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xie\Documents\GitHub\SOD_PhD\Ch3_Radiata\"/>
    </mc:Choice>
  </mc:AlternateContent>
  <xr:revisionPtr revIDLastSave="0" documentId="13_ncr:1_{DD8760E7-6708-48F1-BBD0-E8A303DECA42}" xr6:coauthVersionLast="45" xr6:coauthVersionMax="45" xr10:uidLastSave="{00000000-0000-0000-0000-000000000000}"/>
  <bookViews>
    <workbookView xWindow="-108" yWindow="-108" windowWidth="23256" windowHeight="12576" activeTab="5" xr2:uid="{E95D240E-B350-498B-B666-08F0CE9AD621}"/>
  </bookViews>
  <sheets>
    <sheet name="2018Lab_R" sheetId="3" r:id="rId1"/>
    <sheet name="2018Field_R" sheetId="6" r:id="rId2"/>
    <sheet name="2018Lab" sheetId="2" r:id="rId3"/>
    <sheet name="2019Lab" sheetId="4" r:id="rId4"/>
    <sheet name="2018Field" sheetId="1" r:id="rId5"/>
    <sheet name="2019Field" sheetId="5" r:id="rId6"/>
  </sheets>
  <definedNames>
    <definedName name="_xlnm._FilterDatabase" localSheetId="4" hidden="1">'2018Field'!$A$1:$K$37</definedName>
    <definedName name="_xlnm._FilterDatabase" localSheetId="2" hidden="1">'2018Lab'!$A$1:$V$18</definedName>
    <definedName name="_xlnm._FilterDatabase" localSheetId="5" hidden="1">'2019Field'!$A$1:$K$37</definedName>
    <definedName name="_xlnm._FilterDatabase" localSheetId="3" hidden="1">'2019Lab'!$A$1:$V$25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6" l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38" i="6"/>
  <c r="I39" i="6"/>
  <c r="I40" i="6"/>
  <c r="I41" i="6"/>
  <c r="I42" i="6"/>
  <c r="I43" i="6"/>
  <c r="I44" i="6"/>
  <c r="I45" i="6"/>
  <c r="I46" i="6"/>
  <c r="I4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6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S39" i="3"/>
  <c r="M39" i="3"/>
  <c r="G39" i="3"/>
  <c r="S38" i="3"/>
  <c r="M38" i="3"/>
  <c r="G38" i="3"/>
  <c r="S37" i="3"/>
  <c r="M37" i="3"/>
  <c r="G37" i="3"/>
  <c r="S36" i="3"/>
  <c r="M36" i="3"/>
  <c r="G36" i="3"/>
  <c r="S35" i="3"/>
  <c r="M35" i="3"/>
  <c r="G35" i="3"/>
  <c r="S34" i="3"/>
  <c r="M34" i="3"/>
  <c r="G34" i="3"/>
  <c r="S33" i="3"/>
  <c r="M33" i="3"/>
  <c r="G33" i="3"/>
  <c r="S32" i="3"/>
  <c r="M32" i="3"/>
  <c r="G32" i="3"/>
  <c r="S31" i="3"/>
  <c r="M31" i="3"/>
  <c r="G31" i="3"/>
  <c r="S30" i="3"/>
  <c r="M30" i="3"/>
  <c r="G30" i="3"/>
  <c r="S29" i="3"/>
  <c r="M29" i="3"/>
  <c r="G29" i="3"/>
  <c r="S28" i="3"/>
  <c r="M28" i="3"/>
  <c r="G28" i="3"/>
  <c r="S27" i="3"/>
  <c r="M27" i="3"/>
  <c r="G27" i="3"/>
  <c r="S26" i="3"/>
  <c r="M26" i="3"/>
  <c r="G26" i="3"/>
  <c r="S25" i="3"/>
  <c r="M25" i="3"/>
  <c r="G25" i="3"/>
  <c r="S24" i="3"/>
  <c r="M24" i="3"/>
  <c r="G24" i="3"/>
  <c r="S23" i="3"/>
  <c r="M23" i="3"/>
  <c r="G23" i="3"/>
  <c r="S22" i="3"/>
  <c r="M22" i="3"/>
  <c r="G22" i="3"/>
  <c r="S21" i="3"/>
  <c r="M21" i="3"/>
  <c r="G21" i="3"/>
  <c r="S20" i="3"/>
  <c r="M20" i="3"/>
  <c r="G20" i="3"/>
  <c r="S19" i="3"/>
  <c r="M19" i="3"/>
  <c r="G19" i="3"/>
  <c r="S18" i="3"/>
  <c r="M18" i="3"/>
  <c r="G18" i="3"/>
  <c r="S17" i="3"/>
  <c r="M17" i="3"/>
  <c r="G17" i="3"/>
  <c r="S16" i="3"/>
  <c r="M16" i="3"/>
  <c r="G16" i="3"/>
  <c r="S25" i="4" l="1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G23" i="4"/>
  <c r="G16" i="4"/>
  <c r="G17" i="4"/>
  <c r="G18" i="4"/>
  <c r="G19" i="4"/>
  <c r="G20" i="4"/>
  <c r="G21" i="4"/>
  <c r="G22" i="4"/>
  <c r="G24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2" i="4"/>
  <c r="H37" i="5" l="1"/>
  <c r="H36" i="5"/>
  <c r="H34" i="5"/>
  <c r="H32" i="5"/>
  <c r="H28" i="5"/>
  <c r="H19" i="5"/>
  <c r="H17" i="5"/>
  <c r="H15" i="5"/>
  <c r="H14" i="5"/>
  <c r="H13" i="5"/>
  <c r="H12" i="5"/>
  <c r="H11" i="5"/>
  <c r="H8" i="5"/>
  <c r="H2" i="5"/>
  <c r="H3" i="5"/>
  <c r="H4" i="5"/>
  <c r="H5" i="5"/>
  <c r="H6" i="5"/>
  <c r="H22" i="5" l="1"/>
  <c r="H35" i="5"/>
  <c r="H33" i="5"/>
  <c r="H31" i="5"/>
  <c r="H30" i="5"/>
  <c r="H29" i="5"/>
  <c r="H27" i="5"/>
  <c r="H26" i="5"/>
  <c r="H25" i="5"/>
  <c r="H24" i="5"/>
  <c r="H23" i="5"/>
  <c r="H20" i="5"/>
  <c r="H21" i="5"/>
  <c r="H16" i="5"/>
  <c r="H18" i="5"/>
  <c r="H7" i="5"/>
  <c r="H9" i="5"/>
  <c r="H10" i="5"/>
  <c r="U14" i="2" l="1"/>
  <c r="S15" i="3" l="1"/>
  <c r="M15" i="3"/>
  <c r="M14" i="3"/>
  <c r="M13" i="3"/>
  <c r="S12" i="3"/>
  <c r="M12" i="3"/>
  <c r="S11" i="3"/>
  <c r="M11" i="3"/>
  <c r="S10" i="3"/>
  <c r="M10" i="3"/>
  <c r="S9" i="3"/>
  <c r="M9" i="3"/>
  <c r="M8" i="3"/>
  <c r="S7" i="3"/>
  <c r="M7" i="3"/>
  <c r="S6" i="3"/>
  <c r="M6" i="3"/>
  <c r="S5" i="3"/>
  <c r="M5" i="3"/>
  <c r="S4" i="3"/>
  <c r="M4" i="3"/>
  <c r="S3" i="3"/>
  <c r="M3" i="3"/>
  <c r="S2" i="3"/>
  <c r="M2" i="3"/>
  <c r="S4" i="2"/>
  <c r="S5" i="2"/>
  <c r="S17" i="2"/>
  <c r="S15" i="2"/>
  <c r="S9" i="2"/>
  <c r="S7" i="2"/>
  <c r="S12" i="2"/>
  <c r="S11" i="2"/>
  <c r="S2" i="2"/>
  <c r="S3" i="2"/>
  <c r="S10" i="2"/>
  <c r="S6" i="2"/>
  <c r="M14" i="2"/>
  <c r="M8" i="2"/>
  <c r="M6" i="2"/>
  <c r="M4" i="2"/>
  <c r="M5" i="2"/>
  <c r="M15" i="2"/>
  <c r="M9" i="2"/>
  <c r="M7" i="2"/>
  <c r="M12" i="2"/>
  <c r="M11" i="2"/>
  <c r="M2" i="2"/>
  <c r="M3" i="2"/>
  <c r="M10" i="2"/>
  <c r="M13" i="2"/>
  <c r="G14" i="2" l="1"/>
  <c r="G5" i="2"/>
  <c r="G11" i="2"/>
  <c r="G7" i="2"/>
  <c r="G13" i="2"/>
  <c r="G16" i="2"/>
  <c r="G18" i="2"/>
  <c r="G6" i="2"/>
  <c r="G9" i="2"/>
  <c r="G4" i="2"/>
  <c r="G10" i="2"/>
  <c r="G3" i="2"/>
  <c r="G15" i="2"/>
  <c r="G12" i="2"/>
  <c r="G8" i="2"/>
  <c r="G17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<sst xmlns="http://schemas.openxmlformats.org/spreadsheetml/2006/main" count="936" uniqueCount="129">
  <si>
    <t>date plated</t>
  </si>
  <si>
    <t>culture</t>
  </si>
  <si>
    <t>notes</t>
  </si>
  <si>
    <t>Log ID</t>
  </si>
  <si>
    <t>species</t>
  </si>
  <si>
    <t>Nden</t>
  </si>
  <si>
    <t>Pmen</t>
  </si>
  <si>
    <t>Prad</t>
  </si>
  <si>
    <t>0787</t>
  </si>
  <si>
    <t>0786</t>
  </si>
  <si>
    <t>CTRL</t>
  </si>
  <si>
    <t>EU1</t>
  </si>
  <si>
    <t>NA1</t>
  </si>
  <si>
    <t>EU1 = isolate 15423</t>
  </si>
  <si>
    <t>NA1 = isolate 15275</t>
  </si>
  <si>
    <t>Site</t>
  </si>
  <si>
    <t>Bark</t>
  </si>
  <si>
    <t>DIB 2</t>
  </si>
  <si>
    <t>DOB 1</t>
  </si>
  <si>
    <t>DOB 2</t>
  </si>
  <si>
    <t>*</t>
  </si>
  <si>
    <t>* No plug next to cambium, corer did not penetrate bark completely.</t>
  </si>
  <si>
    <t>DIB 1 (in)</t>
  </si>
  <si>
    <t>Dead</t>
  </si>
  <si>
    <t>N/A</t>
  </si>
  <si>
    <t>-</t>
  </si>
  <si>
    <t>+</t>
  </si>
  <si>
    <t>Pr hyphae, sporangia</t>
  </si>
  <si>
    <t>N42.35331  W124.40668</t>
  </si>
  <si>
    <t>N42.29326  W124.39243</t>
  </si>
  <si>
    <t>N42.18350  W124.34312</t>
  </si>
  <si>
    <t>N42.18632  W124.34298</t>
  </si>
  <si>
    <t>Pr hyphae, sporania; also writen as 6842</t>
  </si>
  <si>
    <t>Site 4 (80 acres)</t>
  </si>
  <si>
    <t>Site 3 (Walker)</t>
  </si>
  <si>
    <t>Site 1 (China Creek)</t>
  </si>
  <si>
    <t>Site 2 (China Creek)</t>
  </si>
  <si>
    <t>Log_ID</t>
  </si>
  <si>
    <t>Species</t>
  </si>
  <si>
    <t>DIB_1_in</t>
  </si>
  <si>
    <t>DIB_2</t>
  </si>
  <si>
    <t>DOB_1</t>
  </si>
  <si>
    <t>DOB_2</t>
  </si>
  <si>
    <t>Inoc_1</t>
  </si>
  <si>
    <t>Inoc_1_m3</t>
  </si>
  <si>
    <t>Inoc_1_m1_cm</t>
  </si>
  <si>
    <t>Inoc_1_m2</t>
  </si>
  <si>
    <t>Inoc_1_m4</t>
  </si>
  <si>
    <t>Inoc_1_avg</t>
  </si>
  <si>
    <t>Inoc_2</t>
  </si>
  <si>
    <t>Inoc_2_m1_cm</t>
  </si>
  <si>
    <t>Inoc_2_m2</t>
  </si>
  <si>
    <t>Inoc_2_m3</t>
  </si>
  <si>
    <t>Inoc_2_m4</t>
  </si>
  <si>
    <t>Inoc_2_avg</t>
  </si>
  <si>
    <t>Date_plated</t>
  </si>
  <si>
    <t>Culture</t>
  </si>
  <si>
    <t>Notes</t>
  </si>
  <si>
    <t>Y</t>
  </si>
  <si>
    <t>N</t>
  </si>
  <si>
    <t>NA</t>
  </si>
  <si>
    <t>T1</t>
  </si>
  <si>
    <t>D2</t>
  </si>
  <si>
    <t>R3</t>
  </si>
  <si>
    <t>T4</t>
  </si>
  <si>
    <t>D5</t>
  </si>
  <si>
    <t>R6</t>
  </si>
  <si>
    <t>T7</t>
  </si>
  <si>
    <t>D8</t>
  </si>
  <si>
    <t>R9</t>
  </si>
  <si>
    <t>T10</t>
  </si>
  <si>
    <t>D11</t>
  </si>
  <si>
    <t>R12</t>
  </si>
  <si>
    <t>T13</t>
  </si>
  <si>
    <t>D14</t>
  </si>
  <si>
    <t>R15</t>
  </si>
  <si>
    <t>T16</t>
  </si>
  <si>
    <t>D17</t>
  </si>
  <si>
    <t>R18</t>
  </si>
  <si>
    <t>T19</t>
  </si>
  <si>
    <t>D20</t>
  </si>
  <si>
    <t>R21</t>
  </si>
  <si>
    <t>T22</t>
  </si>
  <si>
    <t>D23</t>
  </si>
  <si>
    <t>R24</t>
  </si>
  <si>
    <t>Inoc 18 Dec</t>
  </si>
  <si>
    <t>Inoc 19 Dec</t>
  </si>
  <si>
    <t>N42.32048  W124.37257</t>
  </si>
  <si>
    <t>RA111</t>
  </si>
  <si>
    <t>RA112</t>
  </si>
  <si>
    <t>4375-RA</t>
  </si>
  <si>
    <t>4375-DF</t>
  </si>
  <si>
    <t>4375-TO</t>
  </si>
  <si>
    <t>RA</t>
  </si>
  <si>
    <t>DF</t>
  </si>
  <si>
    <t>TO</t>
  </si>
  <si>
    <t>N42.32526  W124.38251</t>
  </si>
  <si>
    <t>4374-RA</t>
  </si>
  <si>
    <t>4374-DF</t>
  </si>
  <si>
    <t>4374-TO</t>
  </si>
  <si>
    <t>N42.29474  W124.32393</t>
  </si>
  <si>
    <t>4373-DF</t>
  </si>
  <si>
    <t>4373-TO</t>
  </si>
  <si>
    <t>N42.29204  W124.32932</t>
  </si>
  <si>
    <t>4373-RA</t>
  </si>
  <si>
    <t>DIB_1_cm</t>
  </si>
  <si>
    <t>Lineage</t>
  </si>
  <si>
    <t>Site 5 (Glade Creek)</t>
  </si>
  <si>
    <t>Site 6 (Glade Creek)</t>
  </si>
  <si>
    <t>Site 8 (Myers Creek)</t>
  </si>
  <si>
    <t>Site 7 (Myers Creek)</t>
  </si>
  <si>
    <t>1512_1</t>
  </si>
  <si>
    <t>4373RA</t>
  </si>
  <si>
    <t>500_1</t>
  </si>
  <si>
    <t>4373DF</t>
  </si>
  <si>
    <t>3880_1</t>
  </si>
  <si>
    <t>4373TO</t>
  </si>
  <si>
    <t>4374RA</t>
  </si>
  <si>
    <t>4374DF</t>
  </si>
  <si>
    <t>4374TO</t>
  </si>
  <si>
    <t>4375RA</t>
  </si>
  <si>
    <t>4375DF</t>
  </si>
  <si>
    <t>4375TO</t>
  </si>
  <si>
    <t>3513_1</t>
  </si>
  <si>
    <t>3618_1</t>
  </si>
  <si>
    <t>3552_1</t>
  </si>
  <si>
    <t>1764_1</t>
  </si>
  <si>
    <t>3515_1</t>
  </si>
  <si>
    <t>CultBin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</si>
</sst>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0" fillId="0" borderId="1" xfId="0" applyNumberFormat="1" applyBorder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2" borderId="0" xfId="0" quotePrefix="1" applyFill="1" applyBorder="1" applyAlignment="1">
      <alignment horizontal="left"/>
    </xf>
    <xf numFmtId="0" fontId="0" fillId="2" borderId="0" xfId="0" applyFill="1" applyBorder="1"/>
    <xf numFmtId="165" fontId="0" fillId="2" borderId="0" xfId="0" applyNumberFormat="1" applyFill="1" applyBorder="1"/>
    <xf numFmtId="165" fontId="1" fillId="2" borderId="0" xfId="0" applyNumberFormat="1" applyFont="1" applyFill="1" applyBorder="1"/>
    <xf numFmtId="0" fontId="1" fillId="2" borderId="0" xfId="0" applyFont="1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Border="1"/>
    <xf numFmtId="165" fontId="0" fillId="4" borderId="0" xfId="0" applyNumberFormat="1" applyFill="1" applyBorder="1"/>
    <xf numFmtId="165" fontId="1" fillId="4" borderId="0" xfId="0" applyNumberFormat="1" applyFont="1" applyFill="1" applyBorder="1"/>
    <xf numFmtId="164" fontId="0" fillId="4" borderId="0" xfId="0" applyNumberForma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/>
    <xf numFmtId="165" fontId="0" fillId="3" borderId="0" xfId="0" applyNumberFormat="1" applyFill="1" applyBorder="1"/>
    <xf numFmtId="165" fontId="1" fillId="3" borderId="0" xfId="0" applyNumberFormat="1" applyFont="1" applyFill="1" applyBorder="1"/>
    <xf numFmtId="164" fontId="0" fillId="3" borderId="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5" borderId="0" xfId="0" applyFill="1" applyBorder="1" applyAlignment="1">
      <alignment horizontal="left"/>
    </xf>
    <xf numFmtId="0" fontId="0" fillId="5" borderId="0" xfId="0" applyFill="1" applyBorder="1"/>
    <xf numFmtId="165" fontId="0" fillId="5" borderId="0" xfId="0" applyNumberFormat="1" applyFill="1" applyBorder="1"/>
    <xf numFmtId="165" fontId="1" fillId="5" borderId="0" xfId="0" applyNumberFormat="1" applyFont="1" applyFill="1" applyBorder="1"/>
    <xf numFmtId="164" fontId="0" fillId="5" borderId="0" xfId="0" applyNumberFormat="1" applyFill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164" fontId="5" fillId="0" borderId="2" xfId="0" applyNumberFormat="1" applyFont="1" applyBorder="1"/>
    <xf numFmtId="0" fontId="6" fillId="0" borderId="0" xfId="0" applyFont="1"/>
    <xf numFmtId="0" fontId="6" fillId="6" borderId="2" xfId="0" applyFont="1" applyFill="1" applyBorder="1" applyAlignment="1">
      <alignment horizontal="left"/>
    </xf>
    <xf numFmtId="0" fontId="6" fillId="6" borderId="2" xfId="0" applyFont="1" applyFill="1" applyBorder="1"/>
    <xf numFmtId="165" fontId="6" fillId="6" borderId="2" xfId="0" applyNumberFormat="1" applyFont="1" applyFill="1" applyBorder="1"/>
    <xf numFmtId="164" fontId="6" fillId="6" borderId="2" xfId="0" applyNumberFormat="1" applyFont="1" applyFill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165" fontId="6" fillId="0" borderId="2" xfId="0" applyNumberFormat="1" applyFont="1" applyBorder="1"/>
    <xf numFmtId="165" fontId="6" fillId="0" borderId="2" xfId="0" applyNumberFormat="1" applyFont="1" applyFill="1" applyBorder="1"/>
    <xf numFmtId="164" fontId="6" fillId="0" borderId="2" xfId="0" applyNumberFormat="1" applyFont="1" applyBorder="1"/>
    <xf numFmtId="49" fontId="6" fillId="0" borderId="2" xfId="0" applyNumberFormat="1" applyFont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Border="1" applyAlignment="1"/>
    <xf numFmtId="0" fontId="7" fillId="0" borderId="0" xfId="0" applyFont="1" applyBorder="1"/>
    <xf numFmtId="0" fontId="8" fillId="0" borderId="0" xfId="0" applyFont="1" applyBorder="1"/>
    <xf numFmtId="0" fontId="8" fillId="3" borderId="0" xfId="0" applyFont="1" applyFill="1" applyBorder="1"/>
    <xf numFmtId="15" fontId="8" fillId="3" borderId="0" xfId="0" applyNumberFormat="1" applyFont="1" applyFill="1" applyBorder="1"/>
    <xf numFmtId="0" fontId="8" fillId="4" borderId="0" xfId="0" applyFont="1" applyFill="1" applyBorder="1"/>
    <xf numFmtId="15" fontId="8" fillId="4" borderId="0" xfId="0" applyNumberFormat="1" applyFont="1" applyFill="1" applyBorder="1"/>
    <xf numFmtId="0" fontId="8" fillId="2" borderId="0" xfId="0" applyFont="1" applyFill="1" applyBorder="1"/>
    <xf numFmtId="15" fontId="8" fillId="2" borderId="0" xfId="0" applyNumberFormat="1" applyFont="1" applyFill="1" applyBorder="1"/>
    <xf numFmtId="16" fontId="8" fillId="3" borderId="0" xfId="0" applyNumberFormat="1" applyFont="1" applyFill="1" applyBorder="1"/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/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/>
    <xf numFmtId="165" fontId="8" fillId="3" borderId="2" xfId="0" applyNumberFormat="1" applyFont="1" applyFill="1" applyBorder="1"/>
    <xf numFmtId="165" fontId="8" fillId="4" borderId="2" xfId="0" applyNumberFormat="1" applyFont="1" applyFill="1" applyBorder="1"/>
    <xf numFmtId="165" fontId="8" fillId="2" borderId="2" xfId="0" applyNumberFormat="1" applyFont="1" applyFill="1" applyBorder="1"/>
    <xf numFmtId="0" fontId="8" fillId="7" borderId="2" xfId="0" applyFont="1" applyFill="1" applyBorder="1"/>
    <xf numFmtId="0" fontId="8" fillId="2" borderId="0" xfId="0" quotePrefix="1" applyFont="1" applyFill="1" applyBorder="1"/>
    <xf numFmtId="0" fontId="8" fillId="3" borderId="0" xfId="0" quotePrefix="1" applyFont="1" applyFill="1" applyBorder="1"/>
    <xf numFmtId="0" fontId="0" fillId="0" borderId="0" xfId="0" applyFont="1"/>
    <xf numFmtId="165" fontId="0" fillId="0" borderId="0" xfId="0" applyNumberFormat="1" applyFont="1" applyBorder="1"/>
    <xf numFmtId="165" fontId="0" fillId="0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49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/>
    <xf numFmtId="2" fontId="0" fillId="0" borderId="0" xfId="0" applyNumberFormat="1" applyFont="1" applyFill="1" applyBorder="1"/>
    <xf numFmtId="2" fontId="1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quotePrefix="1" applyFont="1" applyFill="1" applyBorder="1" applyAlignment="1">
      <alignment horizontal="left"/>
    </xf>
    <xf numFmtId="0" fontId="0" fillId="0" borderId="0" xfId="0" quotePrefix="1" applyFont="1" applyFill="1" applyBorder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1014-858E-4F24-B417-97579694136A}">
  <dimension ref="A1:U39"/>
  <sheetViews>
    <sheetView zoomScaleNormal="100" workbookViewId="0">
      <selection activeCell="C9" sqref="C9"/>
    </sheetView>
  </sheetViews>
  <sheetFormatPr defaultRowHeight="14.4" x14ac:dyDescent="0.3"/>
  <cols>
    <col min="1" max="1" width="7.21875" style="84" bestFit="1" customWidth="1"/>
    <col min="2" max="2" width="7.77734375" style="84" bestFit="1" customWidth="1"/>
    <col min="3" max="3" width="10.21875" style="84" bestFit="1" customWidth="1"/>
    <col min="4" max="4" width="6.44140625" style="84" bestFit="1" customWidth="1"/>
    <col min="5" max="6" width="7.44140625" style="84" bestFit="1" customWidth="1"/>
    <col min="7" max="7" width="6.5546875" style="84" bestFit="1" customWidth="1"/>
    <col min="8" max="8" width="7.109375" style="84" bestFit="1" customWidth="1"/>
    <col min="9" max="9" width="15" style="84" bestFit="1" customWidth="1"/>
    <col min="10" max="12" width="11.109375" style="84" bestFit="1" customWidth="1"/>
    <col min="13" max="13" width="11.33203125" style="84" bestFit="1" customWidth="1"/>
    <col min="14" max="14" width="7.109375" style="84" bestFit="1" customWidth="1"/>
    <col min="15" max="15" width="15" style="84" bestFit="1" customWidth="1"/>
    <col min="16" max="18" width="11.109375" style="84" bestFit="1" customWidth="1"/>
    <col min="19" max="19" width="11.33203125" style="84" bestFit="1" customWidth="1"/>
    <col min="20" max="20" width="7.88671875" style="84" bestFit="1" customWidth="1"/>
    <col min="21" max="21" width="8.88671875" style="102"/>
    <col min="22" max="16384" width="8.88671875" style="84"/>
  </cols>
  <sheetData>
    <row r="1" spans="1:21" x14ac:dyDescent="0.3">
      <c r="A1" s="95" t="s">
        <v>37</v>
      </c>
      <c r="B1" s="94" t="s">
        <v>38</v>
      </c>
      <c r="C1" s="94" t="s">
        <v>105</v>
      </c>
      <c r="D1" s="94" t="s">
        <v>40</v>
      </c>
      <c r="E1" s="94" t="s">
        <v>41</v>
      </c>
      <c r="F1" s="94" t="s">
        <v>42</v>
      </c>
      <c r="G1" s="94" t="s">
        <v>16</v>
      </c>
      <c r="H1" s="94" t="s">
        <v>43</v>
      </c>
      <c r="I1" s="94" t="s">
        <v>45</v>
      </c>
      <c r="J1" s="94" t="s">
        <v>46</v>
      </c>
      <c r="K1" s="94" t="s">
        <v>44</v>
      </c>
      <c r="L1" s="94" t="s">
        <v>47</v>
      </c>
      <c r="M1" s="94" t="s">
        <v>48</v>
      </c>
      <c r="N1" s="94" t="s">
        <v>49</v>
      </c>
      <c r="O1" s="94" t="s">
        <v>50</v>
      </c>
      <c r="P1" s="94" t="s">
        <v>51</v>
      </c>
      <c r="Q1" s="94" t="s">
        <v>52</v>
      </c>
      <c r="R1" s="94" t="s">
        <v>53</v>
      </c>
      <c r="S1" s="94" t="s">
        <v>54</v>
      </c>
      <c r="T1" s="94" t="s">
        <v>56</v>
      </c>
      <c r="U1" s="96" t="s">
        <v>128</v>
      </c>
    </row>
    <row r="2" spans="1:21" x14ac:dyDescent="0.3">
      <c r="A2" s="92">
        <v>3796</v>
      </c>
      <c r="B2" s="89" t="s">
        <v>5</v>
      </c>
      <c r="C2" s="97">
        <v>9.6519999999999992</v>
      </c>
      <c r="D2" s="97">
        <v>10.413999999999998</v>
      </c>
      <c r="E2" s="97">
        <v>9.6519999999999992</v>
      </c>
      <c r="F2" s="97">
        <v>10.413999999999998</v>
      </c>
      <c r="G2" s="89">
        <f t="shared" ref="G2:G15" si="0">(AVERAGE((E2-C2),(F2-D2)))</f>
        <v>0</v>
      </c>
      <c r="H2" s="89" t="s">
        <v>11</v>
      </c>
      <c r="I2" s="97">
        <v>20.7</v>
      </c>
      <c r="J2" s="97">
        <v>34</v>
      </c>
      <c r="K2" s="97">
        <v>13</v>
      </c>
      <c r="L2" s="97">
        <v>0</v>
      </c>
      <c r="M2" s="98">
        <f t="shared" ref="M2:M19" si="1">AVERAGE(I2:L2)</f>
        <v>16.925000000000001</v>
      </c>
      <c r="N2" s="89" t="s">
        <v>10</v>
      </c>
      <c r="O2" s="97">
        <v>0.1</v>
      </c>
      <c r="P2" s="97">
        <v>0.1</v>
      </c>
      <c r="Q2" s="97">
        <v>0.1</v>
      </c>
      <c r="R2" s="97">
        <v>0.1</v>
      </c>
      <c r="S2" s="98">
        <f t="shared" ref="S2:S7" si="2">AVERAGE(O2:R2)</f>
        <v>0.1</v>
      </c>
      <c r="T2" s="89" t="s">
        <v>59</v>
      </c>
      <c r="U2" s="99">
        <v>0</v>
      </c>
    </row>
    <row r="3" spans="1:21" x14ac:dyDescent="0.3">
      <c r="A3" s="92">
        <v>3818</v>
      </c>
      <c r="B3" s="89" t="s">
        <v>7</v>
      </c>
      <c r="C3" s="97">
        <v>12.7</v>
      </c>
      <c r="D3" s="97">
        <v>13.208</v>
      </c>
      <c r="E3" s="97">
        <v>12.953999999999999</v>
      </c>
      <c r="F3" s="97">
        <v>13.462</v>
      </c>
      <c r="G3" s="89">
        <f t="shared" si="0"/>
        <v>0.25399999999999956</v>
      </c>
      <c r="H3" s="89" t="s">
        <v>11</v>
      </c>
      <c r="I3" s="97">
        <v>6.3</v>
      </c>
      <c r="J3" s="97">
        <v>7</v>
      </c>
      <c r="K3" s="97">
        <v>1.5</v>
      </c>
      <c r="L3" s="97">
        <v>0.1</v>
      </c>
      <c r="M3" s="98">
        <f t="shared" si="1"/>
        <v>3.7250000000000001</v>
      </c>
      <c r="N3" s="89" t="s">
        <v>10</v>
      </c>
      <c r="O3" s="97">
        <v>0.2</v>
      </c>
      <c r="P3" s="97">
        <v>0.1</v>
      </c>
      <c r="Q3" s="97">
        <v>0.1</v>
      </c>
      <c r="R3" s="97">
        <v>0.1</v>
      </c>
      <c r="S3" s="98">
        <f t="shared" si="2"/>
        <v>0.125</v>
      </c>
      <c r="T3" s="89" t="s">
        <v>58</v>
      </c>
      <c r="U3" s="99">
        <v>1</v>
      </c>
    </row>
    <row r="4" spans="1:21" x14ac:dyDescent="0.3">
      <c r="A4" s="92">
        <v>3556</v>
      </c>
      <c r="B4" s="89" t="s">
        <v>5</v>
      </c>
      <c r="C4" s="97">
        <v>10.413999999999998</v>
      </c>
      <c r="D4" s="97">
        <v>9.1440000000000001</v>
      </c>
      <c r="E4" s="97">
        <v>10.667999999999999</v>
      </c>
      <c r="F4" s="97">
        <v>9.3979999999999997</v>
      </c>
      <c r="G4" s="89">
        <f t="shared" si="0"/>
        <v>0.25400000000000045</v>
      </c>
      <c r="H4" s="89" t="s">
        <v>12</v>
      </c>
      <c r="I4" s="97">
        <v>4</v>
      </c>
      <c r="J4" s="97">
        <v>4.0999999999999996</v>
      </c>
      <c r="K4" s="97">
        <v>1.3</v>
      </c>
      <c r="L4" s="97">
        <v>1.1000000000000001</v>
      </c>
      <c r="M4" s="98">
        <f t="shared" si="1"/>
        <v>2.625</v>
      </c>
      <c r="N4" s="89" t="s">
        <v>10</v>
      </c>
      <c r="O4" s="97">
        <v>0.2</v>
      </c>
      <c r="P4" s="97">
        <v>0.3</v>
      </c>
      <c r="Q4" s="97">
        <v>0.1</v>
      </c>
      <c r="R4" s="97">
        <v>0.1</v>
      </c>
      <c r="S4" s="98">
        <f t="shared" si="2"/>
        <v>0.17499999999999999</v>
      </c>
      <c r="T4" s="89" t="s">
        <v>58</v>
      </c>
      <c r="U4" s="99">
        <v>1</v>
      </c>
    </row>
    <row r="5" spans="1:21" x14ac:dyDescent="0.3">
      <c r="A5" s="92">
        <v>3579</v>
      </c>
      <c r="B5" s="89" t="s">
        <v>6</v>
      </c>
      <c r="C5" s="97">
        <v>13.462</v>
      </c>
      <c r="D5" s="97">
        <v>12.192</v>
      </c>
      <c r="E5" s="97">
        <v>13.969999999999999</v>
      </c>
      <c r="F5" s="97">
        <v>12.7</v>
      </c>
      <c r="G5" s="89">
        <f t="shared" si="0"/>
        <v>0.50799999999999912</v>
      </c>
      <c r="H5" s="89" t="s">
        <v>11</v>
      </c>
      <c r="I5" s="97">
        <v>2.6</v>
      </c>
      <c r="J5" s="97">
        <v>3.3</v>
      </c>
      <c r="K5" s="97">
        <v>0.6</v>
      </c>
      <c r="L5" s="97">
        <v>0.8</v>
      </c>
      <c r="M5" s="98">
        <f t="shared" si="1"/>
        <v>1.825</v>
      </c>
      <c r="N5" s="89" t="s">
        <v>10</v>
      </c>
      <c r="O5" s="97">
        <v>0.4</v>
      </c>
      <c r="P5" s="97">
        <v>0.4</v>
      </c>
      <c r="Q5" s="97">
        <v>0.1</v>
      </c>
      <c r="R5" s="97">
        <v>0.1</v>
      </c>
      <c r="S5" s="98">
        <f t="shared" si="2"/>
        <v>0.25</v>
      </c>
      <c r="T5" s="89" t="s">
        <v>58</v>
      </c>
      <c r="U5" s="99">
        <v>1</v>
      </c>
    </row>
    <row r="6" spans="1:21" x14ac:dyDescent="0.3">
      <c r="A6" s="92">
        <v>3494</v>
      </c>
      <c r="B6" s="89" t="s">
        <v>6</v>
      </c>
      <c r="C6" s="97">
        <v>16.001999999999999</v>
      </c>
      <c r="D6" s="97">
        <v>12.953999999999999</v>
      </c>
      <c r="E6" s="97">
        <v>16.509999999999998</v>
      </c>
      <c r="F6" s="97">
        <v>13.462</v>
      </c>
      <c r="G6" s="89">
        <f t="shared" si="0"/>
        <v>0.50800000000000001</v>
      </c>
      <c r="H6" s="89" t="s">
        <v>12</v>
      </c>
      <c r="I6" s="97">
        <v>2.6</v>
      </c>
      <c r="J6" s="97">
        <v>2.6</v>
      </c>
      <c r="K6" s="97">
        <v>1.2</v>
      </c>
      <c r="L6" s="97">
        <v>0.8</v>
      </c>
      <c r="M6" s="98">
        <f t="shared" si="1"/>
        <v>1.8</v>
      </c>
      <c r="N6" s="89" t="s">
        <v>10</v>
      </c>
      <c r="O6" s="97">
        <v>0.5</v>
      </c>
      <c r="P6" s="97">
        <v>0.2</v>
      </c>
      <c r="Q6" s="97">
        <v>0.1</v>
      </c>
      <c r="R6" s="97">
        <v>0.1</v>
      </c>
      <c r="S6" s="98">
        <f t="shared" si="2"/>
        <v>0.22499999999999998</v>
      </c>
      <c r="T6" s="89" t="s">
        <v>59</v>
      </c>
      <c r="U6" s="99">
        <v>0</v>
      </c>
    </row>
    <row r="7" spans="1:21" x14ac:dyDescent="0.3">
      <c r="A7" s="92">
        <v>3641</v>
      </c>
      <c r="B7" s="89" t="s">
        <v>5</v>
      </c>
      <c r="C7" s="97">
        <v>11.43</v>
      </c>
      <c r="D7" s="97">
        <v>13.716000000000001</v>
      </c>
      <c r="E7" s="97">
        <v>11.683999999999999</v>
      </c>
      <c r="F7" s="97">
        <v>13.969999999999999</v>
      </c>
      <c r="G7" s="89">
        <f t="shared" si="0"/>
        <v>0.25399999999999867</v>
      </c>
      <c r="H7" s="89" t="s">
        <v>12</v>
      </c>
      <c r="I7" s="97">
        <v>1.2</v>
      </c>
      <c r="J7" s="97">
        <v>3.4</v>
      </c>
      <c r="K7" s="97">
        <v>1.3</v>
      </c>
      <c r="L7" s="97">
        <v>1.3</v>
      </c>
      <c r="M7" s="98">
        <f t="shared" si="1"/>
        <v>1.7999999999999998</v>
      </c>
      <c r="N7" s="89" t="s">
        <v>10</v>
      </c>
      <c r="O7" s="97">
        <v>0.1</v>
      </c>
      <c r="P7" s="97">
        <v>0.1</v>
      </c>
      <c r="Q7" s="97">
        <v>0.1</v>
      </c>
      <c r="R7" s="97">
        <v>0.1</v>
      </c>
      <c r="S7" s="98">
        <f t="shared" si="2"/>
        <v>0.1</v>
      </c>
      <c r="T7" s="89" t="s">
        <v>58</v>
      </c>
      <c r="U7" s="99">
        <v>1</v>
      </c>
    </row>
    <row r="8" spans="1:21" x14ac:dyDescent="0.3">
      <c r="A8" s="92">
        <v>1769</v>
      </c>
      <c r="B8" s="89" t="s">
        <v>7</v>
      </c>
      <c r="C8" s="97">
        <v>14.478</v>
      </c>
      <c r="D8" s="97">
        <v>14.224</v>
      </c>
      <c r="E8" s="97">
        <v>14.985999999999999</v>
      </c>
      <c r="F8" s="97">
        <v>14.732000000000001</v>
      </c>
      <c r="G8" s="89">
        <f t="shared" si="0"/>
        <v>0.50800000000000001</v>
      </c>
      <c r="H8" s="89" t="s">
        <v>12</v>
      </c>
      <c r="I8" s="97">
        <v>1.1000000000000001</v>
      </c>
      <c r="J8" s="97">
        <v>0.1</v>
      </c>
      <c r="K8" s="97">
        <v>0.1</v>
      </c>
      <c r="L8" s="97">
        <v>2.5</v>
      </c>
      <c r="M8" s="98">
        <f t="shared" si="1"/>
        <v>0.95000000000000007</v>
      </c>
      <c r="N8" s="89" t="s">
        <v>10</v>
      </c>
      <c r="O8" s="97" t="s">
        <v>60</v>
      </c>
      <c r="P8" s="97" t="s">
        <v>60</v>
      </c>
      <c r="Q8" s="97" t="s">
        <v>60</v>
      </c>
      <c r="R8" s="97" t="s">
        <v>60</v>
      </c>
      <c r="S8" s="98" t="s">
        <v>60</v>
      </c>
      <c r="T8" s="89" t="s">
        <v>58</v>
      </c>
      <c r="U8" s="99">
        <v>1</v>
      </c>
    </row>
    <row r="9" spans="1:21" x14ac:dyDescent="0.3">
      <c r="A9" s="92">
        <v>3619</v>
      </c>
      <c r="B9" s="89" t="s">
        <v>7</v>
      </c>
      <c r="C9" s="97">
        <v>14.224</v>
      </c>
      <c r="D9" s="97">
        <v>13.462</v>
      </c>
      <c r="E9" s="97">
        <v>14.732000000000001</v>
      </c>
      <c r="F9" s="97">
        <v>13.969999999999999</v>
      </c>
      <c r="G9" s="89">
        <f t="shared" si="0"/>
        <v>0.50800000000000001</v>
      </c>
      <c r="H9" s="89" t="s">
        <v>11</v>
      </c>
      <c r="I9" s="97">
        <v>1.5</v>
      </c>
      <c r="J9" s="97">
        <v>1.6</v>
      </c>
      <c r="K9" s="97">
        <v>0.1</v>
      </c>
      <c r="L9" s="97">
        <v>0.1</v>
      </c>
      <c r="M9" s="98">
        <f t="shared" si="1"/>
        <v>0.82500000000000007</v>
      </c>
      <c r="N9" s="89" t="s">
        <v>10</v>
      </c>
      <c r="O9" s="97">
        <v>0.3</v>
      </c>
      <c r="P9" s="97">
        <v>0.2</v>
      </c>
      <c r="Q9" s="97">
        <v>0.1</v>
      </c>
      <c r="R9" s="97">
        <v>0.1</v>
      </c>
      <c r="S9" s="98">
        <f>AVERAGE(O9:R9)</f>
        <v>0.17499999999999999</v>
      </c>
      <c r="T9" s="89" t="s">
        <v>58</v>
      </c>
      <c r="U9" s="99">
        <v>1</v>
      </c>
    </row>
    <row r="10" spans="1:21" x14ac:dyDescent="0.3">
      <c r="A10" s="92">
        <v>3897</v>
      </c>
      <c r="B10" s="89" t="s">
        <v>7</v>
      </c>
      <c r="C10" s="97">
        <v>9.6519999999999992</v>
      </c>
      <c r="D10" s="97">
        <v>9.3979999999999997</v>
      </c>
      <c r="E10" s="97">
        <v>9.9059999999999988</v>
      </c>
      <c r="F10" s="97">
        <v>9.6519999999999992</v>
      </c>
      <c r="G10" s="89">
        <f t="shared" si="0"/>
        <v>0.25399999999999956</v>
      </c>
      <c r="H10" s="89" t="s">
        <v>12</v>
      </c>
      <c r="I10" s="97">
        <v>1</v>
      </c>
      <c r="J10" s="97">
        <v>0.8</v>
      </c>
      <c r="K10" s="97">
        <v>0.1</v>
      </c>
      <c r="L10" s="97">
        <v>0.4</v>
      </c>
      <c r="M10" s="98">
        <f t="shared" si="1"/>
        <v>0.57500000000000007</v>
      </c>
      <c r="N10" s="89" t="s">
        <v>10</v>
      </c>
      <c r="O10" s="97">
        <v>0.2</v>
      </c>
      <c r="P10" s="97">
        <v>0.2</v>
      </c>
      <c r="Q10" s="97">
        <v>0.1</v>
      </c>
      <c r="R10" s="97">
        <v>0.1</v>
      </c>
      <c r="S10" s="98">
        <f>AVERAGE(O10:R10)</f>
        <v>0.15</v>
      </c>
      <c r="T10" s="89" t="s">
        <v>58</v>
      </c>
      <c r="U10" s="99">
        <v>1</v>
      </c>
    </row>
    <row r="11" spans="1:21" x14ac:dyDescent="0.3">
      <c r="A11" s="92">
        <v>3713</v>
      </c>
      <c r="B11" s="89" t="s">
        <v>7</v>
      </c>
      <c r="C11" s="97">
        <v>9.6519999999999992</v>
      </c>
      <c r="D11" s="97">
        <v>10.413999999999998</v>
      </c>
      <c r="E11" s="97">
        <v>9.9059999999999988</v>
      </c>
      <c r="F11" s="97">
        <v>10.667999999999999</v>
      </c>
      <c r="G11" s="89">
        <f t="shared" si="0"/>
        <v>0.25400000000000045</v>
      </c>
      <c r="H11" s="89" t="s">
        <v>12</v>
      </c>
      <c r="I11" s="97">
        <v>0.8</v>
      </c>
      <c r="J11" s="97">
        <v>0.8</v>
      </c>
      <c r="K11" s="97">
        <v>0.3</v>
      </c>
      <c r="L11" s="97">
        <v>0.2</v>
      </c>
      <c r="M11" s="98">
        <f t="shared" si="1"/>
        <v>0.52500000000000002</v>
      </c>
      <c r="N11" s="89" t="s">
        <v>10</v>
      </c>
      <c r="O11" s="97">
        <v>0.2</v>
      </c>
      <c r="P11" s="97">
        <v>0.1</v>
      </c>
      <c r="Q11" s="97">
        <v>0.1</v>
      </c>
      <c r="R11" s="97">
        <v>0.1</v>
      </c>
      <c r="S11" s="98">
        <f>AVERAGE(O11:R11)</f>
        <v>0.125</v>
      </c>
      <c r="T11" s="89" t="s">
        <v>59</v>
      </c>
      <c r="U11" s="99">
        <v>0</v>
      </c>
    </row>
    <row r="12" spans="1:21" x14ac:dyDescent="0.3">
      <c r="A12" s="92">
        <v>3673</v>
      </c>
      <c r="B12" s="89" t="s">
        <v>7</v>
      </c>
      <c r="C12" s="97">
        <v>11.938000000000001</v>
      </c>
      <c r="D12" s="97">
        <v>10.922000000000001</v>
      </c>
      <c r="E12" s="97">
        <v>12.192</v>
      </c>
      <c r="F12" s="97">
        <v>11.176</v>
      </c>
      <c r="G12" s="89">
        <f t="shared" si="0"/>
        <v>0.25399999999999956</v>
      </c>
      <c r="H12" s="89" t="s">
        <v>11</v>
      </c>
      <c r="I12" s="97">
        <v>1.3</v>
      </c>
      <c r="J12" s="97">
        <v>0.5</v>
      </c>
      <c r="K12" s="97">
        <v>0.1</v>
      </c>
      <c r="L12" s="97">
        <v>0.1</v>
      </c>
      <c r="M12" s="98">
        <f t="shared" si="1"/>
        <v>0.5</v>
      </c>
      <c r="N12" s="89" t="s">
        <v>10</v>
      </c>
      <c r="O12" s="97">
        <v>1</v>
      </c>
      <c r="P12" s="97">
        <v>0.8</v>
      </c>
      <c r="Q12" s="97">
        <v>0.3</v>
      </c>
      <c r="R12" s="97">
        <v>0.1</v>
      </c>
      <c r="S12" s="98">
        <f>AVERAGE(O12:R12)</f>
        <v>0.55000000000000004</v>
      </c>
      <c r="T12" s="89" t="s">
        <v>58</v>
      </c>
      <c r="U12" s="99">
        <v>1</v>
      </c>
    </row>
    <row r="13" spans="1:21" x14ac:dyDescent="0.3">
      <c r="A13" s="100" t="s">
        <v>9</v>
      </c>
      <c r="B13" s="89" t="s">
        <v>7</v>
      </c>
      <c r="C13" s="97">
        <v>14.732000000000001</v>
      </c>
      <c r="D13" s="97">
        <v>16.256</v>
      </c>
      <c r="E13" s="97">
        <v>15.24</v>
      </c>
      <c r="F13" s="97">
        <v>16.764000000000003</v>
      </c>
      <c r="G13" s="89">
        <f t="shared" si="0"/>
        <v>0.5080000000000009</v>
      </c>
      <c r="H13" s="89" t="s">
        <v>11</v>
      </c>
      <c r="I13" s="97">
        <v>0.4</v>
      </c>
      <c r="J13" s="97">
        <v>0.3</v>
      </c>
      <c r="K13" s="97">
        <v>0.1</v>
      </c>
      <c r="L13" s="97">
        <v>0</v>
      </c>
      <c r="M13" s="98">
        <f t="shared" si="1"/>
        <v>0.19999999999999998</v>
      </c>
      <c r="N13" s="89" t="s">
        <v>10</v>
      </c>
      <c r="O13" s="97" t="s">
        <v>60</v>
      </c>
      <c r="P13" s="97" t="s">
        <v>60</v>
      </c>
      <c r="Q13" s="97" t="s">
        <v>60</v>
      </c>
      <c r="R13" s="97" t="s">
        <v>60</v>
      </c>
      <c r="S13" s="98" t="s">
        <v>60</v>
      </c>
      <c r="T13" s="89" t="s">
        <v>58</v>
      </c>
      <c r="U13" s="99">
        <v>1</v>
      </c>
    </row>
    <row r="14" spans="1:21" x14ac:dyDescent="0.3">
      <c r="A14" s="92">
        <v>1762</v>
      </c>
      <c r="B14" s="89" t="s">
        <v>7</v>
      </c>
      <c r="C14" s="97">
        <v>12.192</v>
      </c>
      <c r="D14" s="97">
        <v>11.43</v>
      </c>
      <c r="E14" s="97">
        <v>12.7</v>
      </c>
      <c r="F14" s="97">
        <v>11.938000000000001</v>
      </c>
      <c r="G14" s="89">
        <f t="shared" si="0"/>
        <v>0.50800000000000001</v>
      </c>
      <c r="H14" s="89" t="s">
        <v>11</v>
      </c>
      <c r="I14" s="97">
        <v>0.2</v>
      </c>
      <c r="J14" s="97">
        <v>0.2</v>
      </c>
      <c r="K14" s="97">
        <v>0.1</v>
      </c>
      <c r="L14" s="97">
        <v>0.1</v>
      </c>
      <c r="M14" s="98">
        <f t="shared" si="1"/>
        <v>0.15</v>
      </c>
      <c r="N14" s="89" t="s">
        <v>10</v>
      </c>
      <c r="O14" s="97" t="s">
        <v>60</v>
      </c>
      <c r="P14" s="97" t="s">
        <v>60</v>
      </c>
      <c r="Q14" s="97" t="s">
        <v>60</v>
      </c>
      <c r="R14" s="97" t="s">
        <v>60</v>
      </c>
      <c r="S14" s="98" t="s">
        <v>60</v>
      </c>
      <c r="T14" s="89" t="s">
        <v>58</v>
      </c>
      <c r="U14" s="99">
        <v>1</v>
      </c>
    </row>
    <row r="15" spans="1:21" x14ac:dyDescent="0.3">
      <c r="A15" s="92">
        <v>3610</v>
      </c>
      <c r="B15" s="89" t="s">
        <v>7</v>
      </c>
      <c r="C15" s="97">
        <v>9.1440000000000001</v>
      </c>
      <c r="D15" s="97">
        <v>11.43</v>
      </c>
      <c r="E15" s="97">
        <v>9.3979999999999997</v>
      </c>
      <c r="F15" s="97">
        <v>11.683999999999999</v>
      </c>
      <c r="G15" s="89">
        <f t="shared" si="0"/>
        <v>0.25399999999999956</v>
      </c>
      <c r="H15" s="89" t="s">
        <v>12</v>
      </c>
      <c r="I15" s="97">
        <v>0.2</v>
      </c>
      <c r="J15" s="97">
        <v>0.2</v>
      </c>
      <c r="K15" s="97">
        <v>0.1</v>
      </c>
      <c r="L15" s="97">
        <v>0</v>
      </c>
      <c r="M15" s="98">
        <f t="shared" si="1"/>
        <v>0.125</v>
      </c>
      <c r="N15" s="89" t="s">
        <v>10</v>
      </c>
      <c r="O15" s="97">
        <v>0.4</v>
      </c>
      <c r="P15" s="97">
        <v>0.2</v>
      </c>
      <c r="Q15" s="97">
        <v>0.1</v>
      </c>
      <c r="R15" s="97">
        <v>0.1</v>
      </c>
      <c r="S15" s="98">
        <f>AVERAGE(O15:R15)</f>
        <v>0.2</v>
      </c>
      <c r="T15" s="89" t="s">
        <v>59</v>
      </c>
      <c r="U15" s="99">
        <v>0</v>
      </c>
    </row>
    <row r="16" spans="1:21" x14ac:dyDescent="0.3">
      <c r="A16" s="92" t="s">
        <v>61</v>
      </c>
      <c r="B16" s="89" t="s">
        <v>5</v>
      </c>
      <c r="C16" s="86">
        <v>13.2</v>
      </c>
      <c r="D16" s="86">
        <v>10.8</v>
      </c>
      <c r="E16" s="86">
        <v>13.4</v>
      </c>
      <c r="F16" s="86">
        <v>11.4</v>
      </c>
      <c r="G16" s="89">
        <f>(AVERAGE((E16-C16),(F16-D16)))</f>
        <v>0.40000000000000036</v>
      </c>
      <c r="H16" s="89" t="s">
        <v>11</v>
      </c>
      <c r="I16" s="89">
        <v>11.8</v>
      </c>
      <c r="J16" s="89">
        <v>7.7</v>
      </c>
      <c r="K16" s="89">
        <v>12</v>
      </c>
      <c r="L16" s="89">
        <v>6.1</v>
      </c>
      <c r="M16" s="94">
        <f t="shared" si="1"/>
        <v>9.4</v>
      </c>
      <c r="N16" s="89" t="s">
        <v>10</v>
      </c>
      <c r="O16" s="89">
        <v>0.1</v>
      </c>
      <c r="P16" s="89">
        <v>0.1</v>
      </c>
      <c r="Q16" s="89">
        <v>0.1</v>
      </c>
      <c r="R16" s="89">
        <v>0.1</v>
      </c>
      <c r="S16" s="94">
        <f>AVERAGE(O16:R16)</f>
        <v>0.1</v>
      </c>
      <c r="T16" s="89" t="s">
        <v>58</v>
      </c>
      <c r="U16" s="99">
        <v>1</v>
      </c>
    </row>
    <row r="17" spans="1:21" x14ac:dyDescent="0.3">
      <c r="A17" s="92" t="s">
        <v>62</v>
      </c>
      <c r="B17" s="89" t="s">
        <v>6</v>
      </c>
      <c r="C17" s="86">
        <v>15.6</v>
      </c>
      <c r="D17" s="86">
        <v>14.6</v>
      </c>
      <c r="E17" s="86">
        <v>16.399999999999999</v>
      </c>
      <c r="F17" s="86">
        <v>15.1</v>
      </c>
      <c r="G17" s="89">
        <f t="shared" ref="G17:G39" si="3">(AVERAGE((E17-C17),(F17-D17)))</f>
        <v>0.64999999999999947</v>
      </c>
      <c r="H17" s="89" t="s">
        <v>11</v>
      </c>
      <c r="I17" s="89">
        <v>3.4</v>
      </c>
      <c r="J17" s="89">
        <v>0.9</v>
      </c>
      <c r="K17" s="89">
        <v>3.9</v>
      </c>
      <c r="L17" s="89">
        <v>0.8</v>
      </c>
      <c r="M17" s="94">
        <f t="shared" si="1"/>
        <v>2.25</v>
      </c>
      <c r="N17" s="89" t="s">
        <v>10</v>
      </c>
      <c r="O17" s="89">
        <v>0.1</v>
      </c>
      <c r="P17" s="89">
        <v>0.1</v>
      </c>
      <c r="Q17" s="89">
        <v>0.1</v>
      </c>
      <c r="R17" s="89">
        <v>0.1</v>
      </c>
      <c r="S17" s="94">
        <f>AVERAGE(O17:R17)</f>
        <v>0.1</v>
      </c>
      <c r="T17" s="89" t="s">
        <v>59</v>
      </c>
      <c r="U17" s="99">
        <v>0</v>
      </c>
    </row>
    <row r="18" spans="1:21" x14ac:dyDescent="0.3">
      <c r="A18" s="92" t="s">
        <v>63</v>
      </c>
      <c r="B18" s="89" t="s">
        <v>7</v>
      </c>
      <c r="C18" s="86">
        <v>16.5</v>
      </c>
      <c r="D18" s="86">
        <v>16.5</v>
      </c>
      <c r="E18" s="86">
        <v>16.8</v>
      </c>
      <c r="F18" s="86">
        <v>16.8</v>
      </c>
      <c r="G18" s="89">
        <f t="shared" si="3"/>
        <v>0.30000000000000071</v>
      </c>
      <c r="H18" s="89" t="s">
        <v>11</v>
      </c>
      <c r="I18" s="89">
        <v>4.2</v>
      </c>
      <c r="J18" s="89">
        <v>0.4</v>
      </c>
      <c r="K18" s="89">
        <v>3.9</v>
      </c>
      <c r="L18" s="89">
        <v>0.8</v>
      </c>
      <c r="M18" s="94">
        <f t="shared" si="1"/>
        <v>2.3250000000000002</v>
      </c>
      <c r="N18" s="89" t="s">
        <v>10</v>
      </c>
      <c r="O18" s="89">
        <v>0.8</v>
      </c>
      <c r="P18" s="89">
        <v>0.1</v>
      </c>
      <c r="Q18" s="89">
        <v>0.9</v>
      </c>
      <c r="R18" s="89">
        <v>0.1</v>
      </c>
      <c r="S18" s="94">
        <f>AVERAGE(O18:R18)</f>
        <v>0.47500000000000003</v>
      </c>
      <c r="T18" s="89" t="s">
        <v>58</v>
      </c>
      <c r="U18" s="99">
        <v>1</v>
      </c>
    </row>
    <row r="19" spans="1:21" x14ac:dyDescent="0.3">
      <c r="A19" s="92" t="s">
        <v>64</v>
      </c>
      <c r="B19" s="89" t="s">
        <v>5</v>
      </c>
      <c r="C19" s="86">
        <v>14.5</v>
      </c>
      <c r="D19" s="86">
        <v>15.1</v>
      </c>
      <c r="E19" s="86">
        <v>15.1</v>
      </c>
      <c r="F19" s="86">
        <v>15.5</v>
      </c>
      <c r="G19" s="89">
        <f t="shared" si="3"/>
        <v>0.5</v>
      </c>
      <c r="H19" s="89" t="s">
        <v>11</v>
      </c>
      <c r="I19" s="89">
        <v>8.3000000000000007</v>
      </c>
      <c r="J19" s="89">
        <v>3.7</v>
      </c>
      <c r="K19" s="89">
        <v>8.4</v>
      </c>
      <c r="L19" s="89">
        <v>6.5</v>
      </c>
      <c r="M19" s="94">
        <f t="shared" si="1"/>
        <v>6.7249999999999996</v>
      </c>
      <c r="N19" s="89" t="s">
        <v>10</v>
      </c>
      <c r="O19" s="89">
        <v>0.1</v>
      </c>
      <c r="P19" s="89">
        <v>0.1</v>
      </c>
      <c r="Q19" s="89">
        <v>0.1</v>
      </c>
      <c r="R19" s="89">
        <v>0.1</v>
      </c>
      <c r="S19" s="94">
        <f t="shared" ref="S19:S39" si="4">AVERAGE(O19:R19)</f>
        <v>0.1</v>
      </c>
      <c r="T19" s="89" t="s">
        <v>58</v>
      </c>
      <c r="U19" s="99">
        <v>1</v>
      </c>
    </row>
    <row r="20" spans="1:21" x14ac:dyDescent="0.3">
      <c r="A20" s="92" t="s">
        <v>65</v>
      </c>
      <c r="B20" s="89" t="s">
        <v>6</v>
      </c>
      <c r="C20" s="86">
        <v>18.3</v>
      </c>
      <c r="D20" s="86">
        <v>17.5</v>
      </c>
      <c r="E20" s="86">
        <v>18.8</v>
      </c>
      <c r="F20" s="86">
        <v>17.899999999999999</v>
      </c>
      <c r="G20" s="89">
        <f t="shared" si="3"/>
        <v>0.44999999999999929</v>
      </c>
      <c r="H20" s="89" t="s">
        <v>11</v>
      </c>
      <c r="I20" s="89">
        <v>6.8</v>
      </c>
      <c r="J20" s="89">
        <v>0.9</v>
      </c>
      <c r="K20" s="89">
        <v>5.9</v>
      </c>
      <c r="L20" s="89">
        <v>1.2</v>
      </c>
      <c r="M20" s="94">
        <f t="shared" ref="M20:M39" si="5">AVERAGE(I20:L20)</f>
        <v>3.7</v>
      </c>
      <c r="N20" s="89" t="s">
        <v>10</v>
      </c>
      <c r="O20" s="89">
        <v>0.1</v>
      </c>
      <c r="P20" s="89">
        <v>0.1</v>
      </c>
      <c r="Q20" s="89">
        <v>0.1</v>
      </c>
      <c r="R20" s="89">
        <v>0.1</v>
      </c>
      <c r="S20" s="94">
        <f t="shared" si="4"/>
        <v>0.1</v>
      </c>
      <c r="T20" s="89" t="s">
        <v>59</v>
      </c>
      <c r="U20" s="99">
        <v>0</v>
      </c>
    </row>
    <row r="21" spans="1:21" x14ac:dyDescent="0.3">
      <c r="A21" s="92" t="s">
        <v>66</v>
      </c>
      <c r="B21" s="89" t="s">
        <v>7</v>
      </c>
      <c r="C21" s="86">
        <v>16</v>
      </c>
      <c r="D21" s="86">
        <v>16.100000000000001</v>
      </c>
      <c r="E21" s="86">
        <v>16.7</v>
      </c>
      <c r="F21" s="86">
        <v>16.600000000000001</v>
      </c>
      <c r="G21" s="89">
        <f t="shared" si="3"/>
        <v>0.59999999999999964</v>
      </c>
      <c r="H21" s="89" t="s">
        <v>11</v>
      </c>
      <c r="I21" s="89">
        <v>7.2</v>
      </c>
      <c r="J21" s="89">
        <v>0.6</v>
      </c>
      <c r="K21" s="89">
        <v>4.4000000000000004</v>
      </c>
      <c r="L21" s="89">
        <v>0.5</v>
      </c>
      <c r="M21" s="94">
        <f t="shared" si="5"/>
        <v>3.1749999999999998</v>
      </c>
      <c r="N21" s="89" t="s">
        <v>10</v>
      </c>
      <c r="O21" s="89">
        <v>0.6</v>
      </c>
      <c r="P21" s="89">
        <v>0.5</v>
      </c>
      <c r="Q21" s="89">
        <v>0.5</v>
      </c>
      <c r="R21" s="89">
        <v>0.2</v>
      </c>
      <c r="S21" s="94">
        <f t="shared" si="4"/>
        <v>0.45</v>
      </c>
      <c r="T21" s="89" t="s">
        <v>58</v>
      </c>
      <c r="U21" s="99">
        <v>1</v>
      </c>
    </row>
    <row r="22" spans="1:21" x14ac:dyDescent="0.3">
      <c r="A22" s="92" t="s">
        <v>67</v>
      </c>
      <c r="B22" s="89" t="s">
        <v>5</v>
      </c>
      <c r="C22" s="86">
        <v>11.6</v>
      </c>
      <c r="D22" s="86">
        <v>12.6</v>
      </c>
      <c r="E22" s="86">
        <v>12.1</v>
      </c>
      <c r="F22" s="86">
        <v>13</v>
      </c>
      <c r="G22" s="89">
        <f t="shared" si="3"/>
        <v>0.45000000000000018</v>
      </c>
      <c r="H22" s="89" t="s">
        <v>11</v>
      </c>
      <c r="I22" s="89">
        <v>13.6</v>
      </c>
      <c r="J22" s="89">
        <v>4.5</v>
      </c>
      <c r="K22" s="89">
        <v>13.5</v>
      </c>
      <c r="L22" s="89">
        <v>4.5</v>
      </c>
      <c r="M22" s="94">
        <f t="shared" si="5"/>
        <v>9.0250000000000004</v>
      </c>
      <c r="N22" s="89" t="s">
        <v>10</v>
      </c>
      <c r="O22" s="89">
        <v>0.1</v>
      </c>
      <c r="P22" s="89">
        <v>0.1</v>
      </c>
      <c r="Q22" s="89">
        <v>0.1</v>
      </c>
      <c r="R22" s="89">
        <v>0.1</v>
      </c>
      <c r="S22" s="94">
        <f t="shared" si="4"/>
        <v>0.1</v>
      </c>
      <c r="T22" s="89" t="s">
        <v>58</v>
      </c>
      <c r="U22" s="99">
        <v>1</v>
      </c>
    </row>
    <row r="23" spans="1:21" x14ac:dyDescent="0.3">
      <c r="A23" s="92" t="s">
        <v>68</v>
      </c>
      <c r="B23" s="89" t="s">
        <v>6</v>
      </c>
      <c r="C23" s="86">
        <v>17</v>
      </c>
      <c r="D23" s="86">
        <v>17.3</v>
      </c>
      <c r="E23" s="86">
        <v>18.600000000000001</v>
      </c>
      <c r="F23" s="86">
        <v>18.100000000000001</v>
      </c>
      <c r="G23" s="89">
        <f t="shared" si="3"/>
        <v>1.2000000000000011</v>
      </c>
      <c r="H23" s="89" t="s">
        <v>11</v>
      </c>
      <c r="I23" s="89">
        <v>8.6</v>
      </c>
      <c r="J23" s="89">
        <v>1.1000000000000001</v>
      </c>
      <c r="K23" s="89">
        <v>9.9</v>
      </c>
      <c r="L23" s="89">
        <v>1.9</v>
      </c>
      <c r="M23" s="94">
        <f t="shared" si="5"/>
        <v>5.375</v>
      </c>
      <c r="N23" s="89" t="s">
        <v>10</v>
      </c>
      <c r="O23" s="89">
        <v>0.2</v>
      </c>
      <c r="P23" s="89">
        <v>0.1</v>
      </c>
      <c r="Q23" s="89">
        <v>0.2</v>
      </c>
      <c r="R23" s="89">
        <v>0.1</v>
      </c>
      <c r="S23" s="94">
        <f t="shared" si="4"/>
        <v>0.15</v>
      </c>
      <c r="T23" s="89" t="s">
        <v>59</v>
      </c>
      <c r="U23" s="99">
        <v>0</v>
      </c>
    </row>
    <row r="24" spans="1:21" x14ac:dyDescent="0.3">
      <c r="A24" s="92" t="s">
        <v>69</v>
      </c>
      <c r="B24" s="89" t="s">
        <v>7</v>
      </c>
      <c r="C24" s="86">
        <v>16.5</v>
      </c>
      <c r="D24" s="86">
        <v>18.5</v>
      </c>
      <c r="E24" s="86">
        <v>17.100000000000001</v>
      </c>
      <c r="F24" s="86">
        <v>18.7</v>
      </c>
      <c r="G24" s="89">
        <f t="shared" si="3"/>
        <v>0.40000000000000036</v>
      </c>
      <c r="H24" s="89" t="s">
        <v>11</v>
      </c>
      <c r="I24" s="89">
        <v>5.7</v>
      </c>
      <c r="J24" s="89">
        <v>0.6</v>
      </c>
      <c r="K24" s="89">
        <v>5.4</v>
      </c>
      <c r="L24" s="89">
        <v>0.7</v>
      </c>
      <c r="M24" s="94">
        <f t="shared" si="5"/>
        <v>3.0999999999999996</v>
      </c>
      <c r="N24" s="89" t="s">
        <v>10</v>
      </c>
      <c r="O24" s="89">
        <v>0.4</v>
      </c>
      <c r="P24" s="89">
        <v>0.1</v>
      </c>
      <c r="Q24" s="89">
        <v>0.6</v>
      </c>
      <c r="R24" s="89">
        <v>0.1</v>
      </c>
      <c r="S24" s="94">
        <f t="shared" si="4"/>
        <v>0.30000000000000004</v>
      </c>
      <c r="T24" s="101" t="s">
        <v>58</v>
      </c>
      <c r="U24" s="99">
        <v>1</v>
      </c>
    </row>
    <row r="25" spans="1:21" x14ac:dyDescent="0.3">
      <c r="A25" s="92" t="s">
        <v>70</v>
      </c>
      <c r="B25" s="89" t="s">
        <v>5</v>
      </c>
      <c r="C25" s="86">
        <v>14.5</v>
      </c>
      <c r="D25" s="86">
        <v>16</v>
      </c>
      <c r="E25" s="86">
        <v>14.8</v>
      </c>
      <c r="F25" s="86">
        <v>16.5</v>
      </c>
      <c r="G25" s="89">
        <f t="shared" si="3"/>
        <v>0.40000000000000036</v>
      </c>
      <c r="H25" s="89" t="s">
        <v>11</v>
      </c>
      <c r="I25" s="89">
        <v>11.8</v>
      </c>
      <c r="J25" s="89">
        <v>7.5</v>
      </c>
      <c r="K25" s="89">
        <v>11.8</v>
      </c>
      <c r="L25" s="89">
        <v>4.5</v>
      </c>
      <c r="M25" s="94">
        <f t="shared" si="5"/>
        <v>8.9</v>
      </c>
      <c r="N25" s="89" t="s">
        <v>10</v>
      </c>
      <c r="O25" s="89">
        <v>0.1</v>
      </c>
      <c r="P25" s="89">
        <v>0.1</v>
      </c>
      <c r="Q25" s="89">
        <v>0.1</v>
      </c>
      <c r="R25" s="89">
        <v>0.1</v>
      </c>
      <c r="S25" s="94">
        <f t="shared" si="4"/>
        <v>0.1</v>
      </c>
      <c r="T25" s="89" t="s">
        <v>58</v>
      </c>
      <c r="U25" s="99">
        <v>1</v>
      </c>
    </row>
    <row r="26" spans="1:21" x14ac:dyDescent="0.3">
      <c r="A26" s="92" t="s">
        <v>71</v>
      </c>
      <c r="B26" s="89" t="s">
        <v>6</v>
      </c>
      <c r="C26" s="86">
        <v>19.100000000000001</v>
      </c>
      <c r="D26" s="86">
        <v>17.5</v>
      </c>
      <c r="E26" s="86">
        <v>19.5</v>
      </c>
      <c r="F26" s="86">
        <v>18</v>
      </c>
      <c r="G26" s="89">
        <f t="shared" si="3"/>
        <v>0.44999999999999929</v>
      </c>
      <c r="H26" s="89" t="s">
        <v>11</v>
      </c>
      <c r="I26" s="89">
        <v>2.8</v>
      </c>
      <c r="J26" s="89">
        <v>0.7</v>
      </c>
      <c r="K26" s="89">
        <v>4</v>
      </c>
      <c r="L26" s="89">
        <v>0.7</v>
      </c>
      <c r="M26" s="94">
        <f t="shared" si="5"/>
        <v>2.0499999999999998</v>
      </c>
      <c r="N26" s="89" t="s">
        <v>10</v>
      </c>
      <c r="O26" s="89">
        <v>0.1</v>
      </c>
      <c r="P26" s="89">
        <v>0.1</v>
      </c>
      <c r="Q26" s="89">
        <v>0.1</v>
      </c>
      <c r="R26" s="89">
        <v>0.1</v>
      </c>
      <c r="S26" s="94">
        <f t="shared" si="4"/>
        <v>0.1</v>
      </c>
      <c r="T26" s="89" t="s">
        <v>59</v>
      </c>
      <c r="U26" s="99">
        <v>0</v>
      </c>
    </row>
    <row r="27" spans="1:21" x14ac:dyDescent="0.3">
      <c r="A27" s="92" t="s">
        <v>72</v>
      </c>
      <c r="B27" s="89" t="s">
        <v>7</v>
      </c>
      <c r="C27" s="86">
        <v>18.5</v>
      </c>
      <c r="D27" s="86">
        <v>17.600000000000001</v>
      </c>
      <c r="E27" s="86">
        <v>18.8</v>
      </c>
      <c r="F27" s="86">
        <v>17.899999999999999</v>
      </c>
      <c r="G27" s="89">
        <f t="shared" si="3"/>
        <v>0.29999999999999893</v>
      </c>
      <c r="H27" s="89" t="s">
        <v>11</v>
      </c>
      <c r="I27" s="89">
        <v>6.3</v>
      </c>
      <c r="J27" s="89">
        <v>0.1</v>
      </c>
      <c r="K27" s="89">
        <v>1.8</v>
      </c>
      <c r="L27" s="89">
        <v>0.7</v>
      </c>
      <c r="M27" s="94">
        <f t="shared" si="5"/>
        <v>2.2249999999999996</v>
      </c>
      <c r="N27" s="89" t="s">
        <v>10</v>
      </c>
      <c r="O27" s="89">
        <v>0.1</v>
      </c>
      <c r="P27" s="89">
        <v>0.1</v>
      </c>
      <c r="Q27" s="89">
        <v>1.8</v>
      </c>
      <c r="R27" s="89">
        <v>0.1</v>
      </c>
      <c r="S27" s="94">
        <f t="shared" si="4"/>
        <v>0.52500000000000002</v>
      </c>
      <c r="T27" s="89" t="s">
        <v>58</v>
      </c>
      <c r="U27" s="99">
        <v>1</v>
      </c>
    </row>
    <row r="28" spans="1:21" x14ac:dyDescent="0.3">
      <c r="A28" s="92" t="s">
        <v>73</v>
      </c>
      <c r="B28" s="89" t="s">
        <v>5</v>
      </c>
      <c r="C28" s="86">
        <v>17.5</v>
      </c>
      <c r="D28" s="86">
        <v>17.8</v>
      </c>
      <c r="E28" s="86">
        <v>18</v>
      </c>
      <c r="F28" s="86">
        <v>18.2</v>
      </c>
      <c r="G28" s="89">
        <f t="shared" si="3"/>
        <v>0.44999999999999929</v>
      </c>
      <c r="H28" s="89" t="s">
        <v>12</v>
      </c>
      <c r="I28" s="89">
        <v>4.9000000000000004</v>
      </c>
      <c r="J28" s="89">
        <v>2.8</v>
      </c>
      <c r="K28" s="89">
        <v>2.9</v>
      </c>
      <c r="L28" s="89">
        <v>2</v>
      </c>
      <c r="M28" s="94">
        <f t="shared" si="5"/>
        <v>3.15</v>
      </c>
      <c r="N28" s="89" t="s">
        <v>10</v>
      </c>
      <c r="O28" s="89">
        <v>0.2</v>
      </c>
      <c r="P28" s="89">
        <v>0.2</v>
      </c>
      <c r="Q28" s="89">
        <v>0.2</v>
      </c>
      <c r="R28" s="89">
        <v>0.2</v>
      </c>
      <c r="S28" s="94">
        <f t="shared" si="4"/>
        <v>0.2</v>
      </c>
      <c r="T28" s="89" t="s">
        <v>58</v>
      </c>
      <c r="U28" s="99">
        <v>1</v>
      </c>
    </row>
    <row r="29" spans="1:21" x14ac:dyDescent="0.3">
      <c r="A29" s="92" t="s">
        <v>74</v>
      </c>
      <c r="B29" s="89" t="s">
        <v>6</v>
      </c>
      <c r="C29" s="86">
        <v>18.2</v>
      </c>
      <c r="D29" s="86">
        <v>18.2</v>
      </c>
      <c r="E29" s="86">
        <v>18.7</v>
      </c>
      <c r="F29" s="86">
        <v>18.5</v>
      </c>
      <c r="G29" s="89">
        <f t="shared" si="3"/>
        <v>0.40000000000000036</v>
      </c>
      <c r="H29" s="89" t="s">
        <v>12</v>
      </c>
      <c r="I29" s="89">
        <v>5.4</v>
      </c>
      <c r="J29" s="89">
        <v>1</v>
      </c>
      <c r="K29" s="89">
        <v>4.9000000000000004</v>
      </c>
      <c r="L29" s="89">
        <v>1.2</v>
      </c>
      <c r="M29" s="94">
        <f t="shared" si="5"/>
        <v>3.125</v>
      </c>
      <c r="N29" s="89" t="s">
        <v>10</v>
      </c>
      <c r="O29" s="89">
        <v>0.1</v>
      </c>
      <c r="P29" s="89">
        <v>0.1</v>
      </c>
      <c r="Q29" s="89">
        <v>0.1</v>
      </c>
      <c r="R29" s="89">
        <v>0.1</v>
      </c>
      <c r="S29" s="94">
        <f t="shared" si="4"/>
        <v>0.1</v>
      </c>
      <c r="T29" s="89" t="s">
        <v>59</v>
      </c>
      <c r="U29" s="99">
        <v>0</v>
      </c>
    </row>
    <row r="30" spans="1:21" x14ac:dyDescent="0.3">
      <c r="A30" s="92" t="s">
        <v>75</v>
      </c>
      <c r="B30" s="89" t="s">
        <v>7</v>
      </c>
      <c r="C30" s="86">
        <v>19.399999999999999</v>
      </c>
      <c r="D30" s="86">
        <v>19.5</v>
      </c>
      <c r="E30" s="86">
        <v>19.7</v>
      </c>
      <c r="F30" s="86">
        <v>19.7</v>
      </c>
      <c r="G30" s="89">
        <f t="shared" si="3"/>
        <v>0.25</v>
      </c>
      <c r="H30" s="89" t="s">
        <v>12</v>
      </c>
      <c r="I30" s="89">
        <v>3.2</v>
      </c>
      <c r="J30" s="89">
        <v>1.2</v>
      </c>
      <c r="K30" s="89">
        <v>3.1</v>
      </c>
      <c r="L30" s="89">
        <v>0.3</v>
      </c>
      <c r="M30" s="94">
        <f t="shared" si="5"/>
        <v>1.95</v>
      </c>
      <c r="N30" s="89" t="s">
        <v>10</v>
      </c>
      <c r="O30" s="89">
        <v>0.2</v>
      </c>
      <c r="P30" s="89">
        <v>0.1</v>
      </c>
      <c r="Q30" s="89">
        <v>0.2</v>
      </c>
      <c r="R30" s="89">
        <v>0.1</v>
      </c>
      <c r="S30" s="94">
        <f t="shared" si="4"/>
        <v>0.15</v>
      </c>
      <c r="T30" s="89" t="s">
        <v>58</v>
      </c>
      <c r="U30" s="99">
        <v>1</v>
      </c>
    </row>
    <row r="31" spans="1:21" x14ac:dyDescent="0.3">
      <c r="A31" s="92" t="s">
        <v>76</v>
      </c>
      <c r="B31" s="89" t="s">
        <v>5</v>
      </c>
      <c r="C31" s="86">
        <v>13.3</v>
      </c>
      <c r="D31" s="86">
        <v>12.2</v>
      </c>
      <c r="E31" s="86">
        <v>13.6</v>
      </c>
      <c r="F31" s="86">
        <v>12.5</v>
      </c>
      <c r="G31" s="89">
        <f t="shared" si="3"/>
        <v>0.29999999999999982</v>
      </c>
      <c r="H31" s="89" t="s">
        <v>12</v>
      </c>
      <c r="I31" s="89">
        <v>5.2</v>
      </c>
      <c r="J31" s="89">
        <v>2.4</v>
      </c>
      <c r="K31" s="89">
        <v>5.9</v>
      </c>
      <c r="L31" s="89">
        <v>2</v>
      </c>
      <c r="M31" s="94">
        <f t="shared" si="5"/>
        <v>3.875</v>
      </c>
      <c r="N31" s="89" t="s">
        <v>10</v>
      </c>
      <c r="O31" s="89">
        <v>0.1</v>
      </c>
      <c r="P31" s="89">
        <v>0.1</v>
      </c>
      <c r="Q31" s="89">
        <v>0.1</v>
      </c>
      <c r="R31" s="89">
        <v>0.1</v>
      </c>
      <c r="S31" s="94">
        <f t="shared" si="4"/>
        <v>0.1</v>
      </c>
      <c r="T31" s="101" t="s">
        <v>58</v>
      </c>
      <c r="U31" s="99">
        <v>1</v>
      </c>
    </row>
    <row r="32" spans="1:21" x14ac:dyDescent="0.3">
      <c r="A32" s="92" t="s">
        <v>77</v>
      </c>
      <c r="B32" s="89" t="s">
        <v>6</v>
      </c>
      <c r="C32" s="86">
        <v>18.399999999999999</v>
      </c>
      <c r="D32" s="86">
        <v>18.8</v>
      </c>
      <c r="E32" s="86">
        <v>18.899999999999999</v>
      </c>
      <c r="F32" s="86">
        <v>19.2</v>
      </c>
      <c r="G32" s="89">
        <f t="shared" si="3"/>
        <v>0.44999999999999929</v>
      </c>
      <c r="H32" s="89" t="s">
        <v>12</v>
      </c>
      <c r="I32" s="89">
        <v>6</v>
      </c>
      <c r="J32" s="89">
        <v>1.2</v>
      </c>
      <c r="K32" s="89">
        <v>4.0999999999999996</v>
      </c>
      <c r="L32" s="89">
        <v>2.2000000000000002</v>
      </c>
      <c r="M32" s="94">
        <f t="shared" si="5"/>
        <v>3.375</v>
      </c>
      <c r="N32" s="89" t="s">
        <v>10</v>
      </c>
      <c r="O32" s="89">
        <v>0.1</v>
      </c>
      <c r="P32" s="89">
        <v>0.1</v>
      </c>
      <c r="Q32" s="89">
        <v>0.1</v>
      </c>
      <c r="R32" s="89">
        <v>0.1</v>
      </c>
      <c r="S32" s="94">
        <f t="shared" si="4"/>
        <v>0.1</v>
      </c>
      <c r="T32" s="89" t="s">
        <v>58</v>
      </c>
      <c r="U32" s="99">
        <v>1</v>
      </c>
    </row>
    <row r="33" spans="1:21" x14ac:dyDescent="0.3">
      <c r="A33" s="92" t="s">
        <v>78</v>
      </c>
      <c r="B33" s="89" t="s">
        <v>7</v>
      </c>
      <c r="C33" s="86">
        <v>20</v>
      </c>
      <c r="D33" s="86">
        <v>19.399999999999999</v>
      </c>
      <c r="E33" s="86">
        <v>20.3</v>
      </c>
      <c r="F33" s="86">
        <v>19.8</v>
      </c>
      <c r="G33" s="89">
        <f t="shared" si="3"/>
        <v>0.35000000000000142</v>
      </c>
      <c r="H33" s="89" t="s">
        <v>12</v>
      </c>
      <c r="I33" s="89">
        <v>5</v>
      </c>
      <c r="J33" s="89">
        <v>0.4</v>
      </c>
      <c r="K33" s="89">
        <v>5.0999999999999996</v>
      </c>
      <c r="L33" s="89">
        <v>0.6</v>
      </c>
      <c r="M33" s="94">
        <f t="shared" si="5"/>
        <v>2.7749999999999999</v>
      </c>
      <c r="N33" s="89" t="s">
        <v>10</v>
      </c>
      <c r="O33" s="89">
        <v>2.2000000000000002</v>
      </c>
      <c r="P33" s="89">
        <v>0.4</v>
      </c>
      <c r="Q33" s="89">
        <v>0.3</v>
      </c>
      <c r="R33" s="89">
        <v>0.4</v>
      </c>
      <c r="S33" s="94">
        <f t="shared" si="4"/>
        <v>0.82499999999999996</v>
      </c>
      <c r="T33" s="89" t="s">
        <v>58</v>
      </c>
      <c r="U33" s="99">
        <v>1</v>
      </c>
    </row>
    <row r="34" spans="1:21" x14ac:dyDescent="0.3">
      <c r="A34" s="92" t="s">
        <v>79</v>
      </c>
      <c r="B34" s="89" t="s">
        <v>5</v>
      </c>
      <c r="C34" s="86">
        <v>15.3</v>
      </c>
      <c r="D34" s="86">
        <v>13.9</v>
      </c>
      <c r="E34" s="86">
        <v>15.6</v>
      </c>
      <c r="F34" s="86">
        <v>14.1</v>
      </c>
      <c r="G34" s="89">
        <f t="shared" si="3"/>
        <v>0.24999999999999911</v>
      </c>
      <c r="H34" s="89" t="s">
        <v>12</v>
      </c>
      <c r="I34" s="89">
        <v>7.1</v>
      </c>
      <c r="J34" s="89">
        <v>2.7</v>
      </c>
      <c r="K34" s="89">
        <v>5.4</v>
      </c>
      <c r="L34" s="89">
        <v>2.5</v>
      </c>
      <c r="M34" s="94">
        <f t="shared" si="5"/>
        <v>4.4250000000000007</v>
      </c>
      <c r="N34" s="89" t="s">
        <v>10</v>
      </c>
      <c r="O34" s="89">
        <v>0.1</v>
      </c>
      <c r="P34" s="89">
        <v>0.1</v>
      </c>
      <c r="Q34" s="89">
        <v>0.1</v>
      </c>
      <c r="R34" s="89">
        <v>0.1</v>
      </c>
      <c r="S34" s="94">
        <f t="shared" si="4"/>
        <v>0.1</v>
      </c>
      <c r="T34" s="89" t="s">
        <v>58</v>
      </c>
      <c r="U34" s="99">
        <v>1</v>
      </c>
    </row>
    <row r="35" spans="1:21" x14ac:dyDescent="0.3">
      <c r="A35" s="92" t="s">
        <v>80</v>
      </c>
      <c r="B35" s="89" t="s">
        <v>6</v>
      </c>
      <c r="C35" s="86">
        <v>20.3</v>
      </c>
      <c r="D35" s="86">
        <v>23</v>
      </c>
      <c r="E35" s="86">
        <v>21.1</v>
      </c>
      <c r="F35" s="86">
        <v>24</v>
      </c>
      <c r="G35" s="89">
        <f t="shared" si="3"/>
        <v>0.90000000000000036</v>
      </c>
      <c r="H35" s="89" t="s">
        <v>12</v>
      </c>
      <c r="I35" s="89">
        <v>3.1</v>
      </c>
      <c r="J35" s="89">
        <v>1.1000000000000001</v>
      </c>
      <c r="K35" s="89">
        <v>5.0999999999999996</v>
      </c>
      <c r="L35" s="89">
        <v>0.8</v>
      </c>
      <c r="M35" s="94">
        <f t="shared" si="5"/>
        <v>2.5250000000000004</v>
      </c>
      <c r="N35" s="89" t="s">
        <v>10</v>
      </c>
      <c r="O35" s="89">
        <v>0.1</v>
      </c>
      <c r="P35" s="89">
        <v>0.1</v>
      </c>
      <c r="Q35" s="89">
        <v>0.1</v>
      </c>
      <c r="R35" s="89">
        <v>0.1</v>
      </c>
      <c r="S35" s="94">
        <f t="shared" si="4"/>
        <v>0.1</v>
      </c>
      <c r="T35" s="89" t="s">
        <v>59</v>
      </c>
      <c r="U35" s="99">
        <v>0</v>
      </c>
    </row>
    <row r="36" spans="1:21" x14ac:dyDescent="0.3">
      <c r="A36" s="92" t="s">
        <v>81</v>
      </c>
      <c r="B36" s="89" t="s">
        <v>7</v>
      </c>
      <c r="C36" s="86">
        <v>20.3</v>
      </c>
      <c r="D36" s="86">
        <v>20.8</v>
      </c>
      <c r="E36" s="86">
        <v>20.8</v>
      </c>
      <c r="F36" s="86">
        <v>21.2</v>
      </c>
      <c r="G36" s="89">
        <f t="shared" si="3"/>
        <v>0.44999999999999929</v>
      </c>
      <c r="H36" s="89" t="s">
        <v>12</v>
      </c>
      <c r="I36" s="89">
        <v>1.2</v>
      </c>
      <c r="J36" s="89">
        <v>0.1</v>
      </c>
      <c r="K36" s="89">
        <v>0.8</v>
      </c>
      <c r="L36" s="89">
        <v>0.1</v>
      </c>
      <c r="M36" s="94">
        <f t="shared" si="5"/>
        <v>0.55000000000000004</v>
      </c>
      <c r="N36" s="89" t="s">
        <v>10</v>
      </c>
      <c r="O36" s="89">
        <v>0.1</v>
      </c>
      <c r="P36" s="89">
        <v>0.1</v>
      </c>
      <c r="Q36" s="89">
        <v>0.1</v>
      </c>
      <c r="R36" s="89">
        <v>0.1</v>
      </c>
      <c r="S36" s="94">
        <f t="shared" si="4"/>
        <v>0.1</v>
      </c>
      <c r="T36" s="101" t="s">
        <v>58</v>
      </c>
      <c r="U36" s="99">
        <v>1</v>
      </c>
    </row>
    <row r="37" spans="1:21" x14ac:dyDescent="0.3">
      <c r="A37" s="92" t="s">
        <v>82</v>
      </c>
      <c r="B37" s="89" t="s">
        <v>5</v>
      </c>
      <c r="C37" s="86">
        <v>10.6</v>
      </c>
      <c r="D37" s="86">
        <v>12</v>
      </c>
      <c r="E37" s="86">
        <v>10.8</v>
      </c>
      <c r="F37" s="86">
        <v>12.5</v>
      </c>
      <c r="G37" s="89">
        <f>(AVERAGE((E37-C37),(F37-D37)))</f>
        <v>0.35000000000000053</v>
      </c>
      <c r="H37" s="89" t="s">
        <v>12</v>
      </c>
      <c r="I37" s="89">
        <v>3.9</v>
      </c>
      <c r="J37" s="89">
        <v>1.5</v>
      </c>
      <c r="K37" s="89">
        <v>6.9</v>
      </c>
      <c r="L37" s="89">
        <v>1.7</v>
      </c>
      <c r="M37" s="94">
        <f t="shared" si="5"/>
        <v>3.5</v>
      </c>
      <c r="N37" s="89" t="s">
        <v>10</v>
      </c>
      <c r="O37" s="89">
        <v>0.1</v>
      </c>
      <c r="P37" s="89">
        <v>0.1</v>
      </c>
      <c r="Q37" s="89">
        <v>0.1</v>
      </c>
      <c r="R37" s="89">
        <v>0.1</v>
      </c>
      <c r="S37" s="94">
        <f t="shared" si="4"/>
        <v>0.1</v>
      </c>
      <c r="T37" s="89" t="s">
        <v>58</v>
      </c>
      <c r="U37" s="99">
        <v>1</v>
      </c>
    </row>
    <row r="38" spans="1:21" x14ac:dyDescent="0.3">
      <c r="A38" s="92" t="s">
        <v>83</v>
      </c>
      <c r="B38" s="89" t="s">
        <v>6</v>
      </c>
      <c r="C38" s="86">
        <v>18.7</v>
      </c>
      <c r="D38" s="86">
        <v>19.2</v>
      </c>
      <c r="E38" s="86">
        <v>19.2</v>
      </c>
      <c r="F38" s="86">
        <v>19.8</v>
      </c>
      <c r="G38" s="89">
        <f t="shared" si="3"/>
        <v>0.55000000000000071</v>
      </c>
      <c r="H38" s="89" t="s">
        <v>12</v>
      </c>
      <c r="I38" s="89">
        <v>2.2000000000000002</v>
      </c>
      <c r="J38" s="89">
        <v>0.8</v>
      </c>
      <c r="K38" s="89">
        <v>2.9</v>
      </c>
      <c r="L38" s="89">
        <v>0.3</v>
      </c>
      <c r="M38" s="94">
        <f t="shared" si="5"/>
        <v>1.55</v>
      </c>
      <c r="N38" s="89" t="s">
        <v>10</v>
      </c>
      <c r="O38" s="89">
        <v>0.3</v>
      </c>
      <c r="P38" s="89">
        <v>0.1</v>
      </c>
      <c r="Q38" s="89">
        <v>0.2</v>
      </c>
      <c r="R38" s="89">
        <v>0.1</v>
      </c>
      <c r="S38" s="94">
        <f t="shared" si="4"/>
        <v>0.17500000000000002</v>
      </c>
      <c r="T38" s="89" t="s">
        <v>59</v>
      </c>
      <c r="U38" s="99">
        <v>0</v>
      </c>
    </row>
    <row r="39" spans="1:21" x14ac:dyDescent="0.3">
      <c r="A39" s="92" t="s">
        <v>84</v>
      </c>
      <c r="B39" s="89" t="s">
        <v>7</v>
      </c>
      <c r="C39" s="86">
        <v>20.7</v>
      </c>
      <c r="D39" s="86">
        <v>20.2</v>
      </c>
      <c r="E39" s="86">
        <v>21.2</v>
      </c>
      <c r="F39" s="86">
        <v>20.5</v>
      </c>
      <c r="G39" s="89">
        <f t="shared" si="3"/>
        <v>0.40000000000000036</v>
      </c>
      <c r="H39" s="89" t="s">
        <v>12</v>
      </c>
      <c r="I39" s="89">
        <v>2.7</v>
      </c>
      <c r="J39" s="89">
        <v>0.3</v>
      </c>
      <c r="K39" s="89">
        <v>2.2999999999999998</v>
      </c>
      <c r="L39" s="89">
        <v>0.3</v>
      </c>
      <c r="M39" s="94">
        <f t="shared" si="5"/>
        <v>1.4</v>
      </c>
      <c r="N39" s="89" t="s">
        <v>10</v>
      </c>
      <c r="O39" s="89">
        <v>0.1</v>
      </c>
      <c r="P39" s="89">
        <v>0.1</v>
      </c>
      <c r="Q39" s="89">
        <v>0.1</v>
      </c>
      <c r="R39" s="89">
        <v>0.1</v>
      </c>
      <c r="S39" s="94">
        <f t="shared" si="4"/>
        <v>0.1</v>
      </c>
      <c r="T39" s="89" t="s">
        <v>58</v>
      </c>
      <c r="U39" s="99">
        <v>1</v>
      </c>
    </row>
  </sheetData>
  <pageMargins left="0.7" right="0.7" top="0.75" bottom="0.75" header="0.3" footer="0.3"/>
  <pageSetup orientation="portrait" horizontalDpi="4294967295" verticalDpi="4294967295" r:id="rId1"/>
  <ignoredErrors>
    <ignoredError sqref="A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2F54-737E-4BDB-BA31-9C63D6D7D4AA}">
  <dimension ref="A1:K74"/>
  <sheetViews>
    <sheetView workbookViewId="0">
      <selection activeCell="K11" sqref="K11"/>
    </sheetView>
  </sheetViews>
  <sheetFormatPr defaultRowHeight="14.4" x14ac:dyDescent="0.3"/>
  <cols>
    <col min="1" max="1" width="8" style="84" bestFit="1" customWidth="1"/>
    <col min="2" max="2" width="4.109375" style="84" bestFit="1" customWidth="1"/>
    <col min="4" max="4" width="7.21875" style="84" bestFit="1" customWidth="1"/>
    <col min="5" max="5" width="10.21875" style="84" bestFit="1" customWidth="1"/>
    <col min="6" max="6" width="6.44140625" style="84" bestFit="1" customWidth="1"/>
    <col min="7" max="8" width="7.44140625" style="84" bestFit="1" customWidth="1"/>
    <col min="9" max="16384" width="8.88671875" style="84"/>
  </cols>
  <sheetData>
    <row r="1" spans="1:11" x14ac:dyDescent="0.3">
      <c r="A1" s="18" t="s">
        <v>37</v>
      </c>
      <c r="B1" s="18" t="s">
        <v>15</v>
      </c>
      <c r="C1" s="93" t="s">
        <v>106</v>
      </c>
      <c r="D1" s="10" t="s">
        <v>38</v>
      </c>
      <c r="E1" s="10" t="s">
        <v>105</v>
      </c>
      <c r="F1" s="10" t="s">
        <v>40</v>
      </c>
      <c r="G1" s="10" t="s">
        <v>41</v>
      </c>
      <c r="H1" s="10" t="s">
        <v>42</v>
      </c>
      <c r="I1" s="10" t="s">
        <v>16</v>
      </c>
      <c r="J1" s="10" t="s">
        <v>56</v>
      </c>
      <c r="K1" s="94" t="s">
        <v>128</v>
      </c>
    </row>
    <row r="2" spans="1:11" x14ac:dyDescent="0.3">
      <c r="A2" s="87">
        <v>6422</v>
      </c>
      <c r="B2" s="87">
        <v>1</v>
      </c>
      <c r="C2" s="84" t="s">
        <v>12</v>
      </c>
      <c r="D2" s="88" t="s">
        <v>5</v>
      </c>
      <c r="E2" s="85">
        <v>9.1440000000000001</v>
      </c>
      <c r="F2" s="85">
        <v>9.6519999999999992</v>
      </c>
      <c r="G2" s="86">
        <v>9.3979999999999997</v>
      </c>
      <c r="H2" s="86">
        <v>9.9059999999999988</v>
      </c>
      <c r="I2" s="86">
        <f>ABS((AVERAGE((E2-G2),(F2-H2))))</f>
        <v>0.25399999999999956</v>
      </c>
      <c r="J2" s="88" t="s">
        <v>59</v>
      </c>
      <c r="K2" s="99">
        <v>0</v>
      </c>
    </row>
    <row r="3" spans="1:11" x14ac:dyDescent="0.3">
      <c r="A3" s="87">
        <v>6493</v>
      </c>
      <c r="B3" s="87">
        <v>1</v>
      </c>
      <c r="C3" s="84" t="s">
        <v>12</v>
      </c>
      <c r="D3" s="88" t="s">
        <v>6</v>
      </c>
      <c r="E3" s="85">
        <v>18.795999999999999</v>
      </c>
      <c r="F3" s="85">
        <v>18.795999999999999</v>
      </c>
      <c r="G3" s="86">
        <v>19.303999999999998</v>
      </c>
      <c r="H3" s="86">
        <v>19.303999999999998</v>
      </c>
      <c r="I3" s="86">
        <f t="shared" ref="I3:I66" si="0">ABS((AVERAGE((E3-G3),(F3-H3))))</f>
        <v>0.50799999999999912</v>
      </c>
      <c r="J3" s="88" t="s">
        <v>59</v>
      </c>
      <c r="K3" s="99">
        <v>0</v>
      </c>
    </row>
    <row r="4" spans="1:11" x14ac:dyDescent="0.3">
      <c r="A4" s="87">
        <v>6495</v>
      </c>
      <c r="B4" s="87">
        <v>1</v>
      </c>
      <c r="C4" s="84" t="s">
        <v>12</v>
      </c>
      <c r="D4" s="88" t="s">
        <v>7</v>
      </c>
      <c r="E4" s="85">
        <v>14.732000000000001</v>
      </c>
      <c r="F4" s="85">
        <v>14.732000000000001</v>
      </c>
      <c r="G4" s="86">
        <v>15.494</v>
      </c>
      <c r="H4" s="86">
        <v>15.494</v>
      </c>
      <c r="I4" s="86">
        <f t="shared" si="0"/>
        <v>0.76199999999999868</v>
      </c>
      <c r="J4" s="88" t="s">
        <v>59</v>
      </c>
      <c r="K4" s="99">
        <v>0</v>
      </c>
    </row>
    <row r="5" spans="1:11" x14ac:dyDescent="0.3">
      <c r="A5" s="87">
        <v>6573</v>
      </c>
      <c r="B5" s="87">
        <v>1</v>
      </c>
      <c r="C5" s="84" t="s">
        <v>12</v>
      </c>
      <c r="D5" s="88" t="s">
        <v>7</v>
      </c>
      <c r="E5" s="86">
        <v>16.509999999999998</v>
      </c>
      <c r="F5" s="86">
        <v>19.05</v>
      </c>
      <c r="G5" s="86">
        <v>18.033999999999999</v>
      </c>
      <c r="H5" s="86">
        <v>20.574000000000002</v>
      </c>
      <c r="I5" s="86">
        <f t="shared" si="0"/>
        <v>1.5240000000000009</v>
      </c>
      <c r="J5" s="88" t="s">
        <v>59</v>
      </c>
      <c r="K5" s="99">
        <v>0</v>
      </c>
    </row>
    <row r="6" spans="1:11" x14ac:dyDescent="0.3">
      <c r="A6" s="87">
        <v>7418</v>
      </c>
      <c r="B6" s="87">
        <v>1</v>
      </c>
      <c r="C6" s="84" t="s">
        <v>12</v>
      </c>
      <c r="D6" s="88" t="s">
        <v>5</v>
      </c>
      <c r="E6" s="86">
        <v>15.24</v>
      </c>
      <c r="F6" s="86">
        <v>14.478</v>
      </c>
      <c r="G6" s="86">
        <v>15.24</v>
      </c>
      <c r="H6" s="86">
        <v>14.478</v>
      </c>
      <c r="I6" s="86">
        <f t="shared" si="0"/>
        <v>0</v>
      </c>
      <c r="J6" s="88" t="s">
        <v>59</v>
      </c>
      <c r="K6" s="99">
        <v>0</v>
      </c>
    </row>
    <row r="7" spans="1:11" x14ac:dyDescent="0.3">
      <c r="A7" s="87">
        <v>7752</v>
      </c>
      <c r="B7" s="87">
        <v>1</v>
      </c>
      <c r="C7" s="84" t="s">
        <v>12</v>
      </c>
      <c r="D7" s="88" t="s">
        <v>6</v>
      </c>
      <c r="E7" s="86">
        <v>21.335999999999999</v>
      </c>
      <c r="F7" s="86">
        <v>21.844000000000001</v>
      </c>
      <c r="G7" s="86">
        <v>22.098000000000003</v>
      </c>
      <c r="H7" s="86">
        <v>22.606000000000002</v>
      </c>
      <c r="I7" s="86">
        <f t="shared" si="0"/>
        <v>0.76200000000000223</v>
      </c>
      <c r="J7" s="88" t="s">
        <v>59</v>
      </c>
      <c r="K7" s="99">
        <v>0</v>
      </c>
    </row>
    <row r="8" spans="1:11" x14ac:dyDescent="0.3">
      <c r="A8" s="87">
        <v>7816</v>
      </c>
      <c r="B8" s="87">
        <v>1</v>
      </c>
      <c r="C8" s="84" t="s">
        <v>12</v>
      </c>
      <c r="D8" s="88" t="s">
        <v>7</v>
      </c>
      <c r="E8" s="86">
        <v>17.78</v>
      </c>
      <c r="F8" s="86">
        <v>16.256</v>
      </c>
      <c r="G8" s="86">
        <v>19.558</v>
      </c>
      <c r="H8" s="86">
        <v>18.033999999999999</v>
      </c>
      <c r="I8" s="86">
        <f t="shared" si="0"/>
        <v>1.7779999999999987</v>
      </c>
      <c r="J8" s="88" t="s">
        <v>59</v>
      </c>
      <c r="K8" s="99">
        <v>0</v>
      </c>
    </row>
    <row r="9" spans="1:11" x14ac:dyDescent="0.3">
      <c r="A9" s="87">
        <v>7818</v>
      </c>
      <c r="B9" s="87">
        <v>1</v>
      </c>
      <c r="C9" s="84" t="s">
        <v>12</v>
      </c>
      <c r="D9" s="88" t="s">
        <v>6</v>
      </c>
      <c r="E9" s="86">
        <v>16.256</v>
      </c>
      <c r="F9" s="86">
        <v>16.764000000000003</v>
      </c>
      <c r="G9" s="86">
        <v>16.764000000000003</v>
      </c>
      <c r="H9" s="86">
        <v>17.272000000000002</v>
      </c>
      <c r="I9" s="86">
        <f t="shared" si="0"/>
        <v>0.5080000000000009</v>
      </c>
      <c r="J9" s="88" t="s">
        <v>59</v>
      </c>
      <c r="K9" s="99">
        <v>0</v>
      </c>
    </row>
    <row r="10" spans="1:11" x14ac:dyDescent="0.3">
      <c r="A10" s="87">
        <v>7948</v>
      </c>
      <c r="B10" s="87">
        <v>1</v>
      </c>
      <c r="C10" s="84" t="s">
        <v>12</v>
      </c>
      <c r="D10" s="88" t="s">
        <v>5</v>
      </c>
      <c r="E10" s="86">
        <v>8.636000000000001</v>
      </c>
      <c r="F10" s="86">
        <v>9.6519999999999992</v>
      </c>
      <c r="G10" s="86">
        <v>8.636000000000001</v>
      </c>
      <c r="H10" s="86">
        <v>9.6519999999999992</v>
      </c>
      <c r="I10" s="86">
        <f t="shared" si="0"/>
        <v>0</v>
      </c>
      <c r="J10" s="88" t="s">
        <v>59</v>
      </c>
      <c r="K10" s="99">
        <v>0</v>
      </c>
    </row>
    <row r="11" spans="1:11" x14ac:dyDescent="0.3">
      <c r="A11" s="87">
        <v>5409</v>
      </c>
      <c r="B11" s="87">
        <v>2</v>
      </c>
      <c r="C11" s="84" t="s">
        <v>12</v>
      </c>
      <c r="D11" s="88" t="s">
        <v>5</v>
      </c>
      <c r="E11" s="86">
        <v>10.413999999999998</v>
      </c>
      <c r="F11" s="86">
        <v>10.16</v>
      </c>
      <c r="G11" s="85">
        <v>10.413999999999998</v>
      </c>
      <c r="H11" s="85">
        <v>10.16</v>
      </c>
      <c r="I11" s="86">
        <f t="shared" si="0"/>
        <v>0</v>
      </c>
      <c r="J11" s="88" t="s">
        <v>59</v>
      </c>
      <c r="K11" s="99">
        <v>0</v>
      </c>
    </row>
    <row r="12" spans="1:11" x14ac:dyDescent="0.3">
      <c r="A12" s="87">
        <v>6373</v>
      </c>
      <c r="B12" s="87">
        <v>2</v>
      </c>
      <c r="C12" s="84" t="s">
        <v>12</v>
      </c>
      <c r="D12" s="88" t="s">
        <v>5</v>
      </c>
      <c r="E12" s="85">
        <v>11.43</v>
      </c>
      <c r="F12" s="85">
        <v>11.176</v>
      </c>
      <c r="G12" s="85">
        <v>11.683999999999999</v>
      </c>
      <c r="H12" s="85">
        <v>11.43</v>
      </c>
      <c r="I12" s="86">
        <f t="shared" si="0"/>
        <v>0.25399999999999956</v>
      </c>
      <c r="J12" s="88" t="s">
        <v>59</v>
      </c>
      <c r="K12" s="99">
        <v>0</v>
      </c>
    </row>
    <row r="13" spans="1:11" x14ac:dyDescent="0.3">
      <c r="A13" s="87">
        <v>6578</v>
      </c>
      <c r="B13" s="87">
        <v>2</v>
      </c>
      <c r="C13" s="84" t="s">
        <v>12</v>
      </c>
      <c r="D13" s="88" t="s">
        <v>7</v>
      </c>
      <c r="E13" s="85">
        <v>11.43</v>
      </c>
      <c r="F13" s="85">
        <v>11.43</v>
      </c>
      <c r="G13" s="85">
        <v>11.683999999999999</v>
      </c>
      <c r="H13" s="85">
        <v>11.683999999999999</v>
      </c>
      <c r="I13" s="86">
        <f t="shared" si="0"/>
        <v>0.25399999999999956</v>
      </c>
      <c r="J13" s="88" t="s">
        <v>59</v>
      </c>
      <c r="K13" s="99">
        <v>0</v>
      </c>
    </row>
    <row r="14" spans="1:11" x14ac:dyDescent="0.3">
      <c r="A14" s="87">
        <v>6640</v>
      </c>
      <c r="B14" s="87">
        <v>2</v>
      </c>
      <c r="C14" s="84" t="s">
        <v>12</v>
      </c>
      <c r="D14" s="88" t="s">
        <v>5</v>
      </c>
      <c r="E14" s="85">
        <v>13.969999999999999</v>
      </c>
      <c r="F14" s="85">
        <v>12.446</v>
      </c>
      <c r="G14" s="85">
        <v>13.969999999999999</v>
      </c>
      <c r="H14" s="85">
        <v>12.446</v>
      </c>
      <c r="I14" s="86">
        <f t="shared" si="0"/>
        <v>0</v>
      </c>
      <c r="J14" s="88" t="s">
        <v>59</v>
      </c>
      <c r="K14" s="99">
        <v>0</v>
      </c>
    </row>
    <row r="15" spans="1:11" x14ac:dyDescent="0.3">
      <c r="A15" s="87">
        <v>6664</v>
      </c>
      <c r="B15" s="87">
        <v>2</v>
      </c>
      <c r="C15" s="84" t="s">
        <v>12</v>
      </c>
      <c r="D15" s="88" t="s">
        <v>6</v>
      </c>
      <c r="E15" s="85">
        <v>16.001999999999999</v>
      </c>
      <c r="F15" s="85">
        <v>14.478</v>
      </c>
      <c r="G15" s="85">
        <v>16.256</v>
      </c>
      <c r="H15" s="85">
        <v>14.732000000000001</v>
      </c>
      <c r="I15" s="86">
        <f t="shared" si="0"/>
        <v>0.25400000000000134</v>
      </c>
      <c r="J15" s="88" t="s">
        <v>59</v>
      </c>
      <c r="K15" s="99">
        <v>0</v>
      </c>
    </row>
    <row r="16" spans="1:11" x14ac:dyDescent="0.3">
      <c r="A16" s="87">
        <v>6724</v>
      </c>
      <c r="B16" s="87">
        <v>2</v>
      </c>
      <c r="C16" s="84" t="s">
        <v>12</v>
      </c>
      <c r="D16" s="88" t="s">
        <v>6</v>
      </c>
      <c r="E16" s="85">
        <v>17.78</v>
      </c>
      <c r="F16" s="85">
        <v>17.78</v>
      </c>
      <c r="G16" s="85">
        <v>18.288</v>
      </c>
      <c r="H16" s="85">
        <v>18.288</v>
      </c>
      <c r="I16" s="86">
        <f t="shared" si="0"/>
        <v>0.50799999999999912</v>
      </c>
      <c r="J16" s="88" t="s">
        <v>59</v>
      </c>
      <c r="K16" s="99">
        <v>0</v>
      </c>
    </row>
    <row r="17" spans="1:11" x14ac:dyDescent="0.3">
      <c r="A17" s="87">
        <v>7419</v>
      </c>
      <c r="B17" s="87">
        <v>2</v>
      </c>
      <c r="C17" s="84" t="s">
        <v>12</v>
      </c>
      <c r="D17" s="88" t="s">
        <v>7</v>
      </c>
      <c r="E17" s="85">
        <v>12.7</v>
      </c>
      <c r="F17" s="85">
        <v>11.683999999999999</v>
      </c>
      <c r="G17" s="85">
        <v>12.7</v>
      </c>
      <c r="H17" s="85">
        <v>11.683999999999999</v>
      </c>
      <c r="I17" s="86">
        <f t="shared" si="0"/>
        <v>0</v>
      </c>
      <c r="J17" s="88" t="s">
        <v>59</v>
      </c>
      <c r="K17" s="99">
        <v>0</v>
      </c>
    </row>
    <row r="18" spans="1:11" x14ac:dyDescent="0.3">
      <c r="A18" s="87">
        <v>7420</v>
      </c>
      <c r="B18" s="87">
        <v>2</v>
      </c>
      <c r="C18" s="84" t="s">
        <v>12</v>
      </c>
      <c r="D18" s="88" t="s">
        <v>6</v>
      </c>
      <c r="E18" s="85">
        <v>19.05</v>
      </c>
      <c r="F18" s="85">
        <v>18.542000000000002</v>
      </c>
      <c r="G18" s="85">
        <v>19.558</v>
      </c>
      <c r="H18" s="85">
        <v>19.05</v>
      </c>
      <c r="I18" s="86">
        <f t="shared" si="0"/>
        <v>0.50799999999999912</v>
      </c>
      <c r="J18" s="88" t="s">
        <v>59</v>
      </c>
      <c r="K18" s="99">
        <v>0</v>
      </c>
    </row>
    <row r="19" spans="1:11" x14ac:dyDescent="0.3">
      <c r="A19" s="87">
        <v>7636</v>
      </c>
      <c r="B19" s="87">
        <v>2</v>
      </c>
      <c r="C19" s="84" t="s">
        <v>12</v>
      </c>
      <c r="D19" s="88" t="s">
        <v>7</v>
      </c>
      <c r="E19" s="85">
        <v>11.683999999999999</v>
      </c>
      <c r="F19" s="85">
        <v>12.446</v>
      </c>
      <c r="G19" s="85">
        <v>11.938000000000001</v>
      </c>
      <c r="H19" s="85">
        <v>12.7</v>
      </c>
      <c r="I19" s="86">
        <f t="shared" si="0"/>
        <v>0.25400000000000045</v>
      </c>
      <c r="J19" s="88" t="s">
        <v>59</v>
      </c>
      <c r="K19" s="99">
        <v>0</v>
      </c>
    </row>
    <row r="20" spans="1:11" x14ac:dyDescent="0.3">
      <c r="A20" s="87">
        <v>3231</v>
      </c>
      <c r="B20" s="87">
        <v>3</v>
      </c>
      <c r="C20" s="84" t="s">
        <v>11</v>
      </c>
      <c r="D20" s="88" t="s">
        <v>6</v>
      </c>
      <c r="E20" s="85">
        <v>16.001999999999999</v>
      </c>
      <c r="F20" s="85">
        <v>16.256</v>
      </c>
      <c r="G20" s="85">
        <v>16.256</v>
      </c>
      <c r="H20" s="85">
        <v>16.509999999999998</v>
      </c>
      <c r="I20" s="86">
        <f t="shared" si="0"/>
        <v>0.25399999999999956</v>
      </c>
      <c r="J20" s="88" t="s">
        <v>59</v>
      </c>
      <c r="K20" s="99">
        <v>0</v>
      </c>
    </row>
    <row r="21" spans="1:11" x14ac:dyDescent="0.3">
      <c r="A21" s="87">
        <v>4288</v>
      </c>
      <c r="B21" s="87">
        <v>3</v>
      </c>
      <c r="C21" s="84" t="s">
        <v>11</v>
      </c>
      <c r="D21" s="88" t="s">
        <v>7</v>
      </c>
      <c r="E21" s="85">
        <v>10.413999999999998</v>
      </c>
      <c r="F21" s="85">
        <v>9.9059999999999988</v>
      </c>
      <c r="G21" s="85">
        <v>10.667999999999999</v>
      </c>
      <c r="H21" s="85">
        <v>10.16</v>
      </c>
      <c r="I21" s="86">
        <f t="shared" si="0"/>
        <v>0.25400000000000134</v>
      </c>
      <c r="J21" s="88" t="s">
        <v>59</v>
      </c>
      <c r="K21" s="99">
        <v>0</v>
      </c>
    </row>
    <row r="22" spans="1:11" x14ac:dyDescent="0.3">
      <c r="A22" s="87">
        <v>4515</v>
      </c>
      <c r="B22" s="87">
        <v>3</v>
      </c>
      <c r="C22" s="84" t="s">
        <v>11</v>
      </c>
      <c r="D22" s="88" t="s">
        <v>7</v>
      </c>
      <c r="E22" s="85">
        <v>10.922000000000001</v>
      </c>
      <c r="F22" s="85">
        <v>9.6519999999999992</v>
      </c>
      <c r="G22" s="85">
        <v>11.176</v>
      </c>
      <c r="H22" s="85">
        <v>9.9059999999999988</v>
      </c>
      <c r="I22" s="86">
        <f t="shared" si="0"/>
        <v>0.25399999999999956</v>
      </c>
      <c r="J22" s="88" t="s">
        <v>59</v>
      </c>
      <c r="K22" s="99">
        <v>0</v>
      </c>
    </row>
    <row r="23" spans="1:11" x14ac:dyDescent="0.3">
      <c r="A23" s="87">
        <v>4516</v>
      </c>
      <c r="B23" s="87">
        <v>3</v>
      </c>
      <c r="C23" s="84" t="s">
        <v>11</v>
      </c>
      <c r="D23" s="88" t="s">
        <v>5</v>
      </c>
      <c r="E23" s="85">
        <v>11.43</v>
      </c>
      <c r="F23" s="85">
        <v>11.938000000000001</v>
      </c>
      <c r="G23" s="85">
        <v>11.43</v>
      </c>
      <c r="H23" s="85">
        <v>11.938000000000001</v>
      </c>
      <c r="I23" s="86">
        <f t="shared" si="0"/>
        <v>0</v>
      </c>
      <c r="J23" s="88" t="s">
        <v>59</v>
      </c>
      <c r="K23" s="99">
        <v>0</v>
      </c>
    </row>
    <row r="24" spans="1:11" x14ac:dyDescent="0.3">
      <c r="A24" s="87">
        <v>6411</v>
      </c>
      <c r="B24" s="87">
        <v>3</v>
      </c>
      <c r="C24" s="84" t="s">
        <v>11</v>
      </c>
      <c r="D24" s="88" t="s">
        <v>6</v>
      </c>
      <c r="E24" s="85">
        <v>16.764000000000003</v>
      </c>
      <c r="F24" s="85">
        <v>16.001999999999999</v>
      </c>
      <c r="G24" s="85">
        <v>17.272000000000002</v>
      </c>
      <c r="H24" s="85">
        <v>16.509999999999998</v>
      </c>
      <c r="I24" s="86">
        <f t="shared" si="0"/>
        <v>0.50799999999999912</v>
      </c>
      <c r="J24" s="89" t="s">
        <v>59</v>
      </c>
      <c r="K24" s="99">
        <v>0</v>
      </c>
    </row>
    <row r="25" spans="1:11" x14ac:dyDescent="0.3">
      <c r="A25" s="87">
        <v>6626</v>
      </c>
      <c r="B25" s="87">
        <v>3</v>
      </c>
      <c r="C25" s="84" t="s">
        <v>11</v>
      </c>
      <c r="D25" s="88" t="s">
        <v>5</v>
      </c>
      <c r="E25" s="85">
        <v>10.667999999999999</v>
      </c>
      <c r="F25" s="85">
        <v>11.43</v>
      </c>
      <c r="G25" s="85">
        <v>10.667999999999999</v>
      </c>
      <c r="H25" s="85">
        <v>11.43</v>
      </c>
      <c r="I25" s="86">
        <f t="shared" si="0"/>
        <v>0</v>
      </c>
      <c r="J25" s="89" t="s">
        <v>59</v>
      </c>
      <c r="K25" s="99">
        <v>0</v>
      </c>
    </row>
    <row r="26" spans="1:11" x14ac:dyDescent="0.3">
      <c r="A26" s="87">
        <v>6725</v>
      </c>
      <c r="B26" s="87">
        <v>3</v>
      </c>
      <c r="C26" s="84" t="s">
        <v>11</v>
      </c>
      <c r="D26" s="88" t="s">
        <v>6</v>
      </c>
      <c r="E26" s="85">
        <v>14.224</v>
      </c>
      <c r="F26" s="85">
        <v>14.732000000000001</v>
      </c>
      <c r="G26" s="85">
        <v>14.732000000000001</v>
      </c>
      <c r="H26" s="85">
        <v>15.24</v>
      </c>
      <c r="I26" s="86">
        <f t="shared" si="0"/>
        <v>0.50800000000000001</v>
      </c>
      <c r="J26" s="89" t="s">
        <v>59</v>
      </c>
      <c r="K26" s="99">
        <v>0</v>
      </c>
    </row>
    <row r="27" spans="1:11" x14ac:dyDescent="0.3">
      <c r="A27" s="87">
        <v>7579</v>
      </c>
      <c r="B27" s="87">
        <v>3</v>
      </c>
      <c r="C27" s="84" t="s">
        <v>11</v>
      </c>
      <c r="D27" s="88" t="s">
        <v>7</v>
      </c>
      <c r="E27" s="85">
        <v>11.43</v>
      </c>
      <c r="F27" s="85">
        <v>11.938000000000001</v>
      </c>
      <c r="G27" s="85">
        <v>11.683999999999999</v>
      </c>
      <c r="H27" s="85">
        <v>12.192</v>
      </c>
      <c r="I27" s="86">
        <f t="shared" si="0"/>
        <v>0.25399999999999956</v>
      </c>
      <c r="J27" s="89" t="s">
        <v>59</v>
      </c>
      <c r="K27" s="99">
        <v>0</v>
      </c>
    </row>
    <row r="28" spans="1:11" x14ac:dyDescent="0.3">
      <c r="A28" s="87">
        <v>7750</v>
      </c>
      <c r="B28" s="87">
        <v>3</v>
      </c>
      <c r="C28" s="84" t="s">
        <v>11</v>
      </c>
      <c r="D28" s="88" t="s">
        <v>5</v>
      </c>
      <c r="E28" s="85">
        <v>11.43</v>
      </c>
      <c r="F28" s="85">
        <v>11.43</v>
      </c>
      <c r="G28" s="85">
        <v>11.43</v>
      </c>
      <c r="H28" s="85">
        <v>11.43</v>
      </c>
      <c r="I28" s="86">
        <f t="shared" si="0"/>
        <v>0</v>
      </c>
      <c r="J28" s="89" t="s">
        <v>59</v>
      </c>
      <c r="K28" s="99">
        <v>0</v>
      </c>
    </row>
    <row r="29" spans="1:11" x14ac:dyDescent="0.3">
      <c r="A29" s="90" t="s">
        <v>8</v>
      </c>
      <c r="B29" s="91">
        <v>4</v>
      </c>
      <c r="C29" s="84" t="s">
        <v>11</v>
      </c>
      <c r="D29" s="88" t="s">
        <v>5</v>
      </c>
      <c r="E29" s="85">
        <v>8.3820000000000014</v>
      </c>
      <c r="F29" s="85">
        <v>8.3820000000000014</v>
      </c>
      <c r="G29" s="85">
        <v>8.3820000000000014</v>
      </c>
      <c r="H29" s="85">
        <v>8.3820000000000014</v>
      </c>
      <c r="I29" s="86">
        <f t="shared" si="0"/>
        <v>0</v>
      </c>
      <c r="J29" s="89" t="s">
        <v>59</v>
      </c>
      <c r="K29" s="99">
        <v>0</v>
      </c>
    </row>
    <row r="30" spans="1:11" x14ac:dyDescent="0.3">
      <c r="A30" s="87">
        <v>1763</v>
      </c>
      <c r="B30" s="87">
        <v>4</v>
      </c>
      <c r="C30" s="84" t="s">
        <v>11</v>
      </c>
      <c r="D30" s="88" t="s">
        <v>5</v>
      </c>
      <c r="E30" s="85">
        <v>8.636000000000001</v>
      </c>
      <c r="F30" s="85">
        <v>7.8740000000000006</v>
      </c>
      <c r="G30" s="85">
        <v>8.89</v>
      </c>
      <c r="H30" s="85">
        <v>8.1280000000000001</v>
      </c>
      <c r="I30" s="86">
        <f t="shared" si="0"/>
        <v>0.25399999999999956</v>
      </c>
      <c r="J30" s="89" t="s">
        <v>58</v>
      </c>
      <c r="K30" s="99">
        <v>1</v>
      </c>
    </row>
    <row r="31" spans="1:11" x14ac:dyDescent="0.3">
      <c r="A31" s="87">
        <v>2210</v>
      </c>
      <c r="B31" s="87">
        <v>4</v>
      </c>
      <c r="C31" s="84" t="s">
        <v>11</v>
      </c>
      <c r="D31" s="88" t="s">
        <v>6</v>
      </c>
      <c r="E31" s="85">
        <v>15.748000000000001</v>
      </c>
      <c r="F31" s="85">
        <v>16.256</v>
      </c>
      <c r="G31" s="85">
        <v>16.001999999999999</v>
      </c>
      <c r="H31" s="85">
        <v>16.509999999999998</v>
      </c>
      <c r="I31" s="86">
        <f t="shared" si="0"/>
        <v>0.25399999999999778</v>
      </c>
      <c r="J31" s="89" t="s">
        <v>59</v>
      </c>
      <c r="K31" s="99">
        <v>0</v>
      </c>
    </row>
    <row r="32" spans="1:11" x14ac:dyDescent="0.3">
      <c r="A32" s="87">
        <v>3130</v>
      </c>
      <c r="B32" s="87">
        <v>4</v>
      </c>
      <c r="C32" s="84" t="s">
        <v>11</v>
      </c>
      <c r="D32" s="88" t="s">
        <v>7</v>
      </c>
      <c r="E32" s="85">
        <v>12.192</v>
      </c>
      <c r="F32" s="85">
        <v>12.446</v>
      </c>
      <c r="G32" s="85">
        <v>12.446</v>
      </c>
      <c r="H32" s="85">
        <v>12.7</v>
      </c>
      <c r="I32" s="86">
        <f t="shared" si="0"/>
        <v>0.25399999999999956</v>
      </c>
      <c r="J32" s="89" t="s">
        <v>59</v>
      </c>
      <c r="K32" s="99">
        <v>0</v>
      </c>
    </row>
    <row r="33" spans="1:11" x14ac:dyDescent="0.3">
      <c r="A33" s="87">
        <v>3703</v>
      </c>
      <c r="B33" s="87">
        <v>4</v>
      </c>
      <c r="C33" s="84" t="s">
        <v>11</v>
      </c>
      <c r="D33" s="88" t="s">
        <v>6</v>
      </c>
      <c r="E33" s="85">
        <v>17.526</v>
      </c>
      <c r="F33" s="85">
        <v>20.827999999999996</v>
      </c>
      <c r="G33" s="85">
        <v>18.033999999999999</v>
      </c>
      <c r="H33" s="85">
        <v>21.335999999999999</v>
      </c>
      <c r="I33" s="86">
        <f t="shared" si="0"/>
        <v>0.5080000000000009</v>
      </c>
      <c r="J33" s="89" t="s">
        <v>59</v>
      </c>
      <c r="K33" s="99">
        <v>0</v>
      </c>
    </row>
    <row r="34" spans="1:11" x14ac:dyDescent="0.3">
      <c r="A34" s="87">
        <v>3715</v>
      </c>
      <c r="B34" s="87">
        <v>4</v>
      </c>
      <c r="C34" s="84" t="s">
        <v>11</v>
      </c>
      <c r="D34" s="88" t="s">
        <v>6</v>
      </c>
      <c r="E34" s="85">
        <v>15.494</v>
      </c>
      <c r="F34" s="85">
        <v>14.732000000000001</v>
      </c>
      <c r="G34" s="85">
        <v>16.001999999999999</v>
      </c>
      <c r="H34" s="85">
        <v>15.24</v>
      </c>
      <c r="I34" s="86">
        <f t="shared" si="0"/>
        <v>0.50799999999999912</v>
      </c>
      <c r="J34" s="89" t="s">
        <v>59</v>
      </c>
      <c r="K34" s="99">
        <v>0</v>
      </c>
    </row>
    <row r="35" spans="1:11" x14ac:dyDescent="0.3">
      <c r="A35" s="87">
        <v>3719</v>
      </c>
      <c r="B35" s="87">
        <v>4</v>
      </c>
      <c r="C35" s="84" t="s">
        <v>11</v>
      </c>
      <c r="D35" s="88" t="s">
        <v>7</v>
      </c>
      <c r="E35" s="85">
        <v>10.667999999999999</v>
      </c>
      <c r="F35" s="85">
        <v>10.667999999999999</v>
      </c>
      <c r="G35" s="85">
        <v>10.922000000000001</v>
      </c>
      <c r="H35" s="85">
        <v>10.922000000000001</v>
      </c>
      <c r="I35" s="86">
        <f t="shared" si="0"/>
        <v>0.25400000000000134</v>
      </c>
      <c r="J35" s="89" t="s">
        <v>59</v>
      </c>
      <c r="K35" s="99">
        <v>0</v>
      </c>
    </row>
    <row r="36" spans="1:11" x14ac:dyDescent="0.3">
      <c r="A36" s="87">
        <v>3823</v>
      </c>
      <c r="B36" s="87">
        <v>4</v>
      </c>
      <c r="C36" s="84" t="s">
        <v>11</v>
      </c>
      <c r="D36" s="88" t="s">
        <v>7</v>
      </c>
      <c r="E36" s="85">
        <v>11.683999999999999</v>
      </c>
      <c r="F36" s="85">
        <v>11.683999999999999</v>
      </c>
      <c r="G36" s="85">
        <v>11.938000000000001</v>
      </c>
      <c r="H36" s="85">
        <v>11.938000000000001</v>
      </c>
      <c r="I36" s="86">
        <f t="shared" si="0"/>
        <v>0.25400000000000134</v>
      </c>
      <c r="J36" s="89" t="s">
        <v>59</v>
      </c>
      <c r="K36" s="99">
        <v>0</v>
      </c>
    </row>
    <row r="37" spans="1:11" x14ac:dyDescent="0.3">
      <c r="A37" s="87">
        <v>3842</v>
      </c>
      <c r="B37" s="87">
        <v>4</v>
      </c>
      <c r="C37" s="84" t="s">
        <v>11</v>
      </c>
      <c r="D37" s="88" t="s">
        <v>5</v>
      </c>
      <c r="E37" s="85">
        <v>8.89</v>
      </c>
      <c r="F37" s="85">
        <v>8.1280000000000001</v>
      </c>
      <c r="G37" s="85">
        <v>9.1440000000000001</v>
      </c>
      <c r="H37" s="85">
        <v>8.3820000000000014</v>
      </c>
      <c r="I37" s="86">
        <f t="shared" si="0"/>
        <v>0.25400000000000045</v>
      </c>
      <c r="J37" s="89" t="s">
        <v>58</v>
      </c>
      <c r="K37" s="99">
        <v>1</v>
      </c>
    </row>
    <row r="38" spans="1:11" x14ac:dyDescent="0.3">
      <c r="A38" s="92">
        <v>3580</v>
      </c>
      <c r="B38" s="92">
        <v>5</v>
      </c>
      <c r="C38" s="84" t="s">
        <v>12</v>
      </c>
      <c r="D38" s="88" t="s">
        <v>7</v>
      </c>
      <c r="E38" s="86">
        <v>11.43</v>
      </c>
      <c r="F38" s="86">
        <v>10.795</v>
      </c>
      <c r="G38" s="86">
        <v>12.065</v>
      </c>
      <c r="H38" s="86">
        <v>11.43</v>
      </c>
      <c r="I38" s="86">
        <f t="shared" si="0"/>
        <v>0.63499999999999979</v>
      </c>
      <c r="J38" s="89" t="s">
        <v>59</v>
      </c>
      <c r="K38" s="99">
        <v>0</v>
      </c>
    </row>
    <row r="39" spans="1:11" x14ac:dyDescent="0.3">
      <c r="A39" s="92">
        <v>3518</v>
      </c>
      <c r="B39" s="92">
        <v>5</v>
      </c>
      <c r="C39" s="84" t="s">
        <v>12</v>
      </c>
      <c r="D39" s="88" t="s">
        <v>7</v>
      </c>
      <c r="E39" s="86">
        <v>14.732000000000001</v>
      </c>
      <c r="F39" s="86">
        <v>16.001999999999999</v>
      </c>
      <c r="G39" s="86">
        <v>15.24</v>
      </c>
      <c r="H39" s="86">
        <v>16.509999999999998</v>
      </c>
      <c r="I39" s="86">
        <f t="shared" si="0"/>
        <v>0.50799999999999912</v>
      </c>
      <c r="J39" s="89" t="s">
        <v>59</v>
      </c>
      <c r="K39" s="99">
        <v>0</v>
      </c>
    </row>
    <row r="40" spans="1:11" x14ac:dyDescent="0.3">
      <c r="A40" s="92">
        <v>3732</v>
      </c>
      <c r="B40" s="92">
        <v>5</v>
      </c>
      <c r="C40" s="84" t="s">
        <v>12</v>
      </c>
      <c r="D40" s="88" t="s">
        <v>7</v>
      </c>
      <c r="E40" s="86">
        <v>11.683999999999999</v>
      </c>
      <c r="F40" s="86">
        <v>12.065</v>
      </c>
      <c r="G40" s="86">
        <v>12.7</v>
      </c>
      <c r="H40" s="86">
        <v>12.7</v>
      </c>
      <c r="I40" s="86">
        <f t="shared" si="0"/>
        <v>0.8254999999999999</v>
      </c>
      <c r="J40" s="89" t="s">
        <v>59</v>
      </c>
      <c r="K40" s="99">
        <v>0</v>
      </c>
    </row>
    <row r="41" spans="1:11" x14ac:dyDescent="0.3">
      <c r="A41" s="92">
        <v>3839</v>
      </c>
      <c r="B41" s="92">
        <v>5</v>
      </c>
      <c r="C41" s="84" t="s">
        <v>12</v>
      </c>
      <c r="D41" s="88" t="s">
        <v>6</v>
      </c>
      <c r="E41" s="86">
        <v>13.969999999999999</v>
      </c>
      <c r="F41" s="86">
        <v>13.462</v>
      </c>
      <c r="G41" s="86">
        <v>14.224</v>
      </c>
      <c r="H41" s="86">
        <v>13.716000000000001</v>
      </c>
      <c r="I41" s="86">
        <f t="shared" si="0"/>
        <v>0.25400000000000134</v>
      </c>
      <c r="J41" s="89" t="s">
        <v>59</v>
      </c>
      <c r="K41" s="99">
        <v>0</v>
      </c>
    </row>
    <row r="42" spans="1:11" x14ac:dyDescent="0.3">
      <c r="A42" s="92">
        <v>3723</v>
      </c>
      <c r="B42" s="92">
        <v>5</v>
      </c>
      <c r="C42" s="84" t="s">
        <v>12</v>
      </c>
      <c r="D42" s="88" t="s">
        <v>6</v>
      </c>
      <c r="E42" s="86">
        <v>17.145</v>
      </c>
      <c r="F42" s="86">
        <v>17.145</v>
      </c>
      <c r="G42" s="86">
        <v>17.78</v>
      </c>
      <c r="H42" s="86">
        <v>17.145</v>
      </c>
      <c r="I42" s="86">
        <f t="shared" si="0"/>
        <v>0.31750000000000078</v>
      </c>
      <c r="J42" s="89" t="s">
        <v>59</v>
      </c>
      <c r="K42" s="99">
        <v>0</v>
      </c>
    </row>
    <row r="43" spans="1:11" x14ac:dyDescent="0.3">
      <c r="A43" s="92">
        <v>395</v>
      </c>
      <c r="B43" s="92">
        <v>5</v>
      </c>
      <c r="C43" s="84" t="s">
        <v>12</v>
      </c>
      <c r="D43" s="88" t="s">
        <v>6</v>
      </c>
      <c r="E43" s="86">
        <v>15.24</v>
      </c>
      <c r="F43" s="86">
        <v>14.605</v>
      </c>
      <c r="G43" s="86">
        <v>15.24</v>
      </c>
      <c r="H43" s="86">
        <v>15.24</v>
      </c>
      <c r="I43" s="86">
        <f t="shared" si="0"/>
        <v>0.31749999999999989</v>
      </c>
      <c r="J43" s="89" t="s">
        <v>59</v>
      </c>
      <c r="K43" s="99">
        <v>0</v>
      </c>
    </row>
    <row r="44" spans="1:11" x14ac:dyDescent="0.3">
      <c r="A44" s="92">
        <v>3734</v>
      </c>
      <c r="B44" s="92">
        <v>5</v>
      </c>
      <c r="C44" s="84" t="s">
        <v>12</v>
      </c>
      <c r="D44" s="88" t="s">
        <v>5</v>
      </c>
      <c r="E44" s="86">
        <v>10.795</v>
      </c>
      <c r="F44" s="86">
        <v>11.43</v>
      </c>
      <c r="G44" s="86">
        <v>11.43</v>
      </c>
      <c r="H44" s="86">
        <v>11.683999999999999</v>
      </c>
      <c r="I44" s="86">
        <f t="shared" si="0"/>
        <v>0.44449999999999967</v>
      </c>
      <c r="J44" s="89" t="s">
        <v>59</v>
      </c>
      <c r="K44" s="99">
        <v>0</v>
      </c>
    </row>
    <row r="45" spans="1:11" x14ac:dyDescent="0.3">
      <c r="A45" s="92">
        <v>3551</v>
      </c>
      <c r="B45" s="92">
        <v>5</v>
      </c>
      <c r="C45" s="84" t="s">
        <v>12</v>
      </c>
      <c r="D45" s="88" t="s">
        <v>5</v>
      </c>
      <c r="E45" s="86">
        <v>14.605</v>
      </c>
      <c r="F45" s="86">
        <v>13.969999999999999</v>
      </c>
      <c r="G45" s="86">
        <v>14.985999999999999</v>
      </c>
      <c r="H45" s="86">
        <v>14.224</v>
      </c>
      <c r="I45" s="86">
        <f t="shared" si="0"/>
        <v>0.31749999999999989</v>
      </c>
      <c r="J45" s="89" t="s">
        <v>59</v>
      </c>
      <c r="K45" s="99">
        <v>0</v>
      </c>
    </row>
    <row r="46" spans="1:11" x14ac:dyDescent="0.3">
      <c r="A46" s="92">
        <v>1768</v>
      </c>
      <c r="B46" s="92">
        <v>5</v>
      </c>
      <c r="C46" s="84" t="s">
        <v>12</v>
      </c>
      <c r="D46" s="88" t="s">
        <v>5</v>
      </c>
      <c r="E46" s="86">
        <v>12.065</v>
      </c>
      <c r="F46" s="86">
        <v>12.192</v>
      </c>
      <c r="G46" s="86">
        <v>12.7</v>
      </c>
      <c r="H46" s="86">
        <v>12.192</v>
      </c>
      <c r="I46" s="86">
        <f t="shared" si="0"/>
        <v>0.31749999999999989</v>
      </c>
      <c r="J46" s="89" t="s">
        <v>59</v>
      </c>
      <c r="K46" s="99">
        <v>0</v>
      </c>
    </row>
    <row r="47" spans="1:11" x14ac:dyDescent="0.3">
      <c r="A47" s="87">
        <v>1512</v>
      </c>
      <c r="B47" s="87">
        <v>6</v>
      </c>
      <c r="C47" s="84" t="s">
        <v>12</v>
      </c>
      <c r="D47" s="88" t="s">
        <v>7</v>
      </c>
      <c r="E47" s="86">
        <v>14.478</v>
      </c>
      <c r="F47" s="86">
        <v>12.7</v>
      </c>
      <c r="G47" s="86">
        <v>15.24</v>
      </c>
      <c r="H47" s="86">
        <v>13.208</v>
      </c>
      <c r="I47" s="86">
        <f t="shared" si="0"/>
        <v>0.63500000000000068</v>
      </c>
      <c r="J47" s="89" t="s">
        <v>59</v>
      </c>
      <c r="K47" s="99">
        <v>0</v>
      </c>
    </row>
    <row r="48" spans="1:11" x14ac:dyDescent="0.3">
      <c r="A48" s="87" t="s">
        <v>111</v>
      </c>
      <c r="B48" s="87">
        <v>6</v>
      </c>
      <c r="C48" s="84" t="s">
        <v>12</v>
      </c>
      <c r="D48" s="88" t="s">
        <v>7</v>
      </c>
      <c r="E48" s="85">
        <v>12.065</v>
      </c>
      <c r="F48" s="85">
        <v>11.43</v>
      </c>
      <c r="G48" s="85">
        <v>12.7</v>
      </c>
      <c r="H48" s="85">
        <v>12.065</v>
      </c>
      <c r="I48" s="86">
        <f t="shared" si="0"/>
        <v>0.63499999999999979</v>
      </c>
      <c r="J48" s="89" t="s">
        <v>59</v>
      </c>
      <c r="K48" s="99">
        <v>0</v>
      </c>
    </row>
    <row r="49" spans="1:11" x14ac:dyDescent="0.3">
      <c r="A49" s="87" t="s">
        <v>112</v>
      </c>
      <c r="B49" s="87">
        <v>6</v>
      </c>
      <c r="C49" s="84" t="s">
        <v>12</v>
      </c>
      <c r="D49" s="88" t="s">
        <v>7</v>
      </c>
      <c r="E49" s="85">
        <v>17.272000000000002</v>
      </c>
      <c r="F49" s="85">
        <v>17.272000000000002</v>
      </c>
      <c r="G49" s="85">
        <v>17.78</v>
      </c>
      <c r="H49" s="85">
        <v>17.78</v>
      </c>
      <c r="I49" s="86">
        <f t="shared" si="0"/>
        <v>0.50799999999999912</v>
      </c>
      <c r="J49" s="89" t="s">
        <v>59</v>
      </c>
      <c r="K49" s="99">
        <v>0</v>
      </c>
    </row>
    <row r="50" spans="1:11" x14ac:dyDescent="0.3">
      <c r="A50" s="87">
        <v>500</v>
      </c>
      <c r="B50" s="87">
        <v>6</v>
      </c>
      <c r="C50" s="84" t="s">
        <v>12</v>
      </c>
      <c r="D50" s="88" t="s">
        <v>6</v>
      </c>
      <c r="E50" s="85">
        <v>15.24</v>
      </c>
      <c r="F50" s="85">
        <v>15.875</v>
      </c>
      <c r="G50" s="85">
        <v>15.494</v>
      </c>
      <c r="H50" s="85">
        <v>16.256</v>
      </c>
      <c r="I50" s="86">
        <f t="shared" si="0"/>
        <v>0.31749999999999989</v>
      </c>
      <c r="J50" s="89" t="s">
        <v>59</v>
      </c>
      <c r="K50" s="99">
        <v>0</v>
      </c>
    </row>
    <row r="51" spans="1:11" x14ac:dyDescent="0.3">
      <c r="A51" s="87" t="s">
        <v>113</v>
      </c>
      <c r="B51" s="87">
        <v>6</v>
      </c>
      <c r="C51" s="84" t="s">
        <v>12</v>
      </c>
      <c r="D51" s="88" t="s">
        <v>6</v>
      </c>
      <c r="E51" s="85">
        <v>13.334999999999999</v>
      </c>
      <c r="F51" s="85">
        <v>12.7</v>
      </c>
      <c r="G51" s="85">
        <v>14.224</v>
      </c>
      <c r="H51" s="85">
        <v>12.953999999999999</v>
      </c>
      <c r="I51" s="86">
        <f t="shared" si="0"/>
        <v>0.57150000000000034</v>
      </c>
      <c r="J51" s="89" t="s">
        <v>59</v>
      </c>
      <c r="K51" s="99">
        <v>0</v>
      </c>
    </row>
    <row r="52" spans="1:11" x14ac:dyDescent="0.3">
      <c r="A52" s="87" t="s">
        <v>114</v>
      </c>
      <c r="B52" s="87">
        <v>6</v>
      </c>
      <c r="C52" s="84" t="s">
        <v>12</v>
      </c>
      <c r="D52" s="88" t="s">
        <v>6</v>
      </c>
      <c r="E52" s="85">
        <v>11.938000000000001</v>
      </c>
      <c r="F52" s="85">
        <v>13.462</v>
      </c>
      <c r="G52" s="85">
        <v>12.446</v>
      </c>
      <c r="H52" s="85">
        <v>13.716000000000001</v>
      </c>
      <c r="I52" s="86">
        <f t="shared" si="0"/>
        <v>0.38100000000000023</v>
      </c>
      <c r="J52" s="89" t="s">
        <v>59</v>
      </c>
      <c r="K52" s="99">
        <v>0</v>
      </c>
    </row>
    <row r="53" spans="1:11" x14ac:dyDescent="0.3">
      <c r="A53" s="87">
        <v>3880</v>
      </c>
      <c r="B53" s="87">
        <v>6</v>
      </c>
      <c r="C53" s="84" t="s">
        <v>12</v>
      </c>
      <c r="D53" s="88" t="s">
        <v>5</v>
      </c>
      <c r="E53" s="85">
        <v>13.334999999999999</v>
      </c>
      <c r="F53" s="85">
        <v>13.462</v>
      </c>
      <c r="G53" s="85">
        <v>13.969999999999999</v>
      </c>
      <c r="H53" s="85">
        <v>13.716000000000001</v>
      </c>
      <c r="I53" s="86">
        <f t="shared" si="0"/>
        <v>0.44450000000000056</v>
      </c>
      <c r="J53" s="89" t="s">
        <v>59</v>
      </c>
      <c r="K53" s="99">
        <v>0</v>
      </c>
    </row>
    <row r="54" spans="1:11" x14ac:dyDescent="0.3">
      <c r="A54" s="87" t="s">
        <v>115</v>
      </c>
      <c r="B54" s="87">
        <v>6</v>
      </c>
      <c r="C54" s="84" t="s">
        <v>12</v>
      </c>
      <c r="D54" s="88" t="s">
        <v>5</v>
      </c>
      <c r="E54" s="85">
        <v>13.969999999999999</v>
      </c>
      <c r="F54" s="85">
        <v>11.43</v>
      </c>
      <c r="G54" s="85">
        <v>14.224</v>
      </c>
      <c r="H54" s="85">
        <v>12.192</v>
      </c>
      <c r="I54" s="86">
        <f t="shared" si="0"/>
        <v>0.5080000000000009</v>
      </c>
      <c r="J54" s="89" t="s">
        <v>59</v>
      </c>
      <c r="K54" s="99">
        <v>0</v>
      </c>
    </row>
    <row r="55" spans="1:11" x14ac:dyDescent="0.3">
      <c r="A55" s="87" t="s">
        <v>116</v>
      </c>
      <c r="B55" s="87">
        <v>6</v>
      </c>
      <c r="C55" s="84" t="s">
        <v>12</v>
      </c>
      <c r="D55" s="88" t="s">
        <v>5</v>
      </c>
      <c r="E55" s="85">
        <v>9.5250000000000004</v>
      </c>
      <c r="F55" s="85">
        <v>9.1440000000000001</v>
      </c>
      <c r="G55" s="85">
        <v>10.16</v>
      </c>
      <c r="H55" s="85">
        <v>9.5250000000000004</v>
      </c>
      <c r="I55" s="86">
        <f t="shared" si="0"/>
        <v>0.50800000000000001</v>
      </c>
      <c r="J55" s="89" t="s">
        <v>59</v>
      </c>
      <c r="K55" s="99">
        <v>0</v>
      </c>
    </row>
    <row r="56" spans="1:11" x14ac:dyDescent="0.3">
      <c r="A56" s="92">
        <v>3515</v>
      </c>
      <c r="B56" s="92">
        <v>7</v>
      </c>
      <c r="C56" s="84" t="s">
        <v>11</v>
      </c>
      <c r="D56" s="88" t="s">
        <v>7</v>
      </c>
      <c r="E56" s="86">
        <v>11.43</v>
      </c>
      <c r="F56" s="86">
        <v>12.7</v>
      </c>
      <c r="G56" s="86">
        <v>12.7</v>
      </c>
      <c r="H56" s="86">
        <v>13.334999999999999</v>
      </c>
      <c r="I56" s="86">
        <f t="shared" si="0"/>
        <v>0.95249999999999968</v>
      </c>
      <c r="J56" s="89" t="s">
        <v>59</v>
      </c>
      <c r="K56" s="99">
        <v>0</v>
      </c>
    </row>
    <row r="57" spans="1:11" x14ac:dyDescent="0.3">
      <c r="A57" s="92" t="s">
        <v>127</v>
      </c>
      <c r="B57" s="92">
        <v>7</v>
      </c>
      <c r="C57" s="84" t="s">
        <v>11</v>
      </c>
      <c r="D57" s="88" t="s">
        <v>7</v>
      </c>
      <c r="E57" s="86">
        <v>13.716000000000001</v>
      </c>
      <c r="F57" s="86">
        <v>13.969999999999999</v>
      </c>
      <c r="G57" s="86">
        <v>14.985999999999999</v>
      </c>
      <c r="H57" s="86">
        <v>14.985999999999999</v>
      </c>
      <c r="I57" s="86">
        <f t="shared" si="0"/>
        <v>1.1429999999999989</v>
      </c>
      <c r="J57" s="89" t="s">
        <v>59</v>
      </c>
      <c r="K57" s="99">
        <v>0</v>
      </c>
    </row>
    <row r="58" spans="1:11" x14ac:dyDescent="0.3">
      <c r="A58" s="92" t="s">
        <v>117</v>
      </c>
      <c r="B58" s="92">
        <v>7</v>
      </c>
      <c r="C58" s="84" t="s">
        <v>11</v>
      </c>
      <c r="D58" s="88" t="s">
        <v>7</v>
      </c>
      <c r="E58" s="89">
        <v>12.446</v>
      </c>
      <c r="F58" s="89">
        <v>12.953999999999999</v>
      </c>
      <c r="G58" s="89">
        <v>12.7</v>
      </c>
      <c r="H58" s="89">
        <v>13.969999999999999</v>
      </c>
      <c r="I58" s="86">
        <f t="shared" si="0"/>
        <v>0.63499999999999979</v>
      </c>
      <c r="J58" s="89" t="s">
        <v>59</v>
      </c>
      <c r="K58" s="99">
        <v>0</v>
      </c>
    </row>
    <row r="59" spans="1:11" x14ac:dyDescent="0.3">
      <c r="A59" s="92">
        <v>1764</v>
      </c>
      <c r="B59" s="92">
        <v>7</v>
      </c>
      <c r="C59" s="84" t="s">
        <v>11</v>
      </c>
      <c r="D59" s="88" t="s">
        <v>6</v>
      </c>
      <c r="E59" s="86">
        <v>14.605</v>
      </c>
      <c r="F59" s="86">
        <v>13.208</v>
      </c>
      <c r="G59" s="86">
        <v>15.24</v>
      </c>
      <c r="H59" s="86">
        <v>13.969999999999999</v>
      </c>
      <c r="I59" s="86">
        <f t="shared" si="0"/>
        <v>0.69849999999999923</v>
      </c>
      <c r="J59" s="89" t="s">
        <v>59</v>
      </c>
      <c r="K59" s="99">
        <v>0</v>
      </c>
    </row>
    <row r="60" spans="1:11" x14ac:dyDescent="0.3">
      <c r="A60" s="92" t="s">
        <v>126</v>
      </c>
      <c r="B60" s="92">
        <v>7</v>
      </c>
      <c r="C60" s="84" t="s">
        <v>11</v>
      </c>
      <c r="D60" s="88" t="s">
        <v>6</v>
      </c>
      <c r="E60" s="86">
        <v>11.683999999999999</v>
      </c>
      <c r="F60" s="86">
        <v>12.065</v>
      </c>
      <c r="G60" s="86">
        <v>12.065</v>
      </c>
      <c r="H60" s="86">
        <v>12.7</v>
      </c>
      <c r="I60" s="86">
        <f t="shared" si="0"/>
        <v>0.50800000000000001</v>
      </c>
      <c r="J60" s="89" t="s">
        <v>59</v>
      </c>
      <c r="K60" s="99">
        <v>0</v>
      </c>
    </row>
    <row r="61" spans="1:11" x14ac:dyDescent="0.3">
      <c r="A61" s="92" t="s">
        <v>118</v>
      </c>
      <c r="B61" s="92">
        <v>7</v>
      </c>
      <c r="C61" s="84" t="s">
        <v>11</v>
      </c>
      <c r="D61" s="88" t="s">
        <v>6</v>
      </c>
      <c r="E61" s="86">
        <v>10.16</v>
      </c>
      <c r="F61" s="86">
        <v>9.6519999999999992</v>
      </c>
      <c r="G61" s="86">
        <v>10.795</v>
      </c>
      <c r="H61" s="86">
        <v>10.795</v>
      </c>
      <c r="I61" s="86">
        <f t="shared" si="0"/>
        <v>0.88900000000000023</v>
      </c>
      <c r="J61" s="89" t="s">
        <v>59</v>
      </c>
      <c r="K61" s="99">
        <v>0</v>
      </c>
    </row>
    <row r="62" spans="1:11" x14ac:dyDescent="0.3">
      <c r="A62" s="92">
        <v>3552</v>
      </c>
      <c r="B62" s="92">
        <v>7</v>
      </c>
      <c r="C62" s="84" t="s">
        <v>11</v>
      </c>
      <c r="D62" s="88" t="s">
        <v>5</v>
      </c>
      <c r="E62" s="86">
        <v>13.716000000000001</v>
      </c>
      <c r="F62" s="86">
        <v>14.478</v>
      </c>
      <c r="G62" s="86">
        <v>14.478</v>
      </c>
      <c r="H62" s="86">
        <v>15.24</v>
      </c>
      <c r="I62" s="86">
        <f t="shared" si="0"/>
        <v>0.76199999999999957</v>
      </c>
      <c r="J62" s="89" t="s">
        <v>59</v>
      </c>
      <c r="K62" s="99">
        <v>0</v>
      </c>
    </row>
    <row r="63" spans="1:11" x14ac:dyDescent="0.3">
      <c r="A63" s="92" t="s">
        <v>125</v>
      </c>
      <c r="B63" s="92">
        <v>7</v>
      </c>
      <c r="C63" s="84" t="s">
        <v>11</v>
      </c>
      <c r="D63" s="88" t="s">
        <v>5</v>
      </c>
      <c r="E63" s="86">
        <v>13.462</v>
      </c>
      <c r="F63" s="86">
        <v>12.953999999999999</v>
      </c>
      <c r="G63" s="86">
        <v>14.478</v>
      </c>
      <c r="H63" s="86">
        <v>13.462</v>
      </c>
      <c r="I63" s="86">
        <f t="shared" si="0"/>
        <v>0.76200000000000045</v>
      </c>
      <c r="J63" s="89" t="s">
        <v>59</v>
      </c>
      <c r="K63" s="99">
        <v>0</v>
      </c>
    </row>
    <row r="64" spans="1:11" x14ac:dyDescent="0.3">
      <c r="A64" s="92" t="s">
        <v>119</v>
      </c>
      <c r="B64" s="92">
        <v>7</v>
      </c>
      <c r="C64" s="84" t="s">
        <v>11</v>
      </c>
      <c r="D64" s="88" t="s">
        <v>5</v>
      </c>
      <c r="E64" s="86">
        <v>12.065</v>
      </c>
      <c r="F64" s="86">
        <v>12.446</v>
      </c>
      <c r="G64" s="86">
        <v>12.7</v>
      </c>
      <c r="H64" s="86">
        <v>12.7</v>
      </c>
      <c r="I64" s="86">
        <f t="shared" si="0"/>
        <v>0.44449999999999967</v>
      </c>
      <c r="J64" s="89" t="s">
        <v>59</v>
      </c>
      <c r="K64" s="99">
        <v>0</v>
      </c>
    </row>
    <row r="65" spans="1:11" x14ac:dyDescent="0.3">
      <c r="A65" s="90" t="s">
        <v>88</v>
      </c>
      <c r="B65" s="91">
        <v>8</v>
      </c>
      <c r="C65" s="84" t="s">
        <v>11</v>
      </c>
      <c r="D65" s="88" t="s">
        <v>7</v>
      </c>
      <c r="E65" s="85">
        <v>12.065</v>
      </c>
      <c r="F65" s="85">
        <v>14.605</v>
      </c>
      <c r="G65" s="85">
        <v>15.24</v>
      </c>
      <c r="H65" s="85">
        <v>15.24</v>
      </c>
      <c r="I65" s="86">
        <f t="shared" si="0"/>
        <v>1.9050000000000002</v>
      </c>
      <c r="J65" s="89" t="s">
        <v>59</v>
      </c>
      <c r="K65" s="99">
        <v>0</v>
      </c>
    </row>
    <row r="66" spans="1:11" x14ac:dyDescent="0.3">
      <c r="A66" s="87" t="s">
        <v>89</v>
      </c>
      <c r="B66" s="87">
        <v>8</v>
      </c>
      <c r="C66" s="84" t="s">
        <v>11</v>
      </c>
      <c r="D66" s="88" t="s">
        <v>7</v>
      </c>
      <c r="E66" s="85">
        <v>10.795</v>
      </c>
      <c r="F66" s="85">
        <v>10.922000000000001</v>
      </c>
      <c r="G66" s="85">
        <v>11.938000000000001</v>
      </c>
      <c r="H66" s="85">
        <v>11.683999999999999</v>
      </c>
      <c r="I66" s="86">
        <f t="shared" si="0"/>
        <v>0.95249999999999968</v>
      </c>
      <c r="J66" s="89" t="s">
        <v>59</v>
      </c>
      <c r="K66" s="99">
        <v>0</v>
      </c>
    </row>
    <row r="67" spans="1:11" x14ac:dyDescent="0.3">
      <c r="A67" s="87" t="s">
        <v>120</v>
      </c>
      <c r="B67" s="87">
        <v>8</v>
      </c>
      <c r="C67" s="84" t="s">
        <v>11</v>
      </c>
      <c r="D67" s="88" t="s">
        <v>7</v>
      </c>
      <c r="E67" s="85">
        <v>13.208</v>
      </c>
      <c r="F67" s="85">
        <v>13.462</v>
      </c>
      <c r="G67" s="85">
        <v>13.969999999999999</v>
      </c>
      <c r="H67" s="85">
        <v>14.224</v>
      </c>
      <c r="I67" s="86">
        <f t="shared" ref="I67:I73" si="1">ABS((AVERAGE((E67-G67),(F67-H67))))</f>
        <v>0.76199999999999957</v>
      </c>
      <c r="J67" s="89" t="s">
        <v>59</v>
      </c>
      <c r="K67" s="99">
        <v>0</v>
      </c>
    </row>
    <row r="68" spans="1:11" x14ac:dyDescent="0.3">
      <c r="A68" s="87">
        <v>3618</v>
      </c>
      <c r="B68" s="87">
        <v>8</v>
      </c>
      <c r="C68" s="84" t="s">
        <v>11</v>
      </c>
      <c r="D68" s="88" t="s">
        <v>6</v>
      </c>
      <c r="E68" s="85">
        <v>16.001999999999999</v>
      </c>
      <c r="F68" s="85">
        <v>15.875</v>
      </c>
      <c r="G68" s="85">
        <v>16.256</v>
      </c>
      <c r="H68" s="85">
        <v>16.256</v>
      </c>
      <c r="I68" s="86">
        <f t="shared" si="1"/>
        <v>0.31750000000000078</v>
      </c>
      <c r="J68" s="89" t="s">
        <v>59</v>
      </c>
      <c r="K68" s="99">
        <v>0</v>
      </c>
    </row>
    <row r="69" spans="1:11" x14ac:dyDescent="0.3">
      <c r="A69" s="87" t="s">
        <v>124</v>
      </c>
      <c r="B69" s="87">
        <v>8</v>
      </c>
      <c r="C69" s="84" t="s">
        <v>11</v>
      </c>
      <c r="D69" s="88" t="s">
        <v>6</v>
      </c>
      <c r="E69" s="85">
        <v>16.764000000000003</v>
      </c>
      <c r="F69" s="85">
        <v>15.24</v>
      </c>
      <c r="G69" s="85">
        <v>17.018000000000001</v>
      </c>
      <c r="H69" s="85">
        <v>16.001999999999999</v>
      </c>
      <c r="I69" s="86">
        <f t="shared" si="1"/>
        <v>0.50799999999999823</v>
      </c>
      <c r="J69" s="89" t="s">
        <v>59</v>
      </c>
      <c r="K69" s="99">
        <v>0</v>
      </c>
    </row>
    <row r="70" spans="1:11" x14ac:dyDescent="0.3">
      <c r="A70" s="87" t="s">
        <v>121</v>
      </c>
      <c r="B70" s="87">
        <v>8</v>
      </c>
      <c r="C70" s="84" t="s">
        <v>11</v>
      </c>
      <c r="D70" s="88" t="s">
        <v>6</v>
      </c>
      <c r="E70" s="85">
        <v>10.16</v>
      </c>
      <c r="F70" s="85">
        <v>11.683999999999999</v>
      </c>
      <c r="G70" s="85">
        <v>10.413999999999998</v>
      </c>
      <c r="H70" s="85">
        <v>12.065</v>
      </c>
      <c r="I70" s="86">
        <f t="shared" si="1"/>
        <v>0.31749999999999901</v>
      </c>
      <c r="J70" s="89" t="s">
        <v>59</v>
      </c>
      <c r="K70" s="99">
        <v>0</v>
      </c>
    </row>
    <row r="71" spans="1:11" x14ac:dyDescent="0.3">
      <c r="A71" s="87">
        <v>3513</v>
      </c>
      <c r="B71" s="87">
        <v>8</v>
      </c>
      <c r="C71" s="84" t="s">
        <v>11</v>
      </c>
      <c r="D71" s="88" t="s">
        <v>5</v>
      </c>
      <c r="E71" s="85">
        <v>16.001999999999999</v>
      </c>
      <c r="F71" s="85">
        <v>13.716000000000001</v>
      </c>
      <c r="G71" s="85">
        <v>16.256</v>
      </c>
      <c r="H71" s="85">
        <v>13.969999999999999</v>
      </c>
      <c r="I71" s="86">
        <f t="shared" si="1"/>
        <v>0.25399999999999956</v>
      </c>
      <c r="J71" s="89" t="s">
        <v>59</v>
      </c>
      <c r="K71" s="99">
        <v>0</v>
      </c>
    </row>
    <row r="72" spans="1:11" x14ac:dyDescent="0.3">
      <c r="A72" s="87" t="s">
        <v>123</v>
      </c>
      <c r="B72" s="87">
        <v>8</v>
      </c>
      <c r="C72" s="84" t="s">
        <v>11</v>
      </c>
      <c r="D72" s="88" t="s">
        <v>5</v>
      </c>
      <c r="E72" s="85">
        <v>12.065</v>
      </c>
      <c r="F72" s="85">
        <v>12.7</v>
      </c>
      <c r="G72" s="85">
        <v>12.7</v>
      </c>
      <c r="H72" s="85">
        <v>12.7</v>
      </c>
      <c r="I72" s="86">
        <f t="shared" si="1"/>
        <v>0.31749999999999989</v>
      </c>
      <c r="J72" s="89" t="s">
        <v>59</v>
      </c>
      <c r="K72" s="99">
        <v>0</v>
      </c>
    </row>
    <row r="73" spans="1:11" x14ac:dyDescent="0.3">
      <c r="A73" s="87" t="s">
        <v>122</v>
      </c>
      <c r="B73" s="87">
        <v>8</v>
      </c>
      <c r="C73" s="84" t="s">
        <v>11</v>
      </c>
      <c r="D73" s="88" t="s">
        <v>5</v>
      </c>
      <c r="E73" s="85">
        <v>13.334999999999999</v>
      </c>
      <c r="F73" s="85">
        <v>13.969999999999999</v>
      </c>
      <c r="G73" s="85">
        <v>13.969999999999999</v>
      </c>
      <c r="H73" s="85">
        <v>14.224</v>
      </c>
      <c r="I73" s="86">
        <f t="shared" si="1"/>
        <v>0.44450000000000056</v>
      </c>
      <c r="J73" s="89" t="s">
        <v>59</v>
      </c>
      <c r="K73" s="99">
        <v>0</v>
      </c>
    </row>
    <row r="74" spans="1:11" x14ac:dyDescent="0.3">
      <c r="K74" s="86"/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9028-EAF2-446A-B717-52EE59DA445D}">
  <dimension ref="A1:V21"/>
  <sheetViews>
    <sheetView zoomScale="80" zoomScaleNormal="80" workbookViewId="0">
      <selection activeCell="A31" sqref="A31"/>
    </sheetView>
  </sheetViews>
  <sheetFormatPr defaultColWidth="8.88671875" defaultRowHeight="14.4" x14ac:dyDescent="0.3"/>
  <cols>
    <col min="1" max="1" width="8.44140625" style="37" bestFit="1" customWidth="1"/>
    <col min="2" max="2" width="10" style="19" bestFit="1" customWidth="1"/>
    <col min="3" max="3" width="11" style="19" bestFit="1" customWidth="1"/>
    <col min="4" max="4" width="8.33203125" style="19" bestFit="1" customWidth="1"/>
    <col min="5" max="6" width="9.109375" style="19" bestFit="1" customWidth="1"/>
    <col min="7" max="7" width="7.109375" style="19" bestFit="1" customWidth="1"/>
    <col min="8" max="8" width="9" style="19" bestFit="1" customWidth="1"/>
    <col min="9" max="9" width="16.44140625" style="19" bestFit="1" customWidth="1"/>
    <col min="10" max="12" width="12.6640625" style="19" bestFit="1" customWidth="1"/>
    <col min="13" max="13" width="13" style="19" bestFit="1" customWidth="1"/>
    <col min="14" max="14" width="9" style="19" bestFit="1" customWidth="1"/>
    <col min="15" max="15" width="16.44140625" style="19" bestFit="1" customWidth="1"/>
    <col min="16" max="18" width="12.6640625" style="19" bestFit="1" customWidth="1"/>
    <col min="19" max="19" width="13" style="19" bestFit="1" customWidth="1"/>
    <col min="20" max="20" width="14.109375" style="19" bestFit="1" customWidth="1"/>
    <col min="21" max="21" width="9.88671875" style="19" bestFit="1" customWidth="1"/>
    <col min="22" max="22" width="16.6640625" style="19" customWidth="1"/>
    <col min="23" max="16384" width="8.88671875" style="19"/>
  </cols>
  <sheetData>
    <row r="1" spans="1:22" x14ac:dyDescent="0.3">
      <c r="A1" s="18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16</v>
      </c>
      <c r="H1" s="10" t="s">
        <v>43</v>
      </c>
      <c r="I1" s="10" t="s">
        <v>45</v>
      </c>
      <c r="J1" s="10" t="s">
        <v>46</v>
      </c>
      <c r="K1" s="10" t="s">
        <v>44</v>
      </c>
      <c r="L1" s="10" t="s">
        <v>47</v>
      </c>
      <c r="M1" s="10" t="s">
        <v>48</v>
      </c>
      <c r="N1" s="10" t="s">
        <v>49</v>
      </c>
      <c r="O1" s="10" t="s">
        <v>50</v>
      </c>
      <c r="P1" s="10" t="s">
        <v>51</v>
      </c>
      <c r="Q1" s="10" t="s">
        <v>52</v>
      </c>
      <c r="R1" s="10" t="s">
        <v>53</v>
      </c>
      <c r="S1" s="10" t="s">
        <v>54</v>
      </c>
      <c r="T1" s="10" t="s">
        <v>55</v>
      </c>
      <c r="U1" s="10" t="s">
        <v>56</v>
      </c>
      <c r="V1" s="10" t="s">
        <v>57</v>
      </c>
    </row>
    <row r="2" spans="1:22" x14ac:dyDescent="0.3">
      <c r="A2" s="32">
        <v>3796</v>
      </c>
      <c r="B2" s="33" t="s">
        <v>5</v>
      </c>
      <c r="C2" s="34">
        <v>3.8</v>
      </c>
      <c r="D2" s="34">
        <v>4.0999999999999996</v>
      </c>
      <c r="E2" s="34">
        <v>3.8</v>
      </c>
      <c r="F2" s="34">
        <v>4.0999999999999996</v>
      </c>
      <c r="G2" s="34">
        <f t="shared" ref="G2:G18" si="0">E2-C2</f>
        <v>0</v>
      </c>
      <c r="H2" s="33" t="s">
        <v>11</v>
      </c>
      <c r="I2" s="34">
        <v>20.7</v>
      </c>
      <c r="J2" s="34">
        <v>34</v>
      </c>
      <c r="K2" s="34">
        <v>13</v>
      </c>
      <c r="L2" s="34">
        <v>0</v>
      </c>
      <c r="M2" s="35">
        <f t="shared" ref="M2:M15" si="1">AVERAGE(I2:L2)</f>
        <v>16.925000000000001</v>
      </c>
      <c r="N2" s="33" t="s">
        <v>10</v>
      </c>
      <c r="O2" s="34">
        <v>0.1</v>
      </c>
      <c r="P2" s="34">
        <v>0.1</v>
      </c>
      <c r="Q2" s="34">
        <v>0.1</v>
      </c>
      <c r="R2" s="34">
        <v>0.1</v>
      </c>
      <c r="S2" s="35">
        <f t="shared" ref="S2:S7" si="2">AVERAGE(O2:R2)</f>
        <v>0.1</v>
      </c>
      <c r="T2" s="36">
        <v>43483</v>
      </c>
      <c r="U2" s="33" t="s">
        <v>25</v>
      </c>
      <c r="V2" s="33"/>
    </row>
    <row r="3" spans="1:22" x14ac:dyDescent="0.3">
      <c r="A3" s="26">
        <v>3818</v>
      </c>
      <c r="B3" s="21" t="s">
        <v>7</v>
      </c>
      <c r="C3" s="22">
        <v>5</v>
      </c>
      <c r="D3" s="22">
        <v>5.2</v>
      </c>
      <c r="E3" s="22">
        <v>5.0999999999999996</v>
      </c>
      <c r="F3" s="22">
        <v>5.3</v>
      </c>
      <c r="G3" s="22">
        <f t="shared" si="0"/>
        <v>9.9999999999999645E-2</v>
      </c>
      <c r="H3" s="21" t="s">
        <v>11</v>
      </c>
      <c r="I3" s="22">
        <v>6.3</v>
      </c>
      <c r="J3" s="22">
        <v>7</v>
      </c>
      <c r="K3" s="22">
        <v>1.5</v>
      </c>
      <c r="L3" s="22">
        <v>0.1</v>
      </c>
      <c r="M3" s="23">
        <f t="shared" si="1"/>
        <v>3.7250000000000001</v>
      </c>
      <c r="N3" s="21" t="s">
        <v>10</v>
      </c>
      <c r="O3" s="22">
        <v>0.2</v>
      </c>
      <c r="P3" s="22">
        <v>0.1</v>
      </c>
      <c r="Q3" s="22">
        <v>0.1</v>
      </c>
      <c r="R3" s="22">
        <v>0.1</v>
      </c>
      <c r="S3" s="23">
        <f t="shared" si="2"/>
        <v>0.125</v>
      </c>
      <c r="T3" s="25">
        <v>43483</v>
      </c>
      <c r="U3" s="21" t="s">
        <v>26</v>
      </c>
      <c r="V3" s="21"/>
    </row>
    <row r="4" spans="1:22" x14ac:dyDescent="0.3">
      <c r="A4" s="32">
        <v>3556</v>
      </c>
      <c r="B4" s="33" t="s">
        <v>5</v>
      </c>
      <c r="C4" s="34">
        <v>4.0999999999999996</v>
      </c>
      <c r="D4" s="34">
        <v>3.6</v>
      </c>
      <c r="E4" s="34">
        <v>4.2</v>
      </c>
      <c r="F4" s="34">
        <v>3.7</v>
      </c>
      <c r="G4" s="34">
        <f t="shared" si="0"/>
        <v>0.10000000000000053</v>
      </c>
      <c r="H4" s="33" t="s">
        <v>12</v>
      </c>
      <c r="I4" s="34">
        <v>4</v>
      </c>
      <c r="J4" s="34">
        <v>4.0999999999999996</v>
      </c>
      <c r="K4" s="34">
        <v>1.3</v>
      </c>
      <c r="L4" s="34">
        <v>1.1000000000000001</v>
      </c>
      <c r="M4" s="35">
        <f t="shared" si="1"/>
        <v>2.625</v>
      </c>
      <c r="N4" s="33" t="s">
        <v>10</v>
      </c>
      <c r="O4" s="34">
        <v>0.2</v>
      </c>
      <c r="P4" s="34">
        <v>0.3</v>
      </c>
      <c r="Q4" s="34">
        <v>0.1</v>
      </c>
      <c r="R4" s="34">
        <v>0.1</v>
      </c>
      <c r="S4" s="35">
        <f t="shared" si="2"/>
        <v>0.17499999999999999</v>
      </c>
      <c r="T4" s="36">
        <v>43483</v>
      </c>
      <c r="U4" s="33" t="s">
        <v>26</v>
      </c>
      <c r="V4" s="33"/>
    </row>
    <row r="5" spans="1:22" x14ac:dyDescent="0.3">
      <c r="A5" s="27">
        <v>3579</v>
      </c>
      <c r="B5" s="28" t="s">
        <v>6</v>
      </c>
      <c r="C5" s="29">
        <v>5.3</v>
      </c>
      <c r="D5" s="29">
        <v>4.8</v>
      </c>
      <c r="E5" s="29">
        <v>5.5</v>
      </c>
      <c r="F5" s="29">
        <v>5</v>
      </c>
      <c r="G5" s="29">
        <f t="shared" si="0"/>
        <v>0.20000000000000018</v>
      </c>
      <c r="H5" s="28" t="s">
        <v>11</v>
      </c>
      <c r="I5" s="29">
        <v>2.6</v>
      </c>
      <c r="J5" s="29">
        <v>3.3</v>
      </c>
      <c r="K5" s="29">
        <v>0.6</v>
      </c>
      <c r="L5" s="29">
        <v>0.8</v>
      </c>
      <c r="M5" s="30">
        <f t="shared" si="1"/>
        <v>1.825</v>
      </c>
      <c r="N5" s="28" t="s">
        <v>10</v>
      </c>
      <c r="O5" s="29">
        <v>0.4</v>
      </c>
      <c r="P5" s="29">
        <v>0.4</v>
      </c>
      <c r="Q5" s="29">
        <v>0.1</v>
      </c>
      <c r="R5" s="29">
        <v>0.1</v>
      </c>
      <c r="S5" s="30">
        <f t="shared" si="2"/>
        <v>0.25</v>
      </c>
      <c r="T5" s="31">
        <v>43483</v>
      </c>
      <c r="U5" s="28" t="s">
        <v>26</v>
      </c>
      <c r="V5" s="28"/>
    </row>
    <row r="6" spans="1:22" x14ac:dyDescent="0.3">
      <c r="A6" s="27">
        <v>3494</v>
      </c>
      <c r="B6" s="28" t="s">
        <v>6</v>
      </c>
      <c r="C6" s="29">
        <v>6.3</v>
      </c>
      <c r="D6" s="29">
        <v>5.0999999999999996</v>
      </c>
      <c r="E6" s="29">
        <v>6.5</v>
      </c>
      <c r="F6" s="29">
        <v>5.3</v>
      </c>
      <c r="G6" s="29">
        <f t="shared" si="0"/>
        <v>0.20000000000000018</v>
      </c>
      <c r="H6" s="28" t="s">
        <v>12</v>
      </c>
      <c r="I6" s="29">
        <v>2.6</v>
      </c>
      <c r="J6" s="29">
        <v>2.6</v>
      </c>
      <c r="K6" s="29">
        <v>1.2</v>
      </c>
      <c r="L6" s="29">
        <v>0.8</v>
      </c>
      <c r="M6" s="30">
        <f t="shared" si="1"/>
        <v>1.8</v>
      </c>
      <c r="N6" s="28" t="s">
        <v>10</v>
      </c>
      <c r="O6" s="29">
        <v>0.5</v>
      </c>
      <c r="P6" s="29">
        <v>0.2</v>
      </c>
      <c r="Q6" s="29">
        <v>0.1</v>
      </c>
      <c r="R6" s="29">
        <v>0.1</v>
      </c>
      <c r="S6" s="30">
        <f t="shared" si="2"/>
        <v>0.22499999999999998</v>
      </c>
      <c r="T6" s="31">
        <v>43483</v>
      </c>
      <c r="U6" s="28" t="s">
        <v>25</v>
      </c>
      <c r="V6" s="28"/>
    </row>
    <row r="7" spans="1:22" x14ac:dyDescent="0.3">
      <c r="A7" s="32">
        <v>3641</v>
      </c>
      <c r="B7" s="33" t="s">
        <v>5</v>
      </c>
      <c r="C7" s="34">
        <v>4.5</v>
      </c>
      <c r="D7" s="34">
        <v>5.4</v>
      </c>
      <c r="E7" s="34">
        <v>4.5999999999999996</v>
      </c>
      <c r="F7" s="34">
        <v>5.5</v>
      </c>
      <c r="G7" s="34">
        <f t="shared" si="0"/>
        <v>9.9999999999999645E-2</v>
      </c>
      <c r="H7" s="33" t="s">
        <v>12</v>
      </c>
      <c r="I7" s="34">
        <v>1.2</v>
      </c>
      <c r="J7" s="34">
        <v>3.4</v>
      </c>
      <c r="K7" s="34">
        <v>1.3</v>
      </c>
      <c r="L7" s="34">
        <v>1.3</v>
      </c>
      <c r="M7" s="35">
        <f t="shared" si="1"/>
        <v>1.7999999999999998</v>
      </c>
      <c r="N7" s="33" t="s">
        <v>10</v>
      </c>
      <c r="O7" s="34">
        <v>0.1</v>
      </c>
      <c r="P7" s="34">
        <v>0.1</v>
      </c>
      <c r="Q7" s="34">
        <v>0.1</v>
      </c>
      <c r="R7" s="34">
        <v>0.1</v>
      </c>
      <c r="S7" s="35">
        <f t="shared" si="2"/>
        <v>0.1</v>
      </c>
      <c r="T7" s="36">
        <v>43483</v>
      </c>
      <c r="U7" s="33" t="s">
        <v>26</v>
      </c>
      <c r="V7" s="33"/>
    </row>
    <row r="8" spans="1:22" x14ac:dyDescent="0.3">
      <c r="A8" s="26">
        <v>1769</v>
      </c>
      <c r="B8" s="21" t="s">
        <v>7</v>
      </c>
      <c r="C8" s="22">
        <v>5.7</v>
      </c>
      <c r="D8" s="22">
        <v>5.6</v>
      </c>
      <c r="E8" s="22">
        <v>5.9</v>
      </c>
      <c r="F8" s="22">
        <v>5.8</v>
      </c>
      <c r="G8" s="22">
        <f t="shared" si="0"/>
        <v>0.20000000000000018</v>
      </c>
      <c r="H8" s="21" t="s">
        <v>12</v>
      </c>
      <c r="I8" s="22">
        <v>1.1000000000000001</v>
      </c>
      <c r="J8" s="22">
        <v>0.1</v>
      </c>
      <c r="K8" s="22">
        <v>0.1</v>
      </c>
      <c r="L8" s="22">
        <v>2.5</v>
      </c>
      <c r="M8" s="23">
        <f t="shared" si="1"/>
        <v>0.95000000000000007</v>
      </c>
      <c r="N8" s="21" t="s">
        <v>10</v>
      </c>
      <c r="O8" s="21" t="s">
        <v>20</v>
      </c>
      <c r="P8" s="21"/>
      <c r="Q8" s="21"/>
      <c r="R8" s="21"/>
      <c r="S8" s="24"/>
      <c r="T8" s="25">
        <v>43483</v>
      </c>
      <c r="U8" s="21" t="s">
        <v>26</v>
      </c>
      <c r="V8" s="21"/>
    </row>
    <row r="9" spans="1:22" x14ac:dyDescent="0.3">
      <c r="A9" s="26">
        <v>3619</v>
      </c>
      <c r="B9" s="21" t="s">
        <v>7</v>
      </c>
      <c r="C9" s="22">
        <v>5.6</v>
      </c>
      <c r="D9" s="22">
        <v>5.3</v>
      </c>
      <c r="E9" s="22">
        <v>5.8</v>
      </c>
      <c r="F9" s="22">
        <v>5.5</v>
      </c>
      <c r="G9" s="22">
        <f t="shared" si="0"/>
        <v>0.20000000000000018</v>
      </c>
      <c r="H9" s="21" t="s">
        <v>11</v>
      </c>
      <c r="I9" s="22">
        <v>1.5</v>
      </c>
      <c r="J9" s="22">
        <v>1.6</v>
      </c>
      <c r="K9" s="22">
        <v>0.1</v>
      </c>
      <c r="L9" s="22">
        <v>0.1</v>
      </c>
      <c r="M9" s="23">
        <f t="shared" si="1"/>
        <v>0.82500000000000007</v>
      </c>
      <c r="N9" s="21" t="s">
        <v>10</v>
      </c>
      <c r="O9" s="22">
        <v>0.3</v>
      </c>
      <c r="P9" s="22">
        <v>0.2</v>
      </c>
      <c r="Q9" s="22">
        <v>0.1</v>
      </c>
      <c r="R9" s="22">
        <v>0.1</v>
      </c>
      <c r="S9" s="23">
        <f>AVERAGE(O9:R9)</f>
        <v>0.17499999999999999</v>
      </c>
      <c r="T9" s="25">
        <v>43483</v>
      </c>
      <c r="U9" s="21" t="s">
        <v>26</v>
      </c>
      <c r="V9" s="21"/>
    </row>
    <row r="10" spans="1:22" x14ac:dyDescent="0.3">
      <c r="A10" s="26">
        <v>3897</v>
      </c>
      <c r="B10" s="21" t="s">
        <v>7</v>
      </c>
      <c r="C10" s="22">
        <v>3.8</v>
      </c>
      <c r="D10" s="22">
        <v>3.7</v>
      </c>
      <c r="E10" s="22">
        <v>3.9</v>
      </c>
      <c r="F10" s="22">
        <v>3.8</v>
      </c>
      <c r="G10" s="22">
        <f t="shared" si="0"/>
        <v>0.10000000000000009</v>
      </c>
      <c r="H10" s="21" t="s">
        <v>12</v>
      </c>
      <c r="I10" s="22">
        <v>1</v>
      </c>
      <c r="J10" s="22">
        <v>0.8</v>
      </c>
      <c r="K10" s="22">
        <v>0.1</v>
      </c>
      <c r="L10" s="22">
        <v>0.4</v>
      </c>
      <c r="M10" s="23">
        <f t="shared" si="1"/>
        <v>0.57500000000000007</v>
      </c>
      <c r="N10" s="21" t="s">
        <v>10</v>
      </c>
      <c r="O10" s="22">
        <v>0.2</v>
      </c>
      <c r="P10" s="22">
        <v>0.2</v>
      </c>
      <c r="Q10" s="22">
        <v>0.1</v>
      </c>
      <c r="R10" s="22">
        <v>0.1</v>
      </c>
      <c r="S10" s="23">
        <f>AVERAGE(O10:R10)</f>
        <v>0.15</v>
      </c>
      <c r="T10" s="25">
        <v>43483</v>
      </c>
      <c r="U10" s="21" t="s">
        <v>26</v>
      </c>
      <c r="V10" s="21"/>
    </row>
    <row r="11" spans="1:22" x14ac:dyDescent="0.3">
      <c r="A11" s="26">
        <v>3713</v>
      </c>
      <c r="B11" s="21" t="s">
        <v>7</v>
      </c>
      <c r="C11" s="22">
        <v>3.8</v>
      </c>
      <c r="D11" s="22">
        <v>4.0999999999999996</v>
      </c>
      <c r="E11" s="22">
        <v>3.9</v>
      </c>
      <c r="F11" s="22">
        <v>4.2</v>
      </c>
      <c r="G11" s="22">
        <f t="shared" si="0"/>
        <v>0.10000000000000009</v>
      </c>
      <c r="H11" s="21" t="s">
        <v>12</v>
      </c>
      <c r="I11" s="22">
        <v>0.8</v>
      </c>
      <c r="J11" s="22">
        <v>0.8</v>
      </c>
      <c r="K11" s="22">
        <v>0.3</v>
      </c>
      <c r="L11" s="22">
        <v>0.2</v>
      </c>
      <c r="M11" s="23">
        <f t="shared" si="1"/>
        <v>0.52500000000000002</v>
      </c>
      <c r="N11" s="21" t="s">
        <v>10</v>
      </c>
      <c r="O11" s="22">
        <v>0.2</v>
      </c>
      <c r="P11" s="22">
        <v>0.1</v>
      </c>
      <c r="Q11" s="22">
        <v>0.1</v>
      </c>
      <c r="R11" s="22">
        <v>0.1</v>
      </c>
      <c r="S11" s="23">
        <f>AVERAGE(O11:R11)</f>
        <v>0.125</v>
      </c>
      <c r="T11" s="25">
        <v>43483</v>
      </c>
      <c r="U11" s="21" t="s">
        <v>25</v>
      </c>
      <c r="V11" s="21"/>
    </row>
    <row r="12" spans="1:22" x14ac:dyDescent="0.3">
      <c r="A12" s="26">
        <v>3673</v>
      </c>
      <c r="B12" s="21" t="s">
        <v>7</v>
      </c>
      <c r="C12" s="22">
        <v>4.7</v>
      </c>
      <c r="D12" s="22">
        <v>4.3</v>
      </c>
      <c r="E12" s="22">
        <v>4.8</v>
      </c>
      <c r="F12" s="22">
        <v>4.4000000000000004</v>
      </c>
      <c r="G12" s="22">
        <f t="shared" si="0"/>
        <v>9.9999999999999645E-2</v>
      </c>
      <c r="H12" s="21" t="s">
        <v>11</v>
      </c>
      <c r="I12" s="22">
        <v>1.3</v>
      </c>
      <c r="J12" s="22">
        <v>0.5</v>
      </c>
      <c r="K12" s="22">
        <v>0.1</v>
      </c>
      <c r="L12" s="22">
        <v>0.1</v>
      </c>
      <c r="M12" s="23">
        <f t="shared" si="1"/>
        <v>0.5</v>
      </c>
      <c r="N12" s="21" t="s">
        <v>10</v>
      </c>
      <c r="O12" s="22">
        <v>1</v>
      </c>
      <c r="P12" s="22">
        <v>0.8</v>
      </c>
      <c r="Q12" s="22">
        <v>0.3</v>
      </c>
      <c r="R12" s="22">
        <v>0.1</v>
      </c>
      <c r="S12" s="23">
        <f>AVERAGE(O12:R12)</f>
        <v>0.55000000000000004</v>
      </c>
      <c r="T12" s="25">
        <v>43483</v>
      </c>
      <c r="U12" s="21" t="s">
        <v>26</v>
      </c>
      <c r="V12" s="21"/>
    </row>
    <row r="13" spans="1:22" x14ac:dyDescent="0.3">
      <c r="A13" s="20" t="s">
        <v>9</v>
      </c>
      <c r="B13" s="21" t="s">
        <v>7</v>
      </c>
      <c r="C13" s="22">
        <v>5.8</v>
      </c>
      <c r="D13" s="22">
        <v>6.4</v>
      </c>
      <c r="E13" s="22">
        <v>6</v>
      </c>
      <c r="F13" s="22">
        <v>6.6</v>
      </c>
      <c r="G13" s="22">
        <f t="shared" si="0"/>
        <v>0.20000000000000018</v>
      </c>
      <c r="H13" s="21" t="s">
        <v>11</v>
      </c>
      <c r="I13" s="22">
        <v>0.4</v>
      </c>
      <c r="J13" s="22">
        <v>0.3</v>
      </c>
      <c r="K13" s="22">
        <v>0.1</v>
      </c>
      <c r="L13" s="22">
        <v>0</v>
      </c>
      <c r="M13" s="23">
        <f t="shared" si="1"/>
        <v>0.19999999999999998</v>
      </c>
      <c r="N13" s="21" t="s">
        <v>10</v>
      </c>
      <c r="O13" s="21" t="s">
        <v>20</v>
      </c>
      <c r="P13" s="21"/>
      <c r="Q13" s="21"/>
      <c r="R13" s="21"/>
      <c r="S13" s="24"/>
      <c r="T13" s="25">
        <v>43483</v>
      </c>
      <c r="U13" s="21" t="s">
        <v>26</v>
      </c>
      <c r="V13" s="21"/>
    </row>
    <row r="14" spans="1:22" x14ac:dyDescent="0.3">
      <c r="A14" s="26">
        <v>1762</v>
      </c>
      <c r="B14" s="21" t="s">
        <v>7</v>
      </c>
      <c r="C14" s="22">
        <v>4.8</v>
      </c>
      <c r="D14" s="22">
        <v>4.5</v>
      </c>
      <c r="E14" s="22">
        <v>5</v>
      </c>
      <c r="F14" s="22">
        <v>4.7</v>
      </c>
      <c r="G14" s="22">
        <f t="shared" si="0"/>
        <v>0.20000000000000018</v>
      </c>
      <c r="H14" s="21" t="s">
        <v>11</v>
      </c>
      <c r="I14" s="22">
        <v>0.2</v>
      </c>
      <c r="J14" s="22">
        <v>0.2</v>
      </c>
      <c r="K14" s="22">
        <v>0.1</v>
      </c>
      <c r="L14" s="22">
        <v>0.1</v>
      </c>
      <c r="M14" s="23">
        <f t="shared" si="1"/>
        <v>0.15</v>
      </c>
      <c r="N14" s="21" t="s">
        <v>10</v>
      </c>
      <c r="O14" s="21" t="s">
        <v>20</v>
      </c>
      <c r="P14" s="21"/>
      <c r="Q14" s="21"/>
      <c r="R14" s="21"/>
      <c r="S14" s="24"/>
      <c r="T14" s="25">
        <v>43483</v>
      </c>
      <c r="U14" s="21" t="str">
        <f>+U3</f>
        <v>+</v>
      </c>
      <c r="V14" s="21"/>
    </row>
    <row r="15" spans="1:22" x14ac:dyDescent="0.3">
      <c r="A15" s="26">
        <v>3610</v>
      </c>
      <c r="B15" s="21" t="s">
        <v>7</v>
      </c>
      <c r="C15" s="22">
        <v>3.6</v>
      </c>
      <c r="D15" s="22">
        <v>4.5</v>
      </c>
      <c r="E15" s="22">
        <v>3.7</v>
      </c>
      <c r="F15" s="22">
        <v>4.5999999999999996</v>
      </c>
      <c r="G15" s="22">
        <f t="shared" si="0"/>
        <v>0.10000000000000009</v>
      </c>
      <c r="H15" s="21" t="s">
        <v>12</v>
      </c>
      <c r="I15" s="22">
        <v>0.2</v>
      </c>
      <c r="J15" s="22">
        <v>0.2</v>
      </c>
      <c r="K15" s="22">
        <v>0.1</v>
      </c>
      <c r="L15" s="22">
        <v>0</v>
      </c>
      <c r="M15" s="23">
        <f t="shared" si="1"/>
        <v>0.125</v>
      </c>
      <c r="N15" s="21" t="s">
        <v>10</v>
      </c>
      <c r="O15" s="22">
        <v>0.4</v>
      </c>
      <c r="P15" s="22">
        <v>0.2</v>
      </c>
      <c r="Q15" s="22">
        <v>0.1</v>
      </c>
      <c r="R15" s="22">
        <v>0.1</v>
      </c>
      <c r="S15" s="23">
        <f>AVERAGE(O15:R15)</f>
        <v>0.2</v>
      </c>
      <c r="T15" s="25">
        <v>43483</v>
      </c>
      <c r="U15" s="21" t="s">
        <v>25</v>
      </c>
      <c r="V15" s="21"/>
    </row>
    <row r="16" spans="1:22" s="40" customFormat="1" x14ac:dyDescent="0.3">
      <c r="A16" s="39">
        <v>3554</v>
      </c>
      <c r="B16" s="40" t="s">
        <v>5</v>
      </c>
      <c r="C16" s="41">
        <v>3.9</v>
      </c>
      <c r="D16" s="41">
        <v>4.0999999999999996</v>
      </c>
      <c r="E16" s="41">
        <v>4</v>
      </c>
      <c r="F16" s="41">
        <v>4.2</v>
      </c>
      <c r="G16" s="41">
        <f t="shared" si="0"/>
        <v>0.10000000000000009</v>
      </c>
      <c r="H16" s="40" t="s">
        <v>11</v>
      </c>
      <c r="I16" s="41" t="s">
        <v>23</v>
      </c>
      <c r="J16" s="41"/>
      <c r="K16" s="41"/>
      <c r="L16" s="41"/>
      <c r="M16" s="42"/>
      <c r="N16" s="40" t="s">
        <v>10</v>
      </c>
      <c r="O16" s="40" t="s">
        <v>20</v>
      </c>
      <c r="S16" s="42"/>
      <c r="T16" s="43">
        <v>43483</v>
      </c>
      <c r="U16" s="40" t="s">
        <v>25</v>
      </c>
    </row>
    <row r="17" spans="1:21" s="40" customFormat="1" x14ac:dyDescent="0.3">
      <c r="A17" s="39">
        <v>3598</v>
      </c>
      <c r="B17" s="40" t="s">
        <v>7</v>
      </c>
      <c r="C17" s="41">
        <v>7.2</v>
      </c>
      <c r="D17" s="41">
        <v>8.5</v>
      </c>
      <c r="E17" s="41">
        <v>7.7</v>
      </c>
      <c r="F17" s="41">
        <v>9</v>
      </c>
      <c r="G17" s="41">
        <f t="shared" si="0"/>
        <v>0.5</v>
      </c>
      <c r="H17" s="40" t="s">
        <v>11</v>
      </c>
      <c r="I17" s="41" t="s">
        <v>20</v>
      </c>
      <c r="J17" s="41"/>
      <c r="K17" s="41"/>
      <c r="L17" s="41"/>
      <c r="M17" s="42"/>
      <c r="N17" s="40" t="s">
        <v>10</v>
      </c>
      <c r="O17" s="41">
        <v>0.6</v>
      </c>
      <c r="P17" s="41">
        <v>0.2</v>
      </c>
      <c r="Q17" s="40">
        <v>0.3</v>
      </c>
      <c r="R17" s="41">
        <v>0.1</v>
      </c>
      <c r="S17" s="42">
        <f>AVERAGE(O17:R17)</f>
        <v>0.30000000000000004</v>
      </c>
      <c r="T17" s="40" t="s">
        <v>24</v>
      </c>
      <c r="U17" s="40" t="s">
        <v>24</v>
      </c>
    </row>
    <row r="18" spans="1:21" s="40" customFormat="1" x14ac:dyDescent="0.3">
      <c r="A18" s="39">
        <v>3601</v>
      </c>
      <c r="B18" s="40" t="s">
        <v>7</v>
      </c>
      <c r="C18" s="41">
        <v>7.2</v>
      </c>
      <c r="D18" s="41">
        <v>5.7</v>
      </c>
      <c r="E18" s="41">
        <v>7.7</v>
      </c>
      <c r="F18" s="41">
        <v>6.2</v>
      </c>
      <c r="G18" s="41">
        <f t="shared" si="0"/>
        <v>0.5</v>
      </c>
      <c r="H18" s="40" t="s">
        <v>12</v>
      </c>
      <c r="I18" s="41" t="s">
        <v>20</v>
      </c>
      <c r="J18" s="41"/>
      <c r="K18" s="41"/>
      <c r="L18" s="41"/>
      <c r="M18" s="42"/>
      <c r="N18" s="40" t="s">
        <v>10</v>
      </c>
      <c r="O18" s="40" t="s">
        <v>20</v>
      </c>
      <c r="S18" s="42"/>
      <c r="T18" s="40" t="s">
        <v>24</v>
      </c>
      <c r="U18" s="40" t="s">
        <v>24</v>
      </c>
    </row>
    <row r="19" spans="1:21" x14ac:dyDescent="0.3">
      <c r="A19" s="38" t="s">
        <v>21</v>
      </c>
    </row>
    <row r="20" spans="1:21" x14ac:dyDescent="0.3">
      <c r="A20" s="38" t="s">
        <v>13</v>
      </c>
    </row>
    <row r="21" spans="1:21" x14ac:dyDescent="0.3">
      <c r="A21" s="38" t="s">
        <v>14</v>
      </c>
    </row>
  </sheetData>
  <autoFilter ref="A1:V18" xr:uid="{99F9E656-9D5A-4780-B54D-724D766A4B55}">
    <sortState xmlns:xlrd2="http://schemas.microsoft.com/office/spreadsheetml/2017/richdata2" ref="A2:V18">
      <sortCondition descending="1" ref="M1:M18"/>
    </sortState>
  </autoFilter>
  <phoneticPr fontId="4" type="noConversion"/>
  <pageMargins left="0.7" right="0.7" top="0.75" bottom="0.75" header="0.3" footer="0.3"/>
  <pageSetup orientation="portrait" horizontalDpi="4294967295" verticalDpi="4294967295" r:id="rId1"/>
  <ignoredErrors>
    <ignoredError sqref="A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5DEF-0865-4FA9-9AFC-22023EB38E55}">
  <sheetPr>
    <pageSetUpPr fitToPage="1"/>
  </sheetPr>
  <dimension ref="A1:V28"/>
  <sheetViews>
    <sheetView zoomScale="40" zoomScaleNormal="40" workbookViewId="0">
      <selection activeCell="H23" sqref="H23"/>
    </sheetView>
  </sheetViews>
  <sheetFormatPr defaultColWidth="8.88671875" defaultRowHeight="14.4" x14ac:dyDescent="0.3"/>
  <cols>
    <col min="1" max="1" width="16.21875" style="37" customWidth="1"/>
    <col min="2" max="2" width="16.5546875" style="19" bestFit="1" customWidth="1"/>
    <col min="3" max="3" width="19.33203125" style="19" bestFit="1" customWidth="1"/>
    <col min="4" max="4" width="14.33203125" style="19" customWidth="1"/>
    <col min="5" max="6" width="16" style="19" bestFit="1" customWidth="1"/>
    <col min="7" max="7" width="13.21875" style="19" bestFit="1" customWidth="1"/>
    <col min="8" max="8" width="15.44140625" style="19" bestFit="1" customWidth="1"/>
    <col min="9" max="9" width="29" style="19" bestFit="1" customWidth="1"/>
    <col min="10" max="12" width="22.33203125" style="19" bestFit="1" customWidth="1"/>
    <col min="13" max="13" width="24" style="19" bestFit="1" customWidth="1"/>
    <col min="14" max="14" width="17.109375" style="19" bestFit="1" customWidth="1"/>
    <col min="15" max="15" width="30.6640625" style="19" bestFit="1" customWidth="1"/>
    <col min="16" max="19" width="24" style="19" bestFit="1" customWidth="1"/>
    <col min="20" max="20" width="17.77734375" style="19" bestFit="1" customWidth="1"/>
    <col min="21" max="21" width="12.21875" style="19" bestFit="1" customWidth="1"/>
    <col min="22" max="22" width="19.33203125" style="19" bestFit="1" customWidth="1"/>
    <col min="23" max="16384" width="8.88671875" style="19"/>
  </cols>
  <sheetData>
    <row r="1" spans="1:22" s="62" customFormat="1" ht="40.049999999999997" customHeight="1" x14ac:dyDescent="0.5">
      <c r="A1" s="70" t="s">
        <v>37</v>
      </c>
      <c r="B1" s="71" t="s">
        <v>38</v>
      </c>
      <c r="C1" s="71" t="s">
        <v>39</v>
      </c>
      <c r="D1" s="71" t="s">
        <v>40</v>
      </c>
      <c r="E1" s="71" t="s">
        <v>41</v>
      </c>
      <c r="F1" s="71" t="s">
        <v>42</v>
      </c>
      <c r="G1" s="71" t="s">
        <v>16</v>
      </c>
      <c r="H1" s="71" t="s">
        <v>43</v>
      </c>
      <c r="I1" s="71" t="s">
        <v>45</v>
      </c>
      <c r="J1" s="71" t="s">
        <v>46</v>
      </c>
      <c r="K1" s="71" t="s">
        <v>44</v>
      </c>
      <c r="L1" s="71" t="s">
        <v>47</v>
      </c>
      <c r="M1" s="71" t="s">
        <v>48</v>
      </c>
      <c r="N1" s="71" t="s">
        <v>49</v>
      </c>
      <c r="O1" s="71" t="s">
        <v>50</v>
      </c>
      <c r="P1" s="71" t="s">
        <v>51</v>
      </c>
      <c r="Q1" s="71" t="s">
        <v>52</v>
      </c>
      <c r="R1" s="71" t="s">
        <v>53</v>
      </c>
      <c r="S1" s="61" t="s">
        <v>54</v>
      </c>
      <c r="T1" s="61" t="s">
        <v>55</v>
      </c>
      <c r="U1" s="61" t="s">
        <v>56</v>
      </c>
      <c r="V1" s="61" t="s">
        <v>57</v>
      </c>
    </row>
    <row r="2" spans="1:22" s="62" customFormat="1" ht="39.6" customHeight="1" x14ac:dyDescent="0.5">
      <c r="A2" s="72" t="s">
        <v>61</v>
      </c>
      <c r="B2" s="73" t="s">
        <v>5</v>
      </c>
      <c r="C2" s="78">
        <v>13.2</v>
      </c>
      <c r="D2" s="78">
        <v>10.8</v>
      </c>
      <c r="E2" s="78">
        <v>13.4</v>
      </c>
      <c r="F2" s="78">
        <v>11.4</v>
      </c>
      <c r="G2" s="73">
        <f>(AVERAGE((E2-C2),(F2-D2)))</f>
        <v>0.40000000000000036</v>
      </c>
      <c r="H2" s="73" t="s">
        <v>11</v>
      </c>
      <c r="I2" s="73">
        <v>11.8</v>
      </c>
      <c r="J2" s="73">
        <v>7.7</v>
      </c>
      <c r="K2" s="73">
        <v>12</v>
      </c>
      <c r="L2" s="73">
        <v>6.1</v>
      </c>
      <c r="M2" s="73">
        <f>AVERAGE(I2:L2)</f>
        <v>9.4</v>
      </c>
      <c r="N2" s="73" t="s">
        <v>10</v>
      </c>
      <c r="O2" s="73">
        <v>0.1</v>
      </c>
      <c r="P2" s="73">
        <v>0.1</v>
      </c>
      <c r="Q2" s="73">
        <v>0.1</v>
      </c>
      <c r="R2" s="73">
        <v>0.1</v>
      </c>
      <c r="S2" s="63">
        <f>AVERAGE(O2:R2)</f>
        <v>0.1</v>
      </c>
      <c r="T2" s="64">
        <v>43852</v>
      </c>
      <c r="U2" s="63" t="s">
        <v>26</v>
      </c>
      <c r="V2" s="63" t="s">
        <v>85</v>
      </c>
    </row>
    <row r="3" spans="1:22" s="62" customFormat="1" ht="40.049999999999997" customHeight="1" x14ac:dyDescent="0.5">
      <c r="A3" s="74" t="s">
        <v>62</v>
      </c>
      <c r="B3" s="75" t="s">
        <v>6</v>
      </c>
      <c r="C3" s="79">
        <v>15.6</v>
      </c>
      <c r="D3" s="79">
        <v>14.6</v>
      </c>
      <c r="E3" s="79">
        <v>16.399999999999999</v>
      </c>
      <c r="F3" s="79">
        <v>15.1</v>
      </c>
      <c r="G3" s="81">
        <f t="shared" ref="G3:G25" si="0">(AVERAGE((E3-C3),(F3-D3)))</f>
        <v>0.64999999999999947</v>
      </c>
      <c r="H3" s="75" t="s">
        <v>11</v>
      </c>
      <c r="I3" s="75">
        <v>3.4</v>
      </c>
      <c r="J3" s="75">
        <v>0.9</v>
      </c>
      <c r="K3" s="75">
        <v>3.9</v>
      </c>
      <c r="L3" s="75">
        <v>0.8</v>
      </c>
      <c r="M3" s="75">
        <f>AVERAGE(I3:L3)</f>
        <v>2.25</v>
      </c>
      <c r="N3" s="75" t="s">
        <v>10</v>
      </c>
      <c r="O3" s="75">
        <v>0.1</v>
      </c>
      <c r="P3" s="75">
        <v>0.1</v>
      </c>
      <c r="Q3" s="75">
        <v>0.1</v>
      </c>
      <c r="R3" s="75">
        <v>0.1</v>
      </c>
      <c r="S3" s="65">
        <f>AVERAGE(O3:R3)</f>
        <v>0.1</v>
      </c>
      <c r="T3" s="66">
        <v>43852</v>
      </c>
      <c r="U3" s="65" t="s">
        <v>25</v>
      </c>
      <c r="V3" s="65" t="s">
        <v>85</v>
      </c>
    </row>
    <row r="4" spans="1:22" s="62" customFormat="1" ht="40.049999999999997" customHeight="1" x14ac:dyDescent="0.5">
      <c r="A4" s="76" t="s">
        <v>63</v>
      </c>
      <c r="B4" s="77" t="s">
        <v>7</v>
      </c>
      <c r="C4" s="80">
        <v>16.5</v>
      </c>
      <c r="D4" s="80">
        <v>16.5</v>
      </c>
      <c r="E4" s="80">
        <v>16.8</v>
      </c>
      <c r="F4" s="80">
        <v>16.8</v>
      </c>
      <c r="G4" s="77">
        <f t="shared" si="0"/>
        <v>0.30000000000000071</v>
      </c>
      <c r="H4" s="77" t="s">
        <v>11</v>
      </c>
      <c r="I4" s="77">
        <v>4.2</v>
      </c>
      <c r="J4" s="77">
        <v>0.4</v>
      </c>
      <c r="K4" s="77">
        <v>3.9</v>
      </c>
      <c r="L4" s="77">
        <v>0.8</v>
      </c>
      <c r="M4" s="77">
        <f>AVERAGE(I4:L4)</f>
        <v>2.3250000000000002</v>
      </c>
      <c r="N4" s="77" t="s">
        <v>10</v>
      </c>
      <c r="O4" s="77">
        <v>0.8</v>
      </c>
      <c r="P4" s="77">
        <v>0.1</v>
      </c>
      <c r="Q4" s="77">
        <v>0.9</v>
      </c>
      <c r="R4" s="77">
        <v>0.1</v>
      </c>
      <c r="S4" s="67">
        <f>AVERAGE(O4:R4)</f>
        <v>0.47500000000000003</v>
      </c>
      <c r="T4" s="68">
        <v>43852</v>
      </c>
      <c r="U4" s="67" t="s">
        <v>26</v>
      </c>
      <c r="V4" s="67" t="s">
        <v>85</v>
      </c>
    </row>
    <row r="5" spans="1:22" s="62" customFormat="1" ht="40.049999999999997" customHeight="1" x14ac:dyDescent="0.5">
      <c r="A5" s="72" t="s">
        <v>64</v>
      </c>
      <c r="B5" s="73" t="s">
        <v>5</v>
      </c>
      <c r="C5" s="78">
        <v>14.5</v>
      </c>
      <c r="D5" s="78">
        <v>15.1</v>
      </c>
      <c r="E5" s="78">
        <v>15.1</v>
      </c>
      <c r="F5" s="78">
        <v>15.5</v>
      </c>
      <c r="G5" s="73">
        <f t="shared" si="0"/>
        <v>0.5</v>
      </c>
      <c r="H5" s="73" t="s">
        <v>11</v>
      </c>
      <c r="I5" s="73">
        <v>8.3000000000000007</v>
      </c>
      <c r="J5" s="73">
        <v>3.7</v>
      </c>
      <c r="K5" s="73">
        <v>8.4</v>
      </c>
      <c r="L5" s="73">
        <v>6.5</v>
      </c>
      <c r="M5" s="73">
        <f>AVERAGE(I5:L5)</f>
        <v>6.7249999999999996</v>
      </c>
      <c r="N5" s="73" t="s">
        <v>10</v>
      </c>
      <c r="O5" s="73">
        <v>0.1</v>
      </c>
      <c r="P5" s="73">
        <v>0.1</v>
      </c>
      <c r="Q5" s="73">
        <v>0.1</v>
      </c>
      <c r="R5" s="73">
        <v>0.1</v>
      </c>
      <c r="S5" s="63">
        <f t="shared" ref="S5:S25" si="1">AVERAGE(O5:R5)</f>
        <v>0.1</v>
      </c>
      <c r="T5" s="64">
        <v>43852</v>
      </c>
      <c r="U5" s="63" t="s">
        <v>26</v>
      </c>
      <c r="V5" s="63" t="s">
        <v>85</v>
      </c>
    </row>
    <row r="6" spans="1:22" s="62" customFormat="1" ht="40.049999999999997" customHeight="1" x14ac:dyDescent="0.5">
      <c r="A6" s="74" t="s">
        <v>65</v>
      </c>
      <c r="B6" s="75" t="s">
        <v>6</v>
      </c>
      <c r="C6" s="79">
        <v>18.3</v>
      </c>
      <c r="D6" s="79">
        <v>17.5</v>
      </c>
      <c r="E6" s="79">
        <v>18.8</v>
      </c>
      <c r="F6" s="79">
        <v>17.899999999999999</v>
      </c>
      <c r="G6" s="81">
        <f t="shared" si="0"/>
        <v>0.44999999999999929</v>
      </c>
      <c r="H6" s="75" t="s">
        <v>11</v>
      </c>
      <c r="I6" s="75">
        <v>6.8</v>
      </c>
      <c r="J6" s="75">
        <v>0.9</v>
      </c>
      <c r="K6" s="75">
        <v>5.9</v>
      </c>
      <c r="L6" s="75">
        <v>1.2</v>
      </c>
      <c r="M6" s="75">
        <f t="shared" ref="M6:M25" si="2">AVERAGE(I6:L6)</f>
        <v>3.7</v>
      </c>
      <c r="N6" s="75" t="s">
        <v>10</v>
      </c>
      <c r="O6" s="75">
        <v>0.1</v>
      </c>
      <c r="P6" s="75">
        <v>0.1</v>
      </c>
      <c r="Q6" s="75">
        <v>0.1</v>
      </c>
      <c r="R6" s="75">
        <v>0.1</v>
      </c>
      <c r="S6" s="65">
        <f t="shared" si="1"/>
        <v>0.1</v>
      </c>
      <c r="T6" s="66">
        <v>43852</v>
      </c>
      <c r="U6" s="65" t="s">
        <v>25</v>
      </c>
      <c r="V6" s="65" t="s">
        <v>85</v>
      </c>
    </row>
    <row r="7" spans="1:22" s="62" customFormat="1" ht="40.049999999999997" customHeight="1" x14ac:dyDescent="0.5">
      <c r="A7" s="76" t="s">
        <v>66</v>
      </c>
      <c r="B7" s="77" t="s">
        <v>7</v>
      </c>
      <c r="C7" s="80">
        <v>16</v>
      </c>
      <c r="D7" s="80">
        <v>16.100000000000001</v>
      </c>
      <c r="E7" s="80">
        <v>16.7</v>
      </c>
      <c r="F7" s="80">
        <v>16.600000000000001</v>
      </c>
      <c r="G7" s="77">
        <f t="shared" si="0"/>
        <v>0.59999999999999964</v>
      </c>
      <c r="H7" s="77" t="s">
        <v>11</v>
      </c>
      <c r="I7" s="77">
        <v>7.2</v>
      </c>
      <c r="J7" s="77">
        <v>0.6</v>
      </c>
      <c r="K7" s="77">
        <v>4.4000000000000004</v>
      </c>
      <c r="L7" s="77">
        <v>0.5</v>
      </c>
      <c r="M7" s="77">
        <f t="shared" si="2"/>
        <v>3.1749999999999998</v>
      </c>
      <c r="N7" s="77" t="s">
        <v>10</v>
      </c>
      <c r="O7" s="77">
        <v>0.6</v>
      </c>
      <c r="P7" s="77">
        <v>0.5</v>
      </c>
      <c r="Q7" s="77">
        <v>0.5</v>
      </c>
      <c r="R7" s="77">
        <v>0.2</v>
      </c>
      <c r="S7" s="67">
        <f t="shared" si="1"/>
        <v>0.45</v>
      </c>
      <c r="T7" s="68">
        <v>43852</v>
      </c>
      <c r="U7" s="67" t="s">
        <v>26</v>
      </c>
      <c r="V7" s="67" t="s">
        <v>85</v>
      </c>
    </row>
    <row r="8" spans="1:22" s="62" customFormat="1" ht="40.049999999999997" customHeight="1" x14ac:dyDescent="0.5">
      <c r="A8" s="72" t="s">
        <v>67</v>
      </c>
      <c r="B8" s="73" t="s">
        <v>5</v>
      </c>
      <c r="C8" s="78">
        <v>11.6</v>
      </c>
      <c r="D8" s="78">
        <v>12.6</v>
      </c>
      <c r="E8" s="78">
        <v>12.1</v>
      </c>
      <c r="F8" s="78">
        <v>13</v>
      </c>
      <c r="G8" s="73">
        <f t="shared" si="0"/>
        <v>0.45000000000000018</v>
      </c>
      <c r="H8" s="73" t="s">
        <v>11</v>
      </c>
      <c r="I8" s="73">
        <v>13.6</v>
      </c>
      <c r="J8" s="73">
        <v>4.5</v>
      </c>
      <c r="K8" s="73">
        <v>13.5</v>
      </c>
      <c r="L8" s="73">
        <v>4.5</v>
      </c>
      <c r="M8" s="73">
        <f t="shared" si="2"/>
        <v>9.0250000000000004</v>
      </c>
      <c r="N8" s="73" t="s">
        <v>10</v>
      </c>
      <c r="O8" s="73">
        <v>0.1</v>
      </c>
      <c r="P8" s="73">
        <v>0.1</v>
      </c>
      <c r="Q8" s="73">
        <v>0.1</v>
      </c>
      <c r="R8" s="73">
        <v>0.1</v>
      </c>
      <c r="S8" s="63">
        <f t="shared" si="1"/>
        <v>0.1</v>
      </c>
      <c r="T8" s="64">
        <v>43852</v>
      </c>
      <c r="U8" s="63" t="s">
        <v>26</v>
      </c>
      <c r="V8" s="63" t="s">
        <v>85</v>
      </c>
    </row>
    <row r="9" spans="1:22" s="62" customFormat="1" ht="40.049999999999997" customHeight="1" x14ac:dyDescent="0.5">
      <c r="A9" s="74" t="s">
        <v>68</v>
      </c>
      <c r="B9" s="75" t="s">
        <v>6</v>
      </c>
      <c r="C9" s="79">
        <v>17</v>
      </c>
      <c r="D9" s="79">
        <v>17.3</v>
      </c>
      <c r="E9" s="79">
        <v>18.600000000000001</v>
      </c>
      <c r="F9" s="79">
        <v>18.100000000000001</v>
      </c>
      <c r="G9" s="81">
        <f t="shared" si="0"/>
        <v>1.2000000000000011</v>
      </c>
      <c r="H9" s="75" t="s">
        <v>11</v>
      </c>
      <c r="I9" s="75">
        <v>8.6</v>
      </c>
      <c r="J9" s="75">
        <v>1.1000000000000001</v>
      </c>
      <c r="K9" s="75">
        <v>9.9</v>
      </c>
      <c r="L9" s="75">
        <v>1.9</v>
      </c>
      <c r="M9" s="75">
        <f t="shared" si="2"/>
        <v>5.375</v>
      </c>
      <c r="N9" s="75" t="s">
        <v>10</v>
      </c>
      <c r="O9" s="75">
        <v>0.2</v>
      </c>
      <c r="P9" s="75">
        <v>0.1</v>
      </c>
      <c r="Q9" s="75">
        <v>0.2</v>
      </c>
      <c r="R9" s="75">
        <v>0.1</v>
      </c>
      <c r="S9" s="65">
        <f t="shared" si="1"/>
        <v>0.15</v>
      </c>
      <c r="T9" s="66">
        <v>43852</v>
      </c>
      <c r="U9" s="65" t="s">
        <v>25</v>
      </c>
      <c r="V9" s="65" t="s">
        <v>85</v>
      </c>
    </row>
    <row r="10" spans="1:22" s="62" customFormat="1" ht="40.049999999999997" customHeight="1" x14ac:dyDescent="0.5">
      <c r="A10" s="76" t="s">
        <v>69</v>
      </c>
      <c r="B10" s="77" t="s">
        <v>7</v>
      </c>
      <c r="C10" s="80">
        <v>16.5</v>
      </c>
      <c r="D10" s="80">
        <v>18.5</v>
      </c>
      <c r="E10" s="80">
        <v>17.100000000000001</v>
      </c>
      <c r="F10" s="80">
        <v>18.7</v>
      </c>
      <c r="G10" s="77">
        <f t="shared" si="0"/>
        <v>0.40000000000000036</v>
      </c>
      <c r="H10" s="77" t="s">
        <v>11</v>
      </c>
      <c r="I10" s="77">
        <v>5.7</v>
      </c>
      <c r="J10" s="77">
        <v>0.6</v>
      </c>
      <c r="K10" s="77">
        <v>5.4</v>
      </c>
      <c r="L10" s="77">
        <v>0.7</v>
      </c>
      <c r="M10" s="77">
        <f t="shared" si="2"/>
        <v>3.0999999999999996</v>
      </c>
      <c r="N10" s="77" t="s">
        <v>10</v>
      </c>
      <c r="O10" s="77">
        <v>0.4</v>
      </c>
      <c r="P10" s="77">
        <v>0.1</v>
      </c>
      <c r="Q10" s="77">
        <v>0.6</v>
      </c>
      <c r="R10" s="77">
        <v>0.1</v>
      </c>
      <c r="S10" s="67">
        <f t="shared" si="1"/>
        <v>0.30000000000000004</v>
      </c>
      <c r="T10" s="68">
        <v>43852</v>
      </c>
      <c r="U10" s="82" t="s">
        <v>26</v>
      </c>
      <c r="V10" s="67" t="s">
        <v>85</v>
      </c>
    </row>
    <row r="11" spans="1:22" s="62" customFormat="1" ht="40.049999999999997" customHeight="1" x14ac:dyDescent="0.5">
      <c r="A11" s="72" t="s">
        <v>70</v>
      </c>
      <c r="B11" s="73" t="s">
        <v>5</v>
      </c>
      <c r="C11" s="78">
        <v>14.5</v>
      </c>
      <c r="D11" s="78">
        <v>16</v>
      </c>
      <c r="E11" s="78">
        <v>14.8</v>
      </c>
      <c r="F11" s="78">
        <v>16.5</v>
      </c>
      <c r="G11" s="73">
        <f t="shared" si="0"/>
        <v>0.40000000000000036</v>
      </c>
      <c r="H11" s="73" t="s">
        <v>11</v>
      </c>
      <c r="I11" s="73">
        <v>11.8</v>
      </c>
      <c r="J11" s="73">
        <v>7.5</v>
      </c>
      <c r="K11" s="73">
        <v>11.8</v>
      </c>
      <c r="L11" s="73">
        <v>4.5</v>
      </c>
      <c r="M11" s="73">
        <f t="shared" si="2"/>
        <v>8.9</v>
      </c>
      <c r="N11" s="73" t="s">
        <v>10</v>
      </c>
      <c r="O11" s="73">
        <v>0.1</v>
      </c>
      <c r="P11" s="73">
        <v>0.1</v>
      </c>
      <c r="Q11" s="73">
        <v>0.1</v>
      </c>
      <c r="R11" s="73">
        <v>0.1</v>
      </c>
      <c r="S11" s="63">
        <f t="shared" si="1"/>
        <v>0.1</v>
      </c>
      <c r="T11" s="64">
        <v>43852</v>
      </c>
      <c r="U11" s="63" t="s">
        <v>26</v>
      </c>
      <c r="V11" s="63" t="s">
        <v>85</v>
      </c>
    </row>
    <row r="12" spans="1:22" s="62" customFormat="1" ht="40.049999999999997" customHeight="1" x14ac:dyDescent="0.5">
      <c r="A12" s="74" t="s">
        <v>71</v>
      </c>
      <c r="B12" s="75" t="s">
        <v>6</v>
      </c>
      <c r="C12" s="79">
        <v>19.100000000000001</v>
      </c>
      <c r="D12" s="79">
        <v>17.5</v>
      </c>
      <c r="E12" s="79">
        <v>19.5</v>
      </c>
      <c r="F12" s="79">
        <v>18</v>
      </c>
      <c r="G12" s="81">
        <f t="shared" si="0"/>
        <v>0.44999999999999929</v>
      </c>
      <c r="H12" s="75" t="s">
        <v>11</v>
      </c>
      <c r="I12" s="75">
        <v>2.8</v>
      </c>
      <c r="J12" s="75">
        <v>0.7</v>
      </c>
      <c r="K12" s="75">
        <v>4</v>
      </c>
      <c r="L12" s="75">
        <v>0.7</v>
      </c>
      <c r="M12" s="75">
        <f t="shared" si="2"/>
        <v>2.0499999999999998</v>
      </c>
      <c r="N12" s="75" t="s">
        <v>10</v>
      </c>
      <c r="O12" s="75">
        <v>0.1</v>
      </c>
      <c r="P12" s="75">
        <v>0.1</v>
      </c>
      <c r="Q12" s="75">
        <v>0.1</v>
      </c>
      <c r="R12" s="75">
        <v>0.1</v>
      </c>
      <c r="S12" s="65">
        <f t="shared" si="1"/>
        <v>0.1</v>
      </c>
      <c r="T12" s="66">
        <v>43852</v>
      </c>
      <c r="U12" s="65" t="s">
        <v>25</v>
      </c>
      <c r="V12" s="65" t="s">
        <v>85</v>
      </c>
    </row>
    <row r="13" spans="1:22" s="62" customFormat="1" ht="40.049999999999997" customHeight="1" x14ac:dyDescent="0.5">
      <c r="A13" s="76" t="s">
        <v>72</v>
      </c>
      <c r="B13" s="77" t="s">
        <v>7</v>
      </c>
      <c r="C13" s="80">
        <v>18.5</v>
      </c>
      <c r="D13" s="80">
        <v>17.600000000000001</v>
      </c>
      <c r="E13" s="80">
        <v>18.8</v>
      </c>
      <c r="F13" s="80">
        <v>17.899999999999999</v>
      </c>
      <c r="G13" s="77">
        <f t="shared" si="0"/>
        <v>0.29999999999999893</v>
      </c>
      <c r="H13" s="77" t="s">
        <v>11</v>
      </c>
      <c r="I13" s="77">
        <v>6.3</v>
      </c>
      <c r="J13" s="77">
        <v>0.1</v>
      </c>
      <c r="K13" s="77">
        <v>1.8</v>
      </c>
      <c r="L13" s="77">
        <v>0.7</v>
      </c>
      <c r="M13" s="77">
        <f t="shared" si="2"/>
        <v>2.2249999999999996</v>
      </c>
      <c r="N13" s="77" t="s">
        <v>10</v>
      </c>
      <c r="O13" s="77">
        <v>0.1</v>
      </c>
      <c r="P13" s="77">
        <v>0.1</v>
      </c>
      <c r="Q13" s="77">
        <v>1.8</v>
      </c>
      <c r="R13" s="77">
        <v>0.1</v>
      </c>
      <c r="S13" s="67">
        <f t="shared" si="1"/>
        <v>0.52500000000000002</v>
      </c>
      <c r="T13" s="68">
        <v>43852</v>
      </c>
      <c r="U13" s="67" t="s">
        <v>26</v>
      </c>
      <c r="V13" s="67" t="s">
        <v>85</v>
      </c>
    </row>
    <row r="14" spans="1:22" s="62" customFormat="1" ht="40.049999999999997" customHeight="1" x14ac:dyDescent="0.5">
      <c r="A14" s="72" t="s">
        <v>73</v>
      </c>
      <c r="B14" s="73" t="s">
        <v>5</v>
      </c>
      <c r="C14" s="78">
        <v>17.5</v>
      </c>
      <c r="D14" s="78">
        <v>17.8</v>
      </c>
      <c r="E14" s="78">
        <v>18</v>
      </c>
      <c r="F14" s="78">
        <v>18.2</v>
      </c>
      <c r="G14" s="73">
        <f t="shared" si="0"/>
        <v>0.44999999999999929</v>
      </c>
      <c r="H14" s="73" t="s">
        <v>12</v>
      </c>
      <c r="I14" s="73">
        <v>4.9000000000000004</v>
      </c>
      <c r="J14" s="73">
        <v>2.8</v>
      </c>
      <c r="K14" s="73">
        <v>2.9</v>
      </c>
      <c r="L14" s="73">
        <v>2</v>
      </c>
      <c r="M14" s="73">
        <f t="shared" si="2"/>
        <v>3.15</v>
      </c>
      <c r="N14" s="73" t="s">
        <v>10</v>
      </c>
      <c r="O14" s="73">
        <v>0.2</v>
      </c>
      <c r="P14" s="73">
        <v>0.2</v>
      </c>
      <c r="Q14" s="73">
        <v>0.2</v>
      </c>
      <c r="R14" s="73">
        <v>0.2</v>
      </c>
      <c r="S14" s="63">
        <f t="shared" si="1"/>
        <v>0.2</v>
      </c>
      <c r="T14" s="64">
        <v>43852</v>
      </c>
      <c r="U14" s="63" t="s">
        <v>26</v>
      </c>
      <c r="V14" s="63" t="s">
        <v>85</v>
      </c>
    </row>
    <row r="15" spans="1:22" s="62" customFormat="1" ht="40.049999999999997" customHeight="1" x14ac:dyDescent="0.5">
      <c r="A15" s="74" t="s">
        <v>74</v>
      </c>
      <c r="B15" s="75" t="s">
        <v>6</v>
      </c>
      <c r="C15" s="79">
        <v>18.2</v>
      </c>
      <c r="D15" s="79">
        <v>18.2</v>
      </c>
      <c r="E15" s="79">
        <v>18.7</v>
      </c>
      <c r="F15" s="79">
        <v>18.5</v>
      </c>
      <c r="G15" s="81">
        <f t="shared" si="0"/>
        <v>0.40000000000000036</v>
      </c>
      <c r="H15" s="75" t="s">
        <v>12</v>
      </c>
      <c r="I15" s="75">
        <v>5.4</v>
      </c>
      <c r="J15" s="75">
        <v>1</v>
      </c>
      <c r="K15" s="75">
        <v>4.9000000000000004</v>
      </c>
      <c r="L15" s="75">
        <v>1.2</v>
      </c>
      <c r="M15" s="75">
        <f t="shared" si="2"/>
        <v>3.125</v>
      </c>
      <c r="N15" s="75" t="s">
        <v>10</v>
      </c>
      <c r="O15" s="75">
        <v>0.1</v>
      </c>
      <c r="P15" s="75">
        <v>0.1</v>
      </c>
      <c r="Q15" s="75">
        <v>0.1</v>
      </c>
      <c r="R15" s="75">
        <v>0.1</v>
      </c>
      <c r="S15" s="65">
        <f t="shared" si="1"/>
        <v>0.1</v>
      </c>
      <c r="T15" s="66">
        <v>43852</v>
      </c>
      <c r="U15" s="65" t="s">
        <v>25</v>
      </c>
      <c r="V15" s="65" t="s">
        <v>85</v>
      </c>
    </row>
    <row r="16" spans="1:22" s="62" customFormat="1" ht="40.049999999999997" customHeight="1" x14ac:dyDescent="0.5">
      <c r="A16" s="76" t="s">
        <v>75</v>
      </c>
      <c r="B16" s="77" t="s">
        <v>7</v>
      </c>
      <c r="C16" s="80">
        <v>19.399999999999999</v>
      </c>
      <c r="D16" s="80">
        <v>19.5</v>
      </c>
      <c r="E16" s="80">
        <v>19.7</v>
      </c>
      <c r="F16" s="80">
        <v>19.7</v>
      </c>
      <c r="G16" s="77">
        <f t="shared" si="0"/>
        <v>0.25</v>
      </c>
      <c r="H16" s="77" t="s">
        <v>12</v>
      </c>
      <c r="I16" s="77">
        <v>3.2</v>
      </c>
      <c r="J16" s="77">
        <v>1.2</v>
      </c>
      <c r="K16" s="77">
        <v>3.1</v>
      </c>
      <c r="L16" s="77">
        <v>0.3</v>
      </c>
      <c r="M16" s="77">
        <f t="shared" si="2"/>
        <v>1.95</v>
      </c>
      <c r="N16" s="77" t="s">
        <v>10</v>
      </c>
      <c r="O16" s="77">
        <v>0.2</v>
      </c>
      <c r="P16" s="77">
        <v>0.1</v>
      </c>
      <c r="Q16" s="77">
        <v>0.2</v>
      </c>
      <c r="R16" s="77">
        <v>0.1</v>
      </c>
      <c r="S16" s="67">
        <f t="shared" si="1"/>
        <v>0.15</v>
      </c>
      <c r="T16" s="68">
        <v>43852</v>
      </c>
      <c r="U16" s="67" t="s">
        <v>26</v>
      </c>
      <c r="V16" s="67" t="s">
        <v>85</v>
      </c>
    </row>
    <row r="17" spans="1:22" s="62" customFormat="1" ht="40.049999999999997" customHeight="1" x14ac:dyDescent="0.5">
      <c r="A17" s="72" t="s">
        <v>76</v>
      </c>
      <c r="B17" s="73" t="s">
        <v>5</v>
      </c>
      <c r="C17" s="78">
        <v>13.3</v>
      </c>
      <c r="D17" s="78">
        <v>12.2</v>
      </c>
      <c r="E17" s="78">
        <v>13.6</v>
      </c>
      <c r="F17" s="78">
        <v>12.5</v>
      </c>
      <c r="G17" s="73">
        <f t="shared" si="0"/>
        <v>0.29999999999999982</v>
      </c>
      <c r="H17" s="73" t="s">
        <v>12</v>
      </c>
      <c r="I17" s="73">
        <v>5.2</v>
      </c>
      <c r="J17" s="73">
        <v>2.4</v>
      </c>
      <c r="K17" s="73">
        <v>5.9</v>
      </c>
      <c r="L17" s="73">
        <v>2</v>
      </c>
      <c r="M17" s="73">
        <f t="shared" si="2"/>
        <v>3.875</v>
      </c>
      <c r="N17" s="73" t="s">
        <v>10</v>
      </c>
      <c r="O17" s="73">
        <v>0.1</v>
      </c>
      <c r="P17" s="73">
        <v>0.1</v>
      </c>
      <c r="Q17" s="73">
        <v>0.1</v>
      </c>
      <c r="R17" s="73">
        <v>0.1</v>
      </c>
      <c r="S17" s="63">
        <f t="shared" si="1"/>
        <v>0.1</v>
      </c>
      <c r="T17" s="64">
        <v>43852</v>
      </c>
      <c r="U17" s="83" t="s">
        <v>26</v>
      </c>
      <c r="V17" s="63" t="s">
        <v>85</v>
      </c>
    </row>
    <row r="18" spans="1:22" s="62" customFormat="1" ht="40.049999999999997" customHeight="1" x14ac:dyDescent="0.5">
      <c r="A18" s="74" t="s">
        <v>77</v>
      </c>
      <c r="B18" s="75" t="s">
        <v>6</v>
      </c>
      <c r="C18" s="79">
        <v>18.399999999999999</v>
      </c>
      <c r="D18" s="79">
        <v>18.8</v>
      </c>
      <c r="E18" s="79">
        <v>18.899999999999999</v>
      </c>
      <c r="F18" s="79">
        <v>19.2</v>
      </c>
      <c r="G18" s="81">
        <f t="shared" si="0"/>
        <v>0.44999999999999929</v>
      </c>
      <c r="H18" s="75" t="s">
        <v>12</v>
      </c>
      <c r="I18" s="75">
        <v>6</v>
      </c>
      <c r="J18" s="75">
        <v>1.2</v>
      </c>
      <c r="K18" s="75">
        <v>4.0999999999999996</v>
      </c>
      <c r="L18" s="75">
        <v>2.2000000000000002</v>
      </c>
      <c r="M18" s="75">
        <f t="shared" si="2"/>
        <v>3.375</v>
      </c>
      <c r="N18" s="75" t="s">
        <v>10</v>
      </c>
      <c r="O18" s="75">
        <v>0.1</v>
      </c>
      <c r="P18" s="75">
        <v>0.1</v>
      </c>
      <c r="Q18" s="75">
        <v>0.1</v>
      </c>
      <c r="R18" s="75">
        <v>0.1</v>
      </c>
      <c r="S18" s="65">
        <f t="shared" si="1"/>
        <v>0.1</v>
      </c>
      <c r="T18" s="66">
        <v>43852</v>
      </c>
      <c r="U18" s="65" t="s">
        <v>26</v>
      </c>
      <c r="V18" s="65" t="s">
        <v>85</v>
      </c>
    </row>
    <row r="19" spans="1:22" s="62" customFormat="1" ht="40.049999999999997" customHeight="1" x14ac:dyDescent="0.5">
      <c r="A19" s="76" t="s">
        <v>78</v>
      </c>
      <c r="B19" s="77" t="s">
        <v>7</v>
      </c>
      <c r="C19" s="80">
        <v>20</v>
      </c>
      <c r="D19" s="80">
        <v>19.399999999999999</v>
      </c>
      <c r="E19" s="80">
        <v>20.3</v>
      </c>
      <c r="F19" s="80">
        <v>19.8</v>
      </c>
      <c r="G19" s="77">
        <f t="shared" si="0"/>
        <v>0.35000000000000142</v>
      </c>
      <c r="H19" s="77" t="s">
        <v>12</v>
      </c>
      <c r="I19" s="77">
        <v>5</v>
      </c>
      <c r="J19" s="77">
        <v>0.4</v>
      </c>
      <c r="K19" s="77">
        <v>5.0999999999999996</v>
      </c>
      <c r="L19" s="77">
        <v>0.6</v>
      </c>
      <c r="M19" s="77">
        <f t="shared" si="2"/>
        <v>2.7749999999999999</v>
      </c>
      <c r="N19" s="77" t="s">
        <v>10</v>
      </c>
      <c r="O19" s="77">
        <v>2.2000000000000002</v>
      </c>
      <c r="P19" s="77">
        <v>0.4</v>
      </c>
      <c r="Q19" s="77">
        <v>0.3</v>
      </c>
      <c r="R19" s="77">
        <v>0.4</v>
      </c>
      <c r="S19" s="67">
        <f t="shared" si="1"/>
        <v>0.82499999999999996</v>
      </c>
      <c r="T19" s="68">
        <v>43852</v>
      </c>
      <c r="U19" s="67" t="s">
        <v>26</v>
      </c>
      <c r="V19" s="67" t="s">
        <v>85</v>
      </c>
    </row>
    <row r="20" spans="1:22" s="62" customFormat="1" ht="40.049999999999997" customHeight="1" x14ac:dyDescent="0.5">
      <c r="A20" s="72" t="s">
        <v>79</v>
      </c>
      <c r="B20" s="73" t="s">
        <v>5</v>
      </c>
      <c r="C20" s="78">
        <v>15.3</v>
      </c>
      <c r="D20" s="78">
        <v>13.9</v>
      </c>
      <c r="E20" s="78">
        <v>15.6</v>
      </c>
      <c r="F20" s="78">
        <v>14.1</v>
      </c>
      <c r="G20" s="73">
        <f t="shared" si="0"/>
        <v>0.24999999999999911</v>
      </c>
      <c r="H20" s="73" t="s">
        <v>12</v>
      </c>
      <c r="I20" s="73">
        <v>7.1</v>
      </c>
      <c r="J20" s="73">
        <v>2.7</v>
      </c>
      <c r="K20" s="73">
        <v>5.4</v>
      </c>
      <c r="L20" s="73">
        <v>2.5</v>
      </c>
      <c r="M20" s="73">
        <f t="shared" si="2"/>
        <v>4.4250000000000007</v>
      </c>
      <c r="N20" s="73" t="s">
        <v>10</v>
      </c>
      <c r="O20" s="73">
        <v>0.1</v>
      </c>
      <c r="P20" s="73">
        <v>0.1</v>
      </c>
      <c r="Q20" s="73">
        <v>0.1</v>
      </c>
      <c r="R20" s="73">
        <v>0.1</v>
      </c>
      <c r="S20" s="63">
        <f t="shared" si="1"/>
        <v>0.1</v>
      </c>
      <c r="T20" s="64">
        <v>43852</v>
      </c>
      <c r="U20" s="63" t="s">
        <v>26</v>
      </c>
      <c r="V20" s="69" t="s">
        <v>86</v>
      </c>
    </row>
    <row r="21" spans="1:22" s="62" customFormat="1" ht="40.049999999999997" customHeight="1" x14ac:dyDescent="0.5">
      <c r="A21" s="74" t="s">
        <v>80</v>
      </c>
      <c r="B21" s="75" t="s">
        <v>6</v>
      </c>
      <c r="C21" s="79">
        <v>20.3</v>
      </c>
      <c r="D21" s="79">
        <v>23</v>
      </c>
      <c r="E21" s="79">
        <v>21.1</v>
      </c>
      <c r="F21" s="79">
        <v>24</v>
      </c>
      <c r="G21" s="81">
        <f t="shared" si="0"/>
        <v>0.90000000000000036</v>
      </c>
      <c r="H21" s="75" t="s">
        <v>12</v>
      </c>
      <c r="I21" s="75">
        <v>3.1</v>
      </c>
      <c r="J21" s="75">
        <v>1.1000000000000001</v>
      </c>
      <c r="K21" s="75">
        <v>5.0999999999999996</v>
      </c>
      <c r="L21" s="75">
        <v>0.8</v>
      </c>
      <c r="M21" s="75">
        <f t="shared" si="2"/>
        <v>2.5250000000000004</v>
      </c>
      <c r="N21" s="75" t="s">
        <v>10</v>
      </c>
      <c r="O21" s="75">
        <v>0.1</v>
      </c>
      <c r="P21" s="75">
        <v>0.1</v>
      </c>
      <c r="Q21" s="75">
        <v>0.1</v>
      </c>
      <c r="R21" s="75">
        <v>0.1</v>
      </c>
      <c r="S21" s="65">
        <f t="shared" si="1"/>
        <v>0.1</v>
      </c>
      <c r="T21" s="66">
        <v>43852</v>
      </c>
      <c r="U21" s="65" t="s">
        <v>25</v>
      </c>
      <c r="V21" s="65" t="s">
        <v>86</v>
      </c>
    </row>
    <row r="22" spans="1:22" s="62" customFormat="1" ht="40.049999999999997" customHeight="1" x14ac:dyDescent="0.5">
      <c r="A22" s="76" t="s">
        <v>81</v>
      </c>
      <c r="B22" s="77" t="s">
        <v>7</v>
      </c>
      <c r="C22" s="80">
        <v>20.3</v>
      </c>
      <c r="D22" s="80">
        <v>20.8</v>
      </c>
      <c r="E22" s="80">
        <v>20.8</v>
      </c>
      <c r="F22" s="80">
        <v>21.2</v>
      </c>
      <c r="G22" s="77">
        <f t="shared" si="0"/>
        <v>0.44999999999999929</v>
      </c>
      <c r="H22" s="77" t="s">
        <v>12</v>
      </c>
      <c r="I22" s="77">
        <v>1.2</v>
      </c>
      <c r="J22" s="77">
        <v>0.1</v>
      </c>
      <c r="K22" s="77">
        <v>0.8</v>
      </c>
      <c r="L22" s="77">
        <v>0.1</v>
      </c>
      <c r="M22" s="77">
        <f t="shared" si="2"/>
        <v>0.55000000000000004</v>
      </c>
      <c r="N22" s="77" t="s">
        <v>10</v>
      </c>
      <c r="O22" s="77">
        <v>0.1</v>
      </c>
      <c r="P22" s="77">
        <v>0.1</v>
      </c>
      <c r="Q22" s="77">
        <v>0.1</v>
      </c>
      <c r="R22" s="77">
        <v>0.1</v>
      </c>
      <c r="S22" s="67">
        <f t="shared" si="1"/>
        <v>0.1</v>
      </c>
      <c r="T22" s="68">
        <v>43852</v>
      </c>
      <c r="U22" s="82" t="s">
        <v>26</v>
      </c>
      <c r="V22" s="67" t="s">
        <v>86</v>
      </c>
    </row>
    <row r="23" spans="1:22" s="62" customFormat="1" ht="40.049999999999997" customHeight="1" x14ac:dyDescent="0.5">
      <c r="A23" s="72" t="s">
        <v>82</v>
      </c>
      <c r="B23" s="73" t="s">
        <v>5</v>
      </c>
      <c r="C23" s="78">
        <v>10.6</v>
      </c>
      <c r="D23" s="78">
        <v>12</v>
      </c>
      <c r="E23" s="78">
        <v>10.8</v>
      </c>
      <c r="F23" s="78">
        <v>12.5</v>
      </c>
      <c r="G23" s="73">
        <f>(AVERAGE((E23-C23),(F23-D23)))</f>
        <v>0.35000000000000053</v>
      </c>
      <c r="H23" s="73" t="s">
        <v>12</v>
      </c>
      <c r="I23" s="73">
        <v>3.9</v>
      </c>
      <c r="J23" s="73">
        <v>1.5</v>
      </c>
      <c r="K23" s="73">
        <v>6.9</v>
      </c>
      <c r="L23" s="73">
        <v>1.7</v>
      </c>
      <c r="M23" s="73">
        <f t="shared" si="2"/>
        <v>3.5</v>
      </c>
      <c r="N23" s="73" t="s">
        <v>10</v>
      </c>
      <c r="O23" s="73">
        <v>0.1</v>
      </c>
      <c r="P23" s="73">
        <v>0.1</v>
      </c>
      <c r="Q23" s="73">
        <v>0.1</v>
      </c>
      <c r="R23" s="73">
        <v>0.1</v>
      </c>
      <c r="S23" s="63">
        <f t="shared" si="1"/>
        <v>0.1</v>
      </c>
      <c r="T23" s="64">
        <v>43852</v>
      </c>
      <c r="U23" s="63" t="s">
        <v>26</v>
      </c>
      <c r="V23" s="63" t="s">
        <v>86</v>
      </c>
    </row>
    <row r="24" spans="1:22" s="62" customFormat="1" ht="40.049999999999997" customHeight="1" x14ac:dyDescent="0.5">
      <c r="A24" s="74" t="s">
        <v>83</v>
      </c>
      <c r="B24" s="75" t="s">
        <v>6</v>
      </c>
      <c r="C24" s="79">
        <v>18.7</v>
      </c>
      <c r="D24" s="79">
        <v>19.2</v>
      </c>
      <c r="E24" s="79">
        <v>19.2</v>
      </c>
      <c r="F24" s="79">
        <v>19.8</v>
      </c>
      <c r="G24" s="81">
        <f t="shared" si="0"/>
        <v>0.55000000000000071</v>
      </c>
      <c r="H24" s="75" t="s">
        <v>12</v>
      </c>
      <c r="I24" s="75">
        <v>2.2000000000000002</v>
      </c>
      <c r="J24" s="75">
        <v>0.8</v>
      </c>
      <c r="K24" s="75">
        <v>2.9</v>
      </c>
      <c r="L24" s="75">
        <v>0.3</v>
      </c>
      <c r="M24" s="75">
        <f t="shared" si="2"/>
        <v>1.55</v>
      </c>
      <c r="N24" s="75" t="s">
        <v>10</v>
      </c>
      <c r="O24" s="75">
        <v>0.3</v>
      </c>
      <c r="P24" s="75">
        <v>0.1</v>
      </c>
      <c r="Q24" s="75">
        <v>0.2</v>
      </c>
      <c r="R24" s="75">
        <v>0.1</v>
      </c>
      <c r="S24" s="65">
        <f t="shared" si="1"/>
        <v>0.17500000000000002</v>
      </c>
      <c r="T24" s="66">
        <v>43852</v>
      </c>
      <c r="U24" s="65" t="s">
        <v>25</v>
      </c>
      <c r="V24" s="65" t="s">
        <v>86</v>
      </c>
    </row>
    <row r="25" spans="1:22" s="62" customFormat="1" ht="40.049999999999997" customHeight="1" x14ac:dyDescent="0.5">
      <c r="A25" s="76" t="s">
        <v>84</v>
      </c>
      <c r="B25" s="77" t="s">
        <v>7</v>
      </c>
      <c r="C25" s="80">
        <v>20.7</v>
      </c>
      <c r="D25" s="80">
        <v>20.2</v>
      </c>
      <c r="E25" s="80">
        <v>21.2</v>
      </c>
      <c r="F25" s="80">
        <v>20.5</v>
      </c>
      <c r="G25" s="77">
        <f t="shared" si="0"/>
        <v>0.40000000000000036</v>
      </c>
      <c r="H25" s="77" t="s">
        <v>12</v>
      </c>
      <c r="I25" s="77">
        <v>2.7</v>
      </c>
      <c r="J25" s="77">
        <v>0.3</v>
      </c>
      <c r="K25" s="77">
        <v>2.2999999999999998</v>
      </c>
      <c r="L25" s="77">
        <v>0.3</v>
      </c>
      <c r="M25" s="77">
        <f t="shared" si="2"/>
        <v>1.4</v>
      </c>
      <c r="N25" s="77" t="s">
        <v>10</v>
      </c>
      <c r="O25" s="77">
        <v>0.1</v>
      </c>
      <c r="P25" s="77">
        <v>0.1</v>
      </c>
      <c r="Q25" s="77">
        <v>0.1</v>
      </c>
      <c r="R25" s="77">
        <v>0.1</v>
      </c>
      <c r="S25" s="67">
        <f t="shared" si="1"/>
        <v>0.1</v>
      </c>
      <c r="T25" s="68">
        <v>43852</v>
      </c>
      <c r="U25" s="67" t="s">
        <v>26</v>
      </c>
      <c r="V25" s="67" t="s">
        <v>86</v>
      </c>
    </row>
    <row r="26" spans="1:22" s="59" customFormat="1" ht="22.2" customHeight="1" x14ac:dyDescent="0.35">
      <c r="A26" s="60" t="s">
        <v>21</v>
      </c>
    </row>
    <row r="27" spans="1:22" s="59" customFormat="1" ht="22.2" customHeight="1" x14ac:dyDescent="0.35">
      <c r="A27" s="60" t="s">
        <v>13</v>
      </c>
    </row>
    <row r="28" spans="1:22" s="59" customFormat="1" ht="22.2" customHeight="1" x14ac:dyDescent="0.35">
      <c r="A28" s="60" t="s">
        <v>14</v>
      </c>
    </row>
  </sheetData>
  <autoFilter ref="A1:V4" xr:uid="{99F9E656-9D5A-4780-B54D-724D766A4B55}">
    <sortState xmlns:xlrd2="http://schemas.microsoft.com/office/spreadsheetml/2017/richdata2" ref="A2:V4">
      <sortCondition descending="1" ref="M1"/>
    </sortState>
  </autoFilter>
  <pageMargins left="0.25" right="0.25" top="0.75" bottom="0.75" header="0.3" footer="0.3"/>
  <pageSetup scale="30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7941-20BA-44D8-8F74-D6968ADF8ADE}">
  <sheetPr>
    <pageSetUpPr fitToPage="1"/>
  </sheetPr>
  <dimension ref="A1:K57"/>
  <sheetViews>
    <sheetView topLeftCell="A22" zoomScale="90" zoomScaleNormal="90" workbookViewId="0">
      <selection activeCell="D40" sqref="D40:D50"/>
    </sheetView>
  </sheetViews>
  <sheetFormatPr defaultRowHeight="14.4" x14ac:dyDescent="0.3"/>
  <cols>
    <col min="1" max="1" width="9" style="1" bestFit="1" customWidth="1"/>
    <col min="2" max="2" width="6.88671875" style="1" bestFit="1" customWidth="1"/>
    <col min="3" max="3" width="10" bestFit="1" customWidth="1"/>
    <col min="4" max="4" width="11.6640625" bestFit="1" customWidth="1"/>
    <col min="5" max="5" width="8.33203125" bestFit="1" customWidth="1"/>
    <col min="6" max="7" width="9.33203125" bestFit="1" customWidth="1"/>
    <col min="8" max="8" width="7.5546875" bestFit="1" customWidth="1"/>
    <col min="9" max="9" width="13.5546875" style="9" bestFit="1" customWidth="1"/>
    <col min="10" max="10" width="9.6640625" bestFit="1" customWidth="1"/>
    <col min="11" max="11" width="50.6640625" customWidth="1"/>
  </cols>
  <sheetData>
    <row r="1" spans="1:11" x14ac:dyDescent="0.3">
      <c r="A1" s="3" t="s">
        <v>3</v>
      </c>
      <c r="B1" s="3" t="s">
        <v>15</v>
      </c>
      <c r="C1" s="4" t="s">
        <v>4</v>
      </c>
      <c r="D1" s="10" t="s">
        <v>22</v>
      </c>
      <c r="E1" s="10" t="s">
        <v>17</v>
      </c>
      <c r="F1" s="10" t="s">
        <v>18</v>
      </c>
      <c r="G1" s="10" t="s">
        <v>19</v>
      </c>
      <c r="H1" s="10" t="s">
        <v>16</v>
      </c>
      <c r="I1" s="7" t="s">
        <v>0</v>
      </c>
      <c r="J1" s="4" t="s">
        <v>1</v>
      </c>
      <c r="K1" s="4" t="s">
        <v>2</v>
      </c>
    </row>
    <row r="2" spans="1:11" x14ac:dyDescent="0.3">
      <c r="A2" s="5">
        <v>6422</v>
      </c>
      <c r="B2" s="5">
        <v>1</v>
      </c>
      <c r="C2" s="2" t="s">
        <v>5</v>
      </c>
      <c r="D2" s="11">
        <v>3.6</v>
      </c>
      <c r="E2" s="11">
        <v>3.8</v>
      </c>
      <c r="F2" s="12">
        <v>3.7</v>
      </c>
      <c r="G2" s="12">
        <v>3.9</v>
      </c>
      <c r="H2" s="12">
        <f>F2-D2</f>
        <v>0.10000000000000009</v>
      </c>
      <c r="I2" s="8">
        <v>43483</v>
      </c>
      <c r="J2" s="2" t="s">
        <v>25</v>
      </c>
      <c r="K2" s="2"/>
    </row>
    <row r="3" spans="1:11" x14ac:dyDescent="0.3">
      <c r="A3" s="5">
        <v>6493</v>
      </c>
      <c r="B3" s="5">
        <v>1</v>
      </c>
      <c r="C3" s="2" t="s">
        <v>6</v>
      </c>
      <c r="D3" s="11">
        <v>7.4</v>
      </c>
      <c r="E3" s="11">
        <v>7.4</v>
      </c>
      <c r="F3" s="12">
        <v>7.6</v>
      </c>
      <c r="G3" s="12">
        <v>7.6</v>
      </c>
      <c r="H3" s="12">
        <f t="shared" ref="H3:H37" si="0">F3-D3</f>
        <v>0.19999999999999929</v>
      </c>
      <c r="I3" s="8">
        <v>43482</v>
      </c>
      <c r="J3" s="2" t="s">
        <v>25</v>
      </c>
      <c r="K3" s="2"/>
    </row>
    <row r="4" spans="1:11" x14ac:dyDescent="0.3">
      <c r="A4" s="5">
        <v>6495</v>
      </c>
      <c r="B4" s="5">
        <v>1</v>
      </c>
      <c r="C4" s="2" t="s">
        <v>7</v>
      </c>
      <c r="D4" s="11">
        <v>5.8</v>
      </c>
      <c r="E4" s="11">
        <v>5.8</v>
      </c>
      <c r="F4" s="12">
        <v>6.1</v>
      </c>
      <c r="G4" s="12">
        <v>6.1</v>
      </c>
      <c r="H4" s="12">
        <f t="shared" si="0"/>
        <v>0.29999999999999982</v>
      </c>
      <c r="I4" s="8">
        <v>43480</v>
      </c>
      <c r="J4" s="2" t="s">
        <v>25</v>
      </c>
      <c r="K4" s="2"/>
    </row>
    <row r="5" spans="1:11" x14ac:dyDescent="0.3">
      <c r="A5" s="5">
        <v>6573</v>
      </c>
      <c r="B5" s="5">
        <v>1</v>
      </c>
      <c r="C5" s="2" t="s">
        <v>7</v>
      </c>
      <c r="D5" s="12">
        <v>6.5</v>
      </c>
      <c r="E5" s="12">
        <v>7.5</v>
      </c>
      <c r="F5" s="12">
        <v>7.1</v>
      </c>
      <c r="G5" s="12">
        <v>8.1</v>
      </c>
      <c r="H5" s="12">
        <f t="shared" si="0"/>
        <v>0.59999999999999964</v>
      </c>
      <c r="I5" s="8">
        <v>43482</v>
      </c>
      <c r="J5" s="2" t="s">
        <v>25</v>
      </c>
      <c r="K5" s="2"/>
    </row>
    <row r="6" spans="1:11" x14ac:dyDescent="0.3">
      <c r="A6" s="5">
        <v>7418</v>
      </c>
      <c r="B6" s="5">
        <v>1</v>
      </c>
      <c r="C6" s="2" t="s">
        <v>5</v>
      </c>
      <c r="D6" s="12">
        <v>6</v>
      </c>
      <c r="E6" s="12">
        <v>5.7</v>
      </c>
      <c r="F6" s="12">
        <v>6</v>
      </c>
      <c r="G6" s="12">
        <v>5.7</v>
      </c>
      <c r="H6" s="12">
        <f t="shared" si="0"/>
        <v>0</v>
      </c>
      <c r="I6" s="8">
        <v>43480</v>
      </c>
      <c r="J6" s="2" t="s">
        <v>25</v>
      </c>
      <c r="K6" s="2"/>
    </row>
    <row r="7" spans="1:11" x14ac:dyDescent="0.3">
      <c r="A7" s="5">
        <v>7752</v>
      </c>
      <c r="B7" s="5">
        <v>1</v>
      </c>
      <c r="C7" s="2" t="s">
        <v>6</v>
      </c>
      <c r="D7" s="12">
        <v>8.4</v>
      </c>
      <c r="E7" s="12">
        <v>8.6</v>
      </c>
      <c r="F7" s="12">
        <v>8.6999999999999993</v>
      </c>
      <c r="G7" s="12">
        <v>8.9</v>
      </c>
      <c r="H7" s="12">
        <f t="shared" si="0"/>
        <v>0.29999999999999893</v>
      </c>
      <c r="I7" s="8">
        <v>43482</v>
      </c>
      <c r="J7" s="2" t="s">
        <v>25</v>
      </c>
      <c r="K7" s="2"/>
    </row>
    <row r="8" spans="1:11" x14ac:dyDescent="0.3">
      <c r="A8" s="5">
        <v>7816</v>
      </c>
      <c r="B8" s="5">
        <v>1</v>
      </c>
      <c r="C8" s="2" t="s">
        <v>7</v>
      </c>
      <c r="D8" s="12">
        <v>7</v>
      </c>
      <c r="E8" s="12">
        <v>6.4</v>
      </c>
      <c r="F8" s="12">
        <v>7.7</v>
      </c>
      <c r="G8" s="12">
        <v>7.1</v>
      </c>
      <c r="H8" s="12">
        <f t="shared" si="0"/>
        <v>0.70000000000000018</v>
      </c>
      <c r="I8" s="8">
        <v>43482</v>
      </c>
      <c r="J8" s="2" t="s">
        <v>25</v>
      </c>
      <c r="K8" s="2"/>
    </row>
    <row r="9" spans="1:11" x14ac:dyDescent="0.3">
      <c r="A9" s="5">
        <v>7818</v>
      </c>
      <c r="B9" s="5">
        <v>1</v>
      </c>
      <c r="C9" s="2" t="s">
        <v>6</v>
      </c>
      <c r="D9" s="12">
        <v>6.4</v>
      </c>
      <c r="E9" s="12">
        <v>6.6</v>
      </c>
      <c r="F9" s="12">
        <v>6.6</v>
      </c>
      <c r="G9" s="12">
        <v>6.8</v>
      </c>
      <c r="H9" s="12">
        <f t="shared" si="0"/>
        <v>0.19999999999999929</v>
      </c>
      <c r="I9" s="8">
        <v>43482</v>
      </c>
      <c r="J9" s="2" t="s">
        <v>25</v>
      </c>
      <c r="K9" s="2"/>
    </row>
    <row r="10" spans="1:11" x14ac:dyDescent="0.3">
      <c r="A10" s="5">
        <v>7948</v>
      </c>
      <c r="B10" s="5">
        <v>1</v>
      </c>
      <c r="C10" s="2" t="s">
        <v>5</v>
      </c>
      <c r="D10" s="12">
        <v>3.4</v>
      </c>
      <c r="E10" s="12">
        <v>3.8</v>
      </c>
      <c r="F10" s="12">
        <v>3.4</v>
      </c>
      <c r="G10" s="12">
        <v>3.8</v>
      </c>
      <c r="H10" s="12">
        <f t="shared" si="0"/>
        <v>0</v>
      </c>
      <c r="I10" s="8">
        <v>43479</v>
      </c>
      <c r="J10" s="2" t="s">
        <v>25</v>
      </c>
      <c r="K10" s="2"/>
    </row>
    <row r="11" spans="1:11" x14ac:dyDescent="0.3">
      <c r="A11" s="5">
        <v>5409</v>
      </c>
      <c r="B11" s="5">
        <v>2</v>
      </c>
      <c r="C11" s="2" t="s">
        <v>5</v>
      </c>
      <c r="D11" s="12">
        <v>4.0999999999999996</v>
      </c>
      <c r="E11" s="12">
        <v>4</v>
      </c>
      <c r="F11" s="11">
        <v>4.0999999999999996</v>
      </c>
      <c r="G11" s="11">
        <v>4</v>
      </c>
      <c r="H11" s="12">
        <f t="shared" si="0"/>
        <v>0</v>
      </c>
      <c r="I11" s="8">
        <v>43483</v>
      </c>
      <c r="J11" s="2" t="s">
        <v>25</v>
      </c>
      <c r="K11" s="2"/>
    </row>
    <row r="12" spans="1:11" x14ac:dyDescent="0.3">
      <c r="A12" s="5">
        <v>6373</v>
      </c>
      <c r="B12" s="5">
        <v>2</v>
      </c>
      <c r="C12" s="2" t="s">
        <v>5</v>
      </c>
      <c r="D12" s="11">
        <v>4.5</v>
      </c>
      <c r="E12" s="11">
        <v>4.4000000000000004</v>
      </c>
      <c r="F12" s="11">
        <v>4.5999999999999996</v>
      </c>
      <c r="G12" s="11">
        <v>4.5</v>
      </c>
      <c r="H12" s="12">
        <f t="shared" si="0"/>
        <v>9.9999999999999645E-2</v>
      </c>
      <c r="I12" s="8">
        <v>43482</v>
      </c>
      <c r="J12" s="2" t="s">
        <v>25</v>
      </c>
      <c r="K12" s="2"/>
    </row>
    <row r="13" spans="1:11" x14ac:dyDescent="0.3">
      <c r="A13" s="5">
        <v>6578</v>
      </c>
      <c r="B13" s="5">
        <v>2</v>
      </c>
      <c r="C13" s="2" t="s">
        <v>7</v>
      </c>
      <c r="D13" s="11">
        <v>4.5</v>
      </c>
      <c r="E13" s="11">
        <v>4.5</v>
      </c>
      <c r="F13" s="11">
        <v>4.5999999999999996</v>
      </c>
      <c r="G13" s="11">
        <v>4.5999999999999996</v>
      </c>
      <c r="H13" s="12">
        <f t="shared" si="0"/>
        <v>9.9999999999999645E-2</v>
      </c>
      <c r="I13" s="8">
        <v>43483</v>
      </c>
      <c r="J13" s="2" t="s">
        <v>25</v>
      </c>
      <c r="K13" s="2"/>
    </row>
    <row r="14" spans="1:11" x14ac:dyDescent="0.3">
      <c r="A14" s="5">
        <v>6640</v>
      </c>
      <c r="B14" s="5">
        <v>2</v>
      </c>
      <c r="C14" s="2" t="s">
        <v>5</v>
      </c>
      <c r="D14" s="11">
        <v>5.5</v>
      </c>
      <c r="E14" s="11">
        <v>4.9000000000000004</v>
      </c>
      <c r="F14" s="11">
        <v>5.5</v>
      </c>
      <c r="G14" s="11">
        <v>4.9000000000000004</v>
      </c>
      <c r="H14" s="12">
        <f t="shared" si="0"/>
        <v>0</v>
      </c>
      <c r="I14" s="8">
        <v>43482</v>
      </c>
      <c r="J14" s="2" t="s">
        <v>25</v>
      </c>
      <c r="K14" s="2"/>
    </row>
    <row r="15" spans="1:11" x14ac:dyDescent="0.3">
      <c r="A15" s="5">
        <v>6664</v>
      </c>
      <c r="B15" s="5">
        <v>2</v>
      </c>
      <c r="C15" s="2" t="s">
        <v>6</v>
      </c>
      <c r="D15" s="11">
        <v>6.3</v>
      </c>
      <c r="E15" s="11">
        <v>5.7</v>
      </c>
      <c r="F15" s="11">
        <v>6.4</v>
      </c>
      <c r="G15" s="11">
        <v>5.8</v>
      </c>
      <c r="H15" s="12">
        <f t="shared" si="0"/>
        <v>0.10000000000000053</v>
      </c>
      <c r="I15" s="8">
        <v>43482</v>
      </c>
      <c r="J15" s="2" t="s">
        <v>25</v>
      </c>
      <c r="K15" s="2"/>
    </row>
    <row r="16" spans="1:11" x14ac:dyDescent="0.3">
      <c r="A16" s="5">
        <v>6724</v>
      </c>
      <c r="B16" s="5">
        <v>2</v>
      </c>
      <c r="C16" s="2" t="s">
        <v>6</v>
      </c>
      <c r="D16" s="11">
        <v>7</v>
      </c>
      <c r="E16" s="11">
        <v>7</v>
      </c>
      <c r="F16" s="11">
        <v>7.2</v>
      </c>
      <c r="G16" s="11">
        <v>7.2</v>
      </c>
      <c r="H16" s="12">
        <f t="shared" si="0"/>
        <v>0.20000000000000018</v>
      </c>
      <c r="I16" s="8">
        <v>43482</v>
      </c>
      <c r="J16" s="2" t="s">
        <v>25</v>
      </c>
      <c r="K16" s="2"/>
    </row>
    <row r="17" spans="1:11" x14ac:dyDescent="0.3">
      <c r="A17" s="5">
        <v>7419</v>
      </c>
      <c r="B17" s="5">
        <v>2</v>
      </c>
      <c r="C17" s="2" t="s">
        <v>7</v>
      </c>
      <c r="D17" s="11">
        <v>5</v>
      </c>
      <c r="E17" s="11">
        <v>4.5999999999999996</v>
      </c>
      <c r="F17" s="11">
        <v>5</v>
      </c>
      <c r="G17" s="11">
        <v>4.5999999999999996</v>
      </c>
      <c r="H17" s="12">
        <f t="shared" si="0"/>
        <v>0</v>
      </c>
      <c r="I17" s="8">
        <v>43480</v>
      </c>
      <c r="J17" s="2" t="s">
        <v>25</v>
      </c>
      <c r="K17" s="2"/>
    </row>
    <row r="18" spans="1:11" x14ac:dyDescent="0.3">
      <c r="A18" s="5">
        <v>7420</v>
      </c>
      <c r="B18" s="5">
        <v>2</v>
      </c>
      <c r="C18" s="2" t="s">
        <v>6</v>
      </c>
      <c r="D18" s="11">
        <v>7.5</v>
      </c>
      <c r="E18" s="11">
        <v>7.3</v>
      </c>
      <c r="F18" s="11">
        <v>7.7</v>
      </c>
      <c r="G18" s="11">
        <v>7.5</v>
      </c>
      <c r="H18" s="12">
        <f t="shared" si="0"/>
        <v>0.20000000000000018</v>
      </c>
      <c r="I18" s="8">
        <v>43482</v>
      </c>
      <c r="J18" s="2" t="s">
        <v>25</v>
      </c>
      <c r="K18" s="2"/>
    </row>
    <row r="19" spans="1:11" x14ac:dyDescent="0.3">
      <c r="A19" s="5">
        <v>7636</v>
      </c>
      <c r="B19" s="5">
        <v>2</v>
      </c>
      <c r="C19" s="2" t="s">
        <v>7</v>
      </c>
      <c r="D19" s="11">
        <v>4.5999999999999996</v>
      </c>
      <c r="E19" s="11">
        <v>4.9000000000000004</v>
      </c>
      <c r="F19" s="11">
        <v>4.7</v>
      </c>
      <c r="G19" s="11">
        <v>5</v>
      </c>
      <c r="H19" s="12">
        <f t="shared" si="0"/>
        <v>0.10000000000000053</v>
      </c>
      <c r="I19" s="8">
        <v>43482</v>
      </c>
      <c r="J19" s="2" t="s">
        <v>25</v>
      </c>
      <c r="K19" s="2"/>
    </row>
    <row r="20" spans="1:11" x14ac:dyDescent="0.3">
      <c r="A20" s="5">
        <v>3231</v>
      </c>
      <c r="B20" s="5">
        <v>3</v>
      </c>
      <c r="C20" s="2" t="s">
        <v>6</v>
      </c>
      <c r="D20" s="11">
        <v>6.3</v>
      </c>
      <c r="E20" s="11">
        <v>6.4</v>
      </c>
      <c r="F20" s="11">
        <v>6.4</v>
      </c>
      <c r="G20" s="11">
        <v>6.5</v>
      </c>
      <c r="H20" s="12">
        <f t="shared" si="0"/>
        <v>0.10000000000000053</v>
      </c>
      <c r="I20" s="8">
        <v>43480</v>
      </c>
      <c r="J20" s="2" t="s">
        <v>25</v>
      </c>
      <c r="K20" s="2"/>
    </row>
    <row r="21" spans="1:11" x14ac:dyDescent="0.3">
      <c r="A21" s="5">
        <v>4288</v>
      </c>
      <c r="B21" s="5">
        <v>3</v>
      </c>
      <c r="C21" s="2" t="s">
        <v>7</v>
      </c>
      <c r="D21" s="11">
        <v>4.0999999999999996</v>
      </c>
      <c r="E21" s="11">
        <v>3.9</v>
      </c>
      <c r="F21" s="11">
        <v>4.2</v>
      </c>
      <c r="G21" s="11">
        <v>4</v>
      </c>
      <c r="H21" s="12">
        <f t="shared" si="0"/>
        <v>0.10000000000000053</v>
      </c>
      <c r="I21" s="8">
        <v>43483</v>
      </c>
      <c r="J21" s="2" t="s">
        <v>25</v>
      </c>
      <c r="K21" s="2"/>
    </row>
    <row r="22" spans="1:11" x14ac:dyDescent="0.3">
      <c r="A22" s="5">
        <v>4515</v>
      </c>
      <c r="B22" s="5">
        <v>3</v>
      </c>
      <c r="C22" s="2" t="s">
        <v>7</v>
      </c>
      <c r="D22" s="11">
        <v>4.3</v>
      </c>
      <c r="E22" s="11">
        <v>3.8</v>
      </c>
      <c r="F22" s="11">
        <v>4.4000000000000004</v>
      </c>
      <c r="G22" s="11">
        <v>3.9</v>
      </c>
      <c r="H22" s="12">
        <f t="shared" si="0"/>
        <v>0.10000000000000053</v>
      </c>
      <c r="I22" s="8">
        <v>43480</v>
      </c>
      <c r="J22" s="2" t="s">
        <v>25</v>
      </c>
      <c r="K22" s="2"/>
    </row>
    <row r="23" spans="1:11" x14ac:dyDescent="0.3">
      <c r="A23" s="5">
        <v>4516</v>
      </c>
      <c r="B23" s="5">
        <v>3</v>
      </c>
      <c r="C23" s="2" t="s">
        <v>5</v>
      </c>
      <c r="D23" s="11">
        <v>4.5</v>
      </c>
      <c r="E23" s="11">
        <v>4.7</v>
      </c>
      <c r="F23" s="11">
        <v>4.5</v>
      </c>
      <c r="G23" s="11">
        <v>4.7</v>
      </c>
      <c r="H23" s="12">
        <f t="shared" si="0"/>
        <v>0</v>
      </c>
      <c r="I23" s="8">
        <v>43479</v>
      </c>
      <c r="J23" s="2" t="s">
        <v>25</v>
      </c>
      <c r="K23" s="2"/>
    </row>
    <row r="24" spans="1:11" x14ac:dyDescent="0.3">
      <c r="A24" s="5">
        <v>6411</v>
      </c>
      <c r="B24" s="5">
        <v>3</v>
      </c>
      <c r="C24" s="2" t="s">
        <v>6</v>
      </c>
      <c r="D24" s="11">
        <v>6.6</v>
      </c>
      <c r="E24" s="11">
        <v>6.3</v>
      </c>
      <c r="F24" s="11">
        <v>6.8</v>
      </c>
      <c r="G24" s="11">
        <v>6.5</v>
      </c>
      <c r="H24" s="12">
        <f t="shared" si="0"/>
        <v>0.20000000000000018</v>
      </c>
      <c r="I24" s="8">
        <v>43482</v>
      </c>
      <c r="J24" s="2" t="s">
        <v>25</v>
      </c>
      <c r="K24" s="2"/>
    </row>
    <row r="25" spans="1:11" x14ac:dyDescent="0.3">
      <c r="A25" s="5">
        <v>6626</v>
      </c>
      <c r="B25" s="5">
        <v>3</v>
      </c>
      <c r="C25" s="2" t="s">
        <v>5</v>
      </c>
      <c r="D25" s="11">
        <v>4.2</v>
      </c>
      <c r="E25" s="11">
        <v>4.5</v>
      </c>
      <c r="F25" s="11">
        <v>4.2</v>
      </c>
      <c r="G25" s="11">
        <v>4.5</v>
      </c>
      <c r="H25" s="12">
        <f t="shared" si="0"/>
        <v>0</v>
      </c>
      <c r="I25" s="8">
        <v>43483</v>
      </c>
      <c r="J25" s="2" t="s">
        <v>25</v>
      </c>
      <c r="K25" s="2"/>
    </row>
    <row r="26" spans="1:11" x14ac:dyDescent="0.3">
      <c r="A26" s="5">
        <v>6725</v>
      </c>
      <c r="B26" s="5">
        <v>3</v>
      </c>
      <c r="C26" s="2" t="s">
        <v>6</v>
      </c>
      <c r="D26" s="11">
        <v>5.6</v>
      </c>
      <c r="E26" s="11">
        <v>5.8</v>
      </c>
      <c r="F26" s="11">
        <v>5.8</v>
      </c>
      <c r="G26" s="11">
        <v>6</v>
      </c>
      <c r="H26" s="12">
        <f t="shared" si="0"/>
        <v>0.20000000000000018</v>
      </c>
      <c r="I26" s="8">
        <v>43480</v>
      </c>
      <c r="J26" s="2" t="s">
        <v>25</v>
      </c>
      <c r="K26" s="2"/>
    </row>
    <row r="27" spans="1:11" x14ac:dyDescent="0.3">
      <c r="A27" s="5">
        <v>7579</v>
      </c>
      <c r="B27" s="5">
        <v>3</v>
      </c>
      <c r="C27" s="2" t="s">
        <v>7</v>
      </c>
      <c r="D27" s="11">
        <v>4.5</v>
      </c>
      <c r="E27" s="11">
        <v>4.7</v>
      </c>
      <c r="F27" s="11">
        <v>4.5999999999999996</v>
      </c>
      <c r="G27" s="11">
        <v>4.8</v>
      </c>
      <c r="H27" s="12">
        <f t="shared" si="0"/>
        <v>9.9999999999999645E-2</v>
      </c>
      <c r="I27" s="8">
        <v>43480</v>
      </c>
      <c r="J27" s="2" t="s">
        <v>25</v>
      </c>
      <c r="K27" s="2"/>
    </row>
    <row r="28" spans="1:11" x14ac:dyDescent="0.3">
      <c r="A28" s="5">
        <v>7750</v>
      </c>
      <c r="B28" s="5">
        <v>3</v>
      </c>
      <c r="C28" s="2" t="s">
        <v>5</v>
      </c>
      <c r="D28" s="11">
        <v>4.5</v>
      </c>
      <c r="E28" s="11">
        <v>4.5</v>
      </c>
      <c r="F28" s="11">
        <v>4.5</v>
      </c>
      <c r="G28" s="11">
        <v>4.5</v>
      </c>
      <c r="H28" s="12">
        <f t="shared" si="0"/>
        <v>0</v>
      </c>
      <c r="I28" s="8">
        <v>43480</v>
      </c>
      <c r="J28" s="2" t="s">
        <v>25</v>
      </c>
      <c r="K28" s="2"/>
    </row>
    <row r="29" spans="1:11" x14ac:dyDescent="0.3">
      <c r="A29" s="6" t="s">
        <v>8</v>
      </c>
      <c r="B29" s="13">
        <v>4</v>
      </c>
      <c r="C29" s="2" t="s">
        <v>5</v>
      </c>
      <c r="D29" s="11">
        <v>3.3</v>
      </c>
      <c r="E29" s="11">
        <v>3.3</v>
      </c>
      <c r="F29" s="11">
        <v>3.3</v>
      </c>
      <c r="G29" s="11">
        <v>3.3</v>
      </c>
      <c r="H29" s="12">
        <f t="shared" si="0"/>
        <v>0</v>
      </c>
      <c r="I29" s="8">
        <v>43482</v>
      </c>
      <c r="J29" s="2" t="s">
        <v>25</v>
      </c>
      <c r="K29" s="2"/>
    </row>
    <row r="30" spans="1:11" x14ac:dyDescent="0.3">
      <c r="A30" s="5">
        <v>1763</v>
      </c>
      <c r="B30" s="5">
        <v>4</v>
      </c>
      <c r="C30" s="2" t="s">
        <v>5</v>
      </c>
      <c r="D30" s="11">
        <v>3.4</v>
      </c>
      <c r="E30" s="11">
        <v>3.1</v>
      </c>
      <c r="F30" s="11">
        <v>3.5</v>
      </c>
      <c r="G30" s="11">
        <v>3.2</v>
      </c>
      <c r="H30" s="12">
        <f t="shared" si="0"/>
        <v>0.10000000000000009</v>
      </c>
      <c r="I30" s="8">
        <v>43483</v>
      </c>
      <c r="J30" s="2" t="s">
        <v>26</v>
      </c>
      <c r="K30" s="2" t="s">
        <v>27</v>
      </c>
    </row>
    <row r="31" spans="1:11" x14ac:dyDescent="0.3">
      <c r="A31" s="5">
        <v>2210</v>
      </c>
      <c r="B31" s="5">
        <v>4</v>
      </c>
      <c r="C31" s="2" t="s">
        <v>6</v>
      </c>
      <c r="D31" s="11">
        <v>6.2</v>
      </c>
      <c r="E31" s="11">
        <v>6.4</v>
      </c>
      <c r="F31" s="11">
        <v>6.3</v>
      </c>
      <c r="G31" s="11">
        <v>6.5</v>
      </c>
      <c r="H31" s="12">
        <f t="shared" si="0"/>
        <v>9.9999999999999645E-2</v>
      </c>
      <c r="I31" s="8">
        <v>43482</v>
      </c>
      <c r="J31" s="2" t="s">
        <v>25</v>
      </c>
      <c r="K31" s="2"/>
    </row>
    <row r="32" spans="1:11" x14ac:dyDescent="0.3">
      <c r="A32" s="5">
        <v>3130</v>
      </c>
      <c r="B32" s="5">
        <v>4</v>
      </c>
      <c r="C32" s="2" t="s">
        <v>7</v>
      </c>
      <c r="D32" s="11">
        <v>4.8</v>
      </c>
      <c r="E32" s="11">
        <v>4.9000000000000004</v>
      </c>
      <c r="F32" s="11">
        <v>4.9000000000000004</v>
      </c>
      <c r="G32" s="11">
        <v>5</v>
      </c>
      <c r="H32" s="12">
        <f t="shared" si="0"/>
        <v>0.10000000000000053</v>
      </c>
      <c r="I32" s="8">
        <v>43483</v>
      </c>
      <c r="J32" s="2" t="s">
        <v>25</v>
      </c>
      <c r="K32" s="2"/>
    </row>
    <row r="33" spans="1:11" x14ac:dyDescent="0.3">
      <c r="A33" s="5">
        <v>3703</v>
      </c>
      <c r="B33" s="5">
        <v>4</v>
      </c>
      <c r="C33" s="2" t="s">
        <v>6</v>
      </c>
      <c r="D33" s="11">
        <v>6.9</v>
      </c>
      <c r="E33" s="11">
        <v>8.1999999999999993</v>
      </c>
      <c r="F33" s="11">
        <v>7.1</v>
      </c>
      <c r="G33" s="11">
        <v>8.4</v>
      </c>
      <c r="H33" s="12">
        <f t="shared" si="0"/>
        <v>0.19999999999999929</v>
      </c>
      <c r="I33" s="8">
        <v>43482</v>
      </c>
      <c r="J33" s="2" t="s">
        <v>25</v>
      </c>
      <c r="K33" s="2"/>
    </row>
    <row r="34" spans="1:11" x14ac:dyDescent="0.3">
      <c r="A34" s="5">
        <v>3715</v>
      </c>
      <c r="B34" s="5">
        <v>4</v>
      </c>
      <c r="C34" s="2" t="s">
        <v>6</v>
      </c>
      <c r="D34" s="11">
        <v>6.1</v>
      </c>
      <c r="E34" s="11">
        <v>5.8</v>
      </c>
      <c r="F34" s="11">
        <v>6.3</v>
      </c>
      <c r="G34" s="11">
        <v>6</v>
      </c>
      <c r="H34" s="12">
        <f t="shared" si="0"/>
        <v>0.20000000000000018</v>
      </c>
      <c r="I34" s="8">
        <v>43482</v>
      </c>
      <c r="J34" s="2" t="s">
        <v>25</v>
      </c>
      <c r="K34" s="2"/>
    </row>
    <row r="35" spans="1:11" x14ac:dyDescent="0.3">
      <c r="A35" s="5">
        <v>3719</v>
      </c>
      <c r="B35" s="5">
        <v>4</v>
      </c>
      <c r="C35" s="2" t="s">
        <v>7</v>
      </c>
      <c r="D35" s="11">
        <v>4.2</v>
      </c>
      <c r="E35" s="11">
        <v>4.2</v>
      </c>
      <c r="F35" s="11">
        <v>4.3</v>
      </c>
      <c r="G35" s="11">
        <v>4.3</v>
      </c>
      <c r="H35" s="12">
        <f t="shared" si="0"/>
        <v>9.9999999999999645E-2</v>
      </c>
      <c r="I35" s="8">
        <v>43483</v>
      </c>
      <c r="J35" s="2" t="s">
        <v>25</v>
      </c>
      <c r="K35" s="2"/>
    </row>
    <row r="36" spans="1:11" x14ac:dyDescent="0.3">
      <c r="A36" s="5">
        <v>3823</v>
      </c>
      <c r="B36" s="5">
        <v>4</v>
      </c>
      <c r="C36" s="2" t="s">
        <v>7</v>
      </c>
      <c r="D36" s="11">
        <v>4.5999999999999996</v>
      </c>
      <c r="E36" s="11">
        <v>4.5999999999999996</v>
      </c>
      <c r="F36" s="11">
        <v>4.7</v>
      </c>
      <c r="G36" s="11">
        <v>4.7</v>
      </c>
      <c r="H36" s="12">
        <f t="shared" si="0"/>
        <v>0.10000000000000053</v>
      </c>
      <c r="I36" s="8">
        <v>43483</v>
      </c>
      <c r="J36" s="2" t="s">
        <v>25</v>
      </c>
      <c r="K36" s="2"/>
    </row>
    <row r="37" spans="1:11" x14ac:dyDescent="0.3">
      <c r="A37" s="5">
        <v>3842</v>
      </c>
      <c r="B37" s="5">
        <v>4</v>
      </c>
      <c r="C37" s="2" t="s">
        <v>5</v>
      </c>
      <c r="D37" s="11">
        <v>3.5</v>
      </c>
      <c r="E37" s="11">
        <v>3.2</v>
      </c>
      <c r="F37" s="11">
        <v>3.6</v>
      </c>
      <c r="G37" s="11">
        <v>3.3</v>
      </c>
      <c r="H37" s="12">
        <f t="shared" si="0"/>
        <v>0.10000000000000009</v>
      </c>
      <c r="I37" s="8">
        <v>43483</v>
      </c>
      <c r="J37" s="2" t="s">
        <v>26</v>
      </c>
      <c r="K37" s="2" t="s">
        <v>32</v>
      </c>
    </row>
    <row r="38" spans="1:11" x14ac:dyDescent="0.3">
      <c r="A38"/>
      <c r="B38"/>
      <c r="I38"/>
    </row>
    <row r="39" spans="1:11" x14ac:dyDescent="0.3">
      <c r="A39"/>
      <c r="B39"/>
      <c r="I39"/>
    </row>
    <row r="40" spans="1:11" x14ac:dyDescent="0.3">
      <c r="A40" s="16" t="s">
        <v>33</v>
      </c>
      <c r="B40"/>
      <c r="D40" t="s">
        <v>11</v>
      </c>
      <c r="I40"/>
    </row>
    <row r="41" spans="1:11" x14ac:dyDescent="0.3">
      <c r="A41" s="15" t="s">
        <v>28</v>
      </c>
      <c r="B41"/>
      <c r="I41"/>
    </row>
    <row r="42" spans="1:11" x14ac:dyDescent="0.3">
      <c r="A42" s="14"/>
      <c r="B42"/>
      <c r="I42"/>
    </row>
    <row r="43" spans="1:11" x14ac:dyDescent="0.3">
      <c r="A43" s="17" t="s">
        <v>34</v>
      </c>
      <c r="B43"/>
      <c r="D43" t="s">
        <v>11</v>
      </c>
      <c r="I43"/>
    </row>
    <row r="44" spans="1:11" x14ac:dyDescent="0.3">
      <c r="A44" s="15" t="s">
        <v>29</v>
      </c>
      <c r="B44"/>
      <c r="I44"/>
    </row>
    <row r="45" spans="1:11" x14ac:dyDescent="0.3">
      <c r="A45" s="14"/>
      <c r="B45"/>
      <c r="I45"/>
    </row>
    <row r="46" spans="1:11" x14ac:dyDescent="0.3">
      <c r="A46" s="17" t="s">
        <v>36</v>
      </c>
      <c r="B46"/>
      <c r="D46" t="s">
        <v>12</v>
      </c>
      <c r="I46"/>
    </row>
    <row r="47" spans="1:11" x14ac:dyDescent="0.3">
      <c r="A47" s="15" t="s">
        <v>31</v>
      </c>
      <c r="B47"/>
      <c r="I47"/>
    </row>
    <row r="48" spans="1:11" x14ac:dyDescent="0.3">
      <c r="A48"/>
      <c r="B48"/>
      <c r="I48"/>
    </row>
    <row r="49" spans="1:9" x14ac:dyDescent="0.3">
      <c r="A49" s="17" t="s">
        <v>35</v>
      </c>
      <c r="B49"/>
      <c r="D49" t="s">
        <v>12</v>
      </c>
      <c r="I49"/>
    </row>
    <row r="50" spans="1:9" x14ac:dyDescent="0.3">
      <c r="A50" s="15" t="s">
        <v>30</v>
      </c>
      <c r="B50"/>
      <c r="I50"/>
    </row>
    <row r="51" spans="1:9" x14ac:dyDescent="0.3">
      <c r="B51"/>
      <c r="I51"/>
    </row>
    <row r="52" spans="1:9" x14ac:dyDescent="0.3">
      <c r="B52"/>
      <c r="I52"/>
    </row>
    <row r="53" spans="1:9" x14ac:dyDescent="0.3">
      <c r="B53"/>
      <c r="I53"/>
    </row>
    <row r="54" spans="1:9" x14ac:dyDescent="0.3">
      <c r="A54"/>
      <c r="B54"/>
      <c r="I54"/>
    </row>
    <row r="55" spans="1:9" x14ac:dyDescent="0.3">
      <c r="A55"/>
      <c r="B55"/>
      <c r="I55"/>
    </row>
    <row r="56" spans="1:9" x14ac:dyDescent="0.3">
      <c r="A56"/>
      <c r="B56"/>
      <c r="I56"/>
    </row>
    <row r="57" spans="1:9" x14ac:dyDescent="0.3">
      <c r="A57"/>
      <c r="B57"/>
      <c r="I57"/>
    </row>
  </sheetData>
  <autoFilter ref="A1:K56" xr:uid="{78A7B2FC-2712-486F-A289-7A165C4D3F74}">
    <sortState xmlns:xlrd2="http://schemas.microsoft.com/office/spreadsheetml/2017/richdata2" ref="A2:K56">
      <sortCondition ref="B1:B56"/>
    </sortState>
  </autoFilter>
  <pageMargins left="0.7" right="0.7" top="0.75" bottom="0.75" header="0.3" footer="0.3"/>
  <pageSetup scale="93" fitToWidth="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B35E-B390-4EDF-821C-90A5E675C6F7}">
  <sheetPr>
    <pageSetUpPr fitToPage="1"/>
  </sheetPr>
  <dimension ref="A1:K57"/>
  <sheetViews>
    <sheetView tabSelected="1" zoomScale="90" zoomScaleNormal="90" workbookViewId="0">
      <selection activeCell="K23" sqref="K23"/>
    </sheetView>
  </sheetViews>
  <sheetFormatPr defaultRowHeight="14.4" x14ac:dyDescent="0.3"/>
  <cols>
    <col min="1" max="1" width="14.77734375" style="1" customWidth="1"/>
    <col min="2" max="2" width="6.88671875" style="1" bestFit="1" customWidth="1"/>
    <col min="3" max="3" width="10" bestFit="1" customWidth="1"/>
    <col min="4" max="4" width="11.6640625" bestFit="1" customWidth="1"/>
    <col min="5" max="5" width="8.33203125" bestFit="1" customWidth="1"/>
    <col min="6" max="7" width="9.33203125" bestFit="1" customWidth="1"/>
    <col min="8" max="8" width="10.21875" bestFit="1" customWidth="1"/>
    <col min="9" max="9" width="13.5546875" style="9" bestFit="1" customWidth="1"/>
    <col min="10" max="10" width="9.6640625" bestFit="1" customWidth="1"/>
    <col min="11" max="11" width="50.6640625" customWidth="1"/>
  </cols>
  <sheetData>
    <row r="1" spans="1:11" s="47" customFormat="1" ht="18" customHeight="1" x14ac:dyDescent="0.35">
      <c r="A1" s="44" t="s">
        <v>3</v>
      </c>
      <c r="B1" s="44" t="s">
        <v>15</v>
      </c>
      <c r="C1" s="45" t="s">
        <v>4</v>
      </c>
      <c r="D1" s="45" t="s">
        <v>22</v>
      </c>
      <c r="E1" s="45" t="s">
        <v>17</v>
      </c>
      <c r="F1" s="45" t="s">
        <v>18</v>
      </c>
      <c r="G1" s="45" t="s">
        <v>19</v>
      </c>
      <c r="H1" s="45" t="s">
        <v>16</v>
      </c>
      <c r="I1" s="46" t="s">
        <v>0</v>
      </c>
      <c r="J1" s="45" t="s">
        <v>1</v>
      </c>
      <c r="K1" s="45" t="s">
        <v>2</v>
      </c>
    </row>
    <row r="2" spans="1:11" s="47" customFormat="1" ht="18" customHeight="1" x14ac:dyDescent="0.35">
      <c r="A2" s="48">
        <v>3580</v>
      </c>
      <c r="B2" s="48">
        <v>1</v>
      </c>
      <c r="C2" s="49" t="s">
        <v>93</v>
      </c>
      <c r="D2" s="50">
        <v>4.5</v>
      </c>
      <c r="E2" s="50">
        <v>4.25</v>
      </c>
      <c r="F2" s="50">
        <v>4.75</v>
      </c>
      <c r="G2" s="50">
        <v>4.5</v>
      </c>
      <c r="H2" s="50">
        <f t="shared" ref="H2:H6" si="0">AVERAGE(F2,G2)-AVERAGE(D2,E2)</f>
        <v>0.25</v>
      </c>
      <c r="I2" s="51">
        <v>43845</v>
      </c>
      <c r="J2" s="49" t="s">
        <v>25</v>
      </c>
      <c r="K2" s="49"/>
    </row>
    <row r="3" spans="1:11" s="47" customFormat="1" ht="18" customHeight="1" x14ac:dyDescent="0.35">
      <c r="A3" s="48">
        <v>3518</v>
      </c>
      <c r="B3" s="48">
        <v>1</v>
      </c>
      <c r="C3" s="49" t="s">
        <v>93</v>
      </c>
      <c r="D3" s="50">
        <v>5.8</v>
      </c>
      <c r="E3" s="50">
        <v>6.3</v>
      </c>
      <c r="F3" s="50">
        <v>6</v>
      </c>
      <c r="G3" s="50">
        <v>6.5</v>
      </c>
      <c r="H3" s="50">
        <f t="shared" si="0"/>
        <v>0.20000000000000018</v>
      </c>
      <c r="I3" s="51">
        <v>43845</v>
      </c>
      <c r="J3" s="49" t="s">
        <v>25</v>
      </c>
      <c r="K3" s="49"/>
    </row>
    <row r="4" spans="1:11" s="47" customFormat="1" ht="18" customHeight="1" x14ac:dyDescent="0.35">
      <c r="A4" s="48">
        <v>3732</v>
      </c>
      <c r="B4" s="48">
        <v>1</v>
      </c>
      <c r="C4" s="49" t="s">
        <v>93</v>
      </c>
      <c r="D4" s="50">
        <v>4.5999999999999996</v>
      </c>
      <c r="E4" s="50">
        <v>4.75</v>
      </c>
      <c r="F4" s="50">
        <v>5</v>
      </c>
      <c r="G4" s="50">
        <v>5</v>
      </c>
      <c r="H4" s="50">
        <f t="shared" si="0"/>
        <v>0.32500000000000018</v>
      </c>
      <c r="I4" s="51">
        <v>43845</v>
      </c>
      <c r="J4" s="49" t="s">
        <v>25</v>
      </c>
      <c r="K4" s="49"/>
    </row>
    <row r="5" spans="1:11" s="47" customFormat="1" ht="18" customHeight="1" x14ac:dyDescent="0.35">
      <c r="A5" s="48">
        <v>3839</v>
      </c>
      <c r="B5" s="48">
        <v>1</v>
      </c>
      <c r="C5" s="49" t="s">
        <v>94</v>
      </c>
      <c r="D5" s="50">
        <v>5.5</v>
      </c>
      <c r="E5" s="50">
        <v>5.3</v>
      </c>
      <c r="F5" s="50">
        <v>5.6</v>
      </c>
      <c r="G5" s="50">
        <v>5.4</v>
      </c>
      <c r="H5" s="50">
        <f t="shared" si="0"/>
        <v>9.9999999999999645E-2</v>
      </c>
      <c r="I5" s="51">
        <v>43845</v>
      </c>
      <c r="J5" s="49" t="s">
        <v>25</v>
      </c>
      <c r="K5" s="49"/>
    </row>
    <row r="6" spans="1:11" s="47" customFormat="1" ht="18" customHeight="1" x14ac:dyDescent="0.35">
      <c r="A6" s="48">
        <v>3723</v>
      </c>
      <c r="B6" s="48">
        <v>1</v>
      </c>
      <c r="C6" s="49" t="s">
        <v>94</v>
      </c>
      <c r="D6" s="50">
        <v>6.75</v>
      </c>
      <c r="E6" s="50">
        <v>6.75</v>
      </c>
      <c r="F6" s="50">
        <v>7</v>
      </c>
      <c r="G6" s="50">
        <v>6.75</v>
      </c>
      <c r="H6" s="50">
        <f t="shared" si="0"/>
        <v>0.125</v>
      </c>
      <c r="I6" s="51">
        <v>43845</v>
      </c>
      <c r="J6" s="49" t="s">
        <v>25</v>
      </c>
      <c r="K6" s="49"/>
    </row>
    <row r="7" spans="1:11" s="47" customFormat="1" ht="18" customHeight="1" x14ac:dyDescent="0.35">
      <c r="A7" s="48">
        <v>395</v>
      </c>
      <c r="B7" s="48">
        <v>1</v>
      </c>
      <c r="C7" s="49" t="s">
        <v>94</v>
      </c>
      <c r="D7" s="50">
        <v>6</v>
      </c>
      <c r="E7" s="50">
        <v>5.75</v>
      </c>
      <c r="F7" s="50">
        <v>6</v>
      </c>
      <c r="G7" s="50">
        <v>6</v>
      </c>
      <c r="H7" s="50">
        <f t="shared" ref="H7:H19" si="1">AVERAGE(F7,G7)-AVERAGE(D7,E7)</f>
        <v>0.125</v>
      </c>
      <c r="I7" s="51">
        <v>43843</v>
      </c>
      <c r="J7" s="49" t="s">
        <v>25</v>
      </c>
      <c r="K7" s="49"/>
    </row>
    <row r="8" spans="1:11" s="47" customFormat="1" ht="18" customHeight="1" x14ac:dyDescent="0.35">
      <c r="A8" s="48">
        <v>3734</v>
      </c>
      <c r="B8" s="48">
        <v>1</v>
      </c>
      <c r="C8" s="49" t="s">
        <v>95</v>
      </c>
      <c r="D8" s="50">
        <v>4.25</v>
      </c>
      <c r="E8" s="50">
        <v>4.5</v>
      </c>
      <c r="F8" s="50">
        <v>4.5</v>
      </c>
      <c r="G8" s="50">
        <v>4.5999999999999996</v>
      </c>
      <c r="H8" s="50">
        <f t="shared" si="1"/>
        <v>0.17499999999999982</v>
      </c>
      <c r="I8" s="51">
        <v>43845</v>
      </c>
      <c r="J8" s="49" t="s">
        <v>25</v>
      </c>
      <c r="K8" s="49"/>
    </row>
    <row r="9" spans="1:11" s="47" customFormat="1" ht="18" customHeight="1" x14ac:dyDescent="0.35">
      <c r="A9" s="48">
        <v>3551</v>
      </c>
      <c r="B9" s="48">
        <v>1</v>
      </c>
      <c r="C9" s="49" t="s">
        <v>95</v>
      </c>
      <c r="D9" s="50">
        <v>5.75</v>
      </c>
      <c r="E9" s="50">
        <v>5.5</v>
      </c>
      <c r="F9" s="50">
        <v>5.9</v>
      </c>
      <c r="G9" s="50">
        <v>5.6</v>
      </c>
      <c r="H9" s="50">
        <f t="shared" si="1"/>
        <v>0.125</v>
      </c>
      <c r="I9" s="51">
        <v>43843</v>
      </c>
      <c r="J9" s="49" t="s">
        <v>25</v>
      </c>
      <c r="K9" s="49"/>
    </row>
    <row r="10" spans="1:11" s="47" customFormat="1" ht="18" customHeight="1" x14ac:dyDescent="0.35">
      <c r="A10" s="48">
        <v>1768</v>
      </c>
      <c r="B10" s="48">
        <v>1</v>
      </c>
      <c r="C10" s="49" t="s">
        <v>95</v>
      </c>
      <c r="D10" s="50">
        <v>4.75</v>
      </c>
      <c r="E10" s="50">
        <v>4.8</v>
      </c>
      <c r="F10" s="50">
        <v>5</v>
      </c>
      <c r="G10" s="50">
        <v>4.8</v>
      </c>
      <c r="H10" s="50">
        <f t="shared" si="1"/>
        <v>0.125</v>
      </c>
      <c r="I10" s="51">
        <v>43843</v>
      </c>
      <c r="J10" s="49" t="s">
        <v>25</v>
      </c>
      <c r="K10" s="49"/>
    </row>
    <row r="11" spans="1:11" s="47" customFormat="1" ht="18" customHeight="1" x14ac:dyDescent="0.35">
      <c r="A11" s="52">
        <v>1512</v>
      </c>
      <c r="B11" s="52">
        <v>2</v>
      </c>
      <c r="C11" s="53" t="s">
        <v>93</v>
      </c>
      <c r="D11" s="54">
        <v>5.7</v>
      </c>
      <c r="E11" s="54">
        <v>5</v>
      </c>
      <c r="F11" s="54">
        <v>6</v>
      </c>
      <c r="G11" s="54">
        <v>5.2</v>
      </c>
      <c r="H11" s="55">
        <f t="shared" si="1"/>
        <v>0.25</v>
      </c>
      <c r="I11" s="56">
        <v>43845</v>
      </c>
      <c r="J11" s="53" t="s">
        <v>25</v>
      </c>
      <c r="K11" s="53"/>
    </row>
    <row r="12" spans="1:11" s="47" customFormat="1" ht="18" customHeight="1" x14ac:dyDescent="0.35">
      <c r="A12" s="52">
        <v>1512.1</v>
      </c>
      <c r="B12" s="52">
        <v>2</v>
      </c>
      <c r="C12" s="53" t="s">
        <v>93</v>
      </c>
      <c r="D12" s="54">
        <v>4.75</v>
      </c>
      <c r="E12" s="54">
        <v>4.5</v>
      </c>
      <c r="F12" s="54">
        <v>5</v>
      </c>
      <c r="G12" s="54">
        <v>4.75</v>
      </c>
      <c r="H12" s="55">
        <f t="shared" si="1"/>
        <v>0.25</v>
      </c>
      <c r="I12" s="56">
        <v>43845</v>
      </c>
      <c r="J12" s="53" t="s">
        <v>25</v>
      </c>
      <c r="K12" s="53"/>
    </row>
    <row r="13" spans="1:11" s="47" customFormat="1" ht="18" customHeight="1" x14ac:dyDescent="0.35">
      <c r="A13" s="52" t="s">
        <v>104</v>
      </c>
      <c r="B13" s="52">
        <v>2</v>
      </c>
      <c r="C13" s="53" t="s">
        <v>93</v>
      </c>
      <c r="D13" s="54">
        <v>6.8</v>
      </c>
      <c r="E13" s="54">
        <v>6.8</v>
      </c>
      <c r="F13" s="54">
        <v>7</v>
      </c>
      <c r="G13" s="54">
        <v>7</v>
      </c>
      <c r="H13" s="55">
        <f t="shared" si="1"/>
        <v>0.20000000000000018</v>
      </c>
      <c r="I13" s="56">
        <v>43845</v>
      </c>
      <c r="J13" s="53" t="s">
        <v>25</v>
      </c>
      <c r="K13" s="53"/>
    </row>
    <row r="14" spans="1:11" s="47" customFormat="1" ht="18" customHeight="1" x14ac:dyDescent="0.35">
      <c r="A14" s="52">
        <v>500</v>
      </c>
      <c r="B14" s="52">
        <v>2</v>
      </c>
      <c r="C14" s="53" t="s">
        <v>94</v>
      </c>
      <c r="D14" s="54">
        <v>6</v>
      </c>
      <c r="E14" s="54">
        <v>6.25</v>
      </c>
      <c r="F14" s="54">
        <v>6.1</v>
      </c>
      <c r="G14" s="54">
        <v>6.4</v>
      </c>
      <c r="H14" s="55">
        <f t="shared" si="1"/>
        <v>0.125</v>
      </c>
      <c r="I14" s="56">
        <v>43845</v>
      </c>
      <c r="J14" s="53" t="s">
        <v>25</v>
      </c>
      <c r="K14" s="53"/>
    </row>
    <row r="15" spans="1:11" s="47" customFormat="1" ht="18" customHeight="1" x14ac:dyDescent="0.35">
      <c r="A15" s="52">
        <v>500.1</v>
      </c>
      <c r="B15" s="52">
        <v>2</v>
      </c>
      <c r="C15" s="53" t="s">
        <v>94</v>
      </c>
      <c r="D15" s="54">
        <v>5.25</v>
      </c>
      <c r="E15" s="54">
        <v>5</v>
      </c>
      <c r="F15" s="54">
        <v>5.6</v>
      </c>
      <c r="G15" s="54">
        <v>5.0999999999999996</v>
      </c>
      <c r="H15" s="55">
        <f t="shared" si="1"/>
        <v>0.22499999999999964</v>
      </c>
      <c r="I15" s="56">
        <v>43845</v>
      </c>
      <c r="J15" s="53" t="s">
        <v>25</v>
      </c>
      <c r="K15" s="53"/>
    </row>
    <row r="16" spans="1:11" s="47" customFormat="1" ht="18" customHeight="1" x14ac:dyDescent="0.35">
      <c r="A16" s="52" t="s">
        <v>101</v>
      </c>
      <c r="B16" s="52">
        <v>2</v>
      </c>
      <c r="C16" s="53" t="s">
        <v>94</v>
      </c>
      <c r="D16" s="54">
        <v>4.7</v>
      </c>
      <c r="E16" s="54">
        <v>5.3</v>
      </c>
      <c r="F16" s="54">
        <v>4.9000000000000004</v>
      </c>
      <c r="G16" s="54">
        <v>5.4</v>
      </c>
      <c r="H16" s="55">
        <f t="shared" si="1"/>
        <v>0.15000000000000036</v>
      </c>
      <c r="I16" s="56">
        <v>43843</v>
      </c>
      <c r="J16" s="53" t="s">
        <v>25</v>
      </c>
      <c r="K16" s="53"/>
    </row>
    <row r="17" spans="1:11" s="47" customFormat="1" ht="18" customHeight="1" x14ac:dyDescent="0.35">
      <c r="A17" s="52">
        <v>3880</v>
      </c>
      <c r="B17" s="52">
        <v>2</v>
      </c>
      <c r="C17" s="53" t="s">
        <v>95</v>
      </c>
      <c r="D17" s="54">
        <v>5.25</v>
      </c>
      <c r="E17" s="54">
        <v>5.3</v>
      </c>
      <c r="F17" s="54">
        <v>5.5</v>
      </c>
      <c r="G17" s="54">
        <v>5.4</v>
      </c>
      <c r="H17" s="55">
        <f t="shared" si="1"/>
        <v>0.17499999999999982</v>
      </c>
      <c r="I17" s="56">
        <v>43845</v>
      </c>
      <c r="J17" s="53" t="s">
        <v>25</v>
      </c>
      <c r="K17" s="53"/>
    </row>
    <row r="18" spans="1:11" s="47" customFormat="1" ht="18" customHeight="1" x14ac:dyDescent="0.35">
      <c r="A18" s="52">
        <v>3880.1</v>
      </c>
      <c r="B18" s="52">
        <v>2</v>
      </c>
      <c r="C18" s="53" t="s">
        <v>95</v>
      </c>
      <c r="D18" s="54">
        <v>5.5</v>
      </c>
      <c r="E18" s="54">
        <v>4.5</v>
      </c>
      <c r="F18" s="54">
        <v>5.6</v>
      </c>
      <c r="G18" s="54">
        <v>4.8</v>
      </c>
      <c r="H18" s="55">
        <f t="shared" si="1"/>
        <v>0.19999999999999929</v>
      </c>
      <c r="I18" s="56">
        <v>43843</v>
      </c>
      <c r="J18" s="53" t="s">
        <v>25</v>
      </c>
      <c r="K18" s="53"/>
    </row>
    <row r="19" spans="1:11" s="47" customFormat="1" ht="18" customHeight="1" x14ac:dyDescent="0.35">
      <c r="A19" s="52" t="s">
        <v>102</v>
      </c>
      <c r="B19" s="52">
        <v>2</v>
      </c>
      <c r="C19" s="53" t="s">
        <v>95</v>
      </c>
      <c r="D19" s="54">
        <v>3.75</v>
      </c>
      <c r="E19" s="54">
        <v>3.6</v>
      </c>
      <c r="F19" s="54">
        <v>4</v>
      </c>
      <c r="G19" s="54">
        <v>3.75</v>
      </c>
      <c r="H19" s="55">
        <f t="shared" si="1"/>
        <v>0.20000000000000018</v>
      </c>
      <c r="I19" s="56">
        <v>43845</v>
      </c>
      <c r="J19" s="53" t="s">
        <v>25</v>
      </c>
      <c r="K19" s="53"/>
    </row>
    <row r="20" spans="1:11" s="47" customFormat="1" ht="18" customHeight="1" x14ac:dyDescent="0.35">
      <c r="A20" s="48">
        <v>3515</v>
      </c>
      <c r="B20" s="48">
        <v>3</v>
      </c>
      <c r="C20" s="49" t="s">
        <v>93</v>
      </c>
      <c r="D20" s="50">
        <v>4.5</v>
      </c>
      <c r="E20" s="50">
        <v>5</v>
      </c>
      <c r="F20" s="50">
        <v>5</v>
      </c>
      <c r="G20" s="50">
        <v>5.25</v>
      </c>
      <c r="H20" s="50">
        <f>AVERAGE(F20,G20)-AVERAGE(D20,E20)</f>
        <v>0.375</v>
      </c>
      <c r="I20" s="51">
        <v>43843</v>
      </c>
      <c r="J20" s="49" t="s">
        <v>25</v>
      </c>
      <c r="K20" s="49"/>
    </row>
    <row r="21" spans="1:11" s="47" customFormat="1" ht="18" customHeight="1" x14ac:dyDescent="0.35">
      <c r="A21" s="48">
        <v>3515.1</v>
      </c>
      <c r="B21" s="48">
        <v>3</v>
      </c>
      <c r="C21" s="49" t="s">
        <v>93</v>
      </c>
      <c r="D21" s="50">
        <v>5.4</v>
      </c>
      <c r="E21" s="50">
        <v>5.5</v>
      </c>
      <c r="F21" s="50">
        <v>5.9</v>
      </c>
      <c r="G21" s="50">
        <v>5.9</v>
      </c>
      <c r="H21" s="50">
        <f>AVERAGE(F21,G21)-AVERAGE(D21,E21)</f>
        <v>0.45000000000000018</v>
      </c>
      <c r="I21" s="51">
        <v>43843</v>
      </c>
      <c r="J21" s="49" t="s">
        <v>25</v>
      </c>
      <c r="K21" s="49"/>
    </row>
    <row r="22" spans="1:11" s="47" customFormat="1" ht="18" customHeight="1" x14ac:dyDescent="0.35">
      <c r="A22" s="48" t="s">
        <v>97</v>
      </c>
      <c r="B22" s="48">
        <v>3</v>
      </c>
      <c r="C22" s="49" t="s">
        <v>93</v>
      </c>
      <c r="D22" s="49">
        <v>4.9000000000000004</v>
      </c>
      <c r="E22" s="49">
        <v>5.0999999999999996</v>
      </c>
      <c r="F22" s="49">
        <v>5</v>
      </c>
      <c r="G22" s="49">
        <v>5.5</v>
      </c>
      <c r="H22" s="50">
        <f>AVERAGE(F22,G22)-AVERAGE(D22,E22)</f>
        <v>0.25</v>
      </c>
      <c r="I22" s="51">
        <v>43843</v>
      </c>
      <c r="J22" s="49" t="s">
        <v>25</v>
      </c>
      <c r="K22" s="49"/>
    </row>
    <row r="23" spans="1:11" s="47" customFormat="1" ht="18" customHeight="1" x14ac:dyDescent="0.35">
      <c r="A23" s="48">
        <v>1764</v>
      </c>
      <c r="B23" s="48">
        <v>3</v>
      </c>
      <c r="C23" s="49" t="s">
        <v>94</v>
      </c>
      <c r="D23" s="50">
        <v>5.75</v>
      </c>
      <c r="E23" s="50">
        <v>5.2</v>
      </c>
      <c r="F23" s="50">
        <v>6</v>
      </c>
      <c r="G23" s="50">
        <v>5.5</v>
      </c>
      <c r="H23" s="50">
        <f t="shared" ref="H23:H37" si="2">AVERAGE(F23,G23)-AVERAGE(D23,E23)</f>
        <v>0.27500000000000036</v>
      </c>
      <c r="I23" s="51">
        <v>43843</v>
      </c>
      <c r="J23" s="49" t="s">
        <v>25</v>
      </c>
      <c r="K23" s="49"/>
    </row>
    <row r="24" spans="1:11" s="47" customFormat="1" ht="18" customHeight="1" x14ac:dyDescent="0.35">
      <c r="A24" s="48">
        <v>1764.1</v>
      </c>
      <c r="B24" s="48">
        <v>3</v>
      </c>
      <c r="C24" s="49" t="s">
        <v>94</v>
      </c>
      <c r="D24" s="50">
        <v>4.5999999999999996</v>
      </c>
      <c r="E24" s="50">
        <v>4.75</v>
      </c>
      <c r="F24" s="50">
        <v>4.75</v>
      </c>
      <c r="G24" s="50">
        <v>5</v>
      </c>
      <c r="H24" s="50">
        <f t="shared" si="2"/>
        <v>0.20000000000000018</v>
      </c>
      <c r="I24" s="51">
        <v>43843</v>
      </c>
      <c r="J24" s="49" t="s">
        <v>25</v>
      </c>
      <c r="K24" s="49"/>
    </row>
    <row r="25" spans="1:11" s="47" customFormat="1" ht="18" customHeight="1" x14ac:dyDescent="0.35">
      <c r="A25" s="48" t="s">
        <v>98</v>
      </c>
      <c r="B25" s="48">
        <v>3</v>
      </c>
      <c r="C25" s="49" t="s">
        <v>94</v>
      </c>
      <c r="D25" s="50">
        <v>4</v>
      </c>
      <c r="E25" s="50">
        <v>3.8</v>
      </c>
      <c r="F25" s="50">
        <v>4.25</v>
      </c>
      <c r="G25" s="50">
        <v>4.25</v>
      </c>
      <c r="H25" s="50">
        <f t="shared" si="2"/>
        <v>0.35000000000000009</v>
      </c>
      <c r="I25" s="51">
        <v>43843</v>
      </c>
      <c r="J25" s="49" t="s">
        <v>25</v>
      </c>
      <c r="K25" s="49"/>
    </row>
    <row r="26" spans="1:11" s="47" customFormat="1" ht="18" customHeight="1" x14ac:dyDescent="0.35">
      <c r="A26" s="48">
        <v>3552</v>
      </c>
      <c r="B26" s="48">
        <v>3</v>
      </c>
      <c r="C26" s="49" t="s">
        <v>95</v>
      </c>
      <c r="D26" s="50">
        <v>5.4</v>
      </c>
      <c r="E26" s="50">
        <v>5.7</v>
      </c>
      <c r="F26" s="50">
        <v>5.7</v>
      </c>
      <c r="G26" s="50">
        <v>6</v>
      </c>
      <c r="H26" s="50">
        <f t="shared" si="2"/>
        <v>0.29999999999999893</v>
      </c>
      <c r="I26" s="51">
        <v>43843</v>
      </c>
      <c r="J26" s="49" t="s">
        <v>25</v>
      </c>
      <c r="K26" s="49"/>
    </row>
    <row r="27" spans="1:11" s="47" customFormat="1" ht="18" customHeight="1" x14ac:dyDescent="0.35">
      <c r="A27" s="48">
        <v>3552.1</v>
      </c>
      <c r="B27" s="48">
        <v>3</v>
      </c>
      <c r="C27" s="49" t="s">
        <v>95</v>
      </c>
      <c r="D27" s="50">
        <v>5.3</v>
      </c>
      <c r="E27" s="50">
        <v>5.0999999999999996</v>
      </c>
      <c r="F27" s="50">
        <v>5.7</v>
      </c>
      <c r="G27" s="50">
        <v>5.3</v>
      </c>
      <c r="H27" s="50">
        <f t="shared" si="2"/>
        <v>0.30000000000000071</v>
      </c>
      <c r="I27" s="51">
        <v>43843</v>
      </c>
      <c r="J27" s="49" t="s">
        <v>25</v>
      </c>
      <c r="K27" s="49"/>
    </row>
    <row r="28" spans="1:11" s="47" customFormat="1" ht="18" customHeight="1" x14ac:dyDescent="0.35">
      <c r="A28" s="48" t="s">
        <v>99</v>
      </c>
      <c r="B28" s="48">
        <v>3</v>
      </c>
      <c r="C28" s="49" t="s">
        <v>95</v>
      </c>
      <c r="D28" s="50">
        <v>4.75</v>
      </c>
      <c r="E28" s="50">
        <v>4.9000000000000004</v>
      </c>
      <c r="F28" s="50">
        <v>5</v>
      </c>
      <c r="G28" s="50">
        <v>5</v>
      </c>
      <c r="H28" s="50">
        <f t="shared" si="2"/>
        <v>0.17499999999999982</v>
      </c>
      <c r="I28" s="51">
        <v>43845</v>
      </c>
      <c r="J28" s="49" t="s">
        <v>25</v>
      </c>
      <c r="K28" s="49"/>
    </row>
    <row r="29" spans="1:11" s="47" customFormat="1" ht="18" customHeight="1" x14ac:dyDescent="0.35">
      <c r="A29" s="57" t="s">
        <v>88</v>
      </c>
      <c r="B29" s="58">
        <v>4</v>
      </c>
      <c r="C29" s="53" t="s">
        <v>93</v>
      </c>
      <c r="D29" s="54">
        <v>4.75</v>
      </c>
      <c r="E29" s="54">
        <v>5.75</v>
      </c>
      <c r="F29" s="54">
        <v>6</v>
      </c>
      <c r="G29" s="54">
        <v>6</v>
      </c>
      <c r="H29" s="55">
        <f t="shared" si="2"/>
        <v>0.75</v>
      </c>
      <c r="I29" s="56">
        <v>43843</v>
      </c>
      <c r="J29" s="53" t="s">
        <v>25</v>
      </c>
      <c r="K29" s="53"/>
    </row>
    <row r="30" spans="1:11" s="47" customFormat="1" ht="18" customHeight="1" x14ac:dyDescent="0.35">
      <c r="A30" s="52" t="s">
        <v>89</v>
      </c>
      <c r="B30" s="52">
        <v>4</v>
      </c>
      <c r="C30" s="53" t="s">
        <v>93</v>
      </c>
      <c r="D30" s="54">
        <v>4.25</v>
      </c>
      <c r="E30" s="54">
        <v>4.3</v>
      </c>
      <c r="F30" s="54">
        <v>4.7</v>
      </c>
      <c r="G30" s="54">
        <v>4.5999999999999996</v>
      </c>
      <c r="H30" s="55">
        <f t="shared" si="2"/>
        <v>0.375</v>
      </c>
      <c r="I30" s="56">
        <v>43843</v>
      </c>
      <c r="J30" s="53" t="s">
        <v>25</v>
      </c>
      <c r="K30" s="53"/>
    </row>
    <row r="31" spans="1:11" s="47" customFormat="1" ht="18" customHeight="1" x14ac:dyDescent="0.35">
      <c r="A31" s="52" t="s">
        <v>90</v>
      </c>
      <c r="B31" s="52">
        <v>4</v>
      </c>
      <c r="C31" s="53" t="s">
        <v>93</v>
      </c>
      <c r="D31" s="54">
        <v>5.2</v>
      </c>
      <c r="E31" s="54">
        <v>5.3</v>
      </c>
      <c r="F31" s="54">
        <v>5.5</v>
      </c>
      <c r="G31" s="54">
        <v>5.6</v>
      </c>
      <c r="H31" s="55">
        <f t="shared" si="2"/>
        <v>0.29999999999999982</v>
      </c>
      <c r="I31" s="56">
        <v>43843</v>
      </c>
      <c r="J31" s="53" t="s">
        <v>25</v>
      </c>
      <c r="K31" s="53"/>
    </row>
    <row r="32" spans="1:11" s="47" customFormat="1" ht="18" customHeight="1" x14ac:dyDescent="0.35">
      <c r="A32" s="52">
        <v>3618</v>
      </c>
      <c r="B32" s="52">
        <v>4</v>
      </c>
      <c r="C32" s="53" t="s">
        <v>94</v>
      </c>
      <c r="D32" s="54">
        <v>6.3</v>
      </c>
      <c r="E32" s="54">
        <v>6.25</v>
      </c>
      <c r="F32" s="54">
        <v>6.4</v>
      </c>
      <c r="G32" s="54">
        <v>6.4</v>
      </c>
      <c r="H32" s="55">
        <f t="shared" si="2"/>
        <v>0.125</v>
      </c>
      <c r="I32" s="56">
        <v>43845</v>
      </c>
      <c r="J32" s="53" t="s">
        <v>25</v>
      </c>
      <c r="K32" s="53"/>
    </row>
    <row r="33" spans="1:11" s="47" customFormat="1" ht="18" customHeight="1" x14ac:dyDescent="0.35">
      <c r="A33" s="52">
        <v>3618.1</v>
      </c>
      <c r="B33" s="52">
        <v>4</v>
      </c>
      <c r="C33" s="53" t="s">
        <v>94</v>
      </c>
      <c r="D33" s="54">
        <v>6.6</v>
      </c>
      <c r="E33" s="54">
        <v>6</v>
      </c>
      <c r="F33" s="54">
        <v>6.7</v>
      </c>
      <c r="G33" s="54">
        <v>6.3</v>
      </c>
      <c r="H33" s="55">
        <f t="shared" si="2"/>
        <v>0.20000000000000018</v>
      </c>
      <c r="I33" s="56">
        <v>43843</v>
      </c>
      <c r="J33" s="53" t="s">
        <v>25</v>
      </c>
      <c r="K33" s="53"/>
    </row>
    <row r="34" spans="1:11" s="47" customFormat="1" ht="18" customHeight="1" x14ac:dyDescent="0.35">
      <c r="A34" s="52" t="s">
        <v>91</v>
      </c>
      <c r="B34" s="52">
        <v>4</v>
      </c>
      <c r="C34" s="53" t="s">
        <v>94</v>
      </c>
      <c r="D34" s="54">
        <v>4</v>
      </c>
      <c r="E34" s="54">
        <v>4.5999999999999996</v>
      </c>
      <c r="F34" s="54">
        <v>4.0999999999999996</v>
      </c>
      <c r="G34" s="54">
        <v>4.75</v>
      </c>
      <c r="H34" s="55">
        <f t="shared" si="2"/>
        <v>0.125</v>
      </c>
      <c r="I34" s="56">
        <v>43845</v>
      </c>
      <c r="J34" s="53" t="s">
        <v>25</v>
      </c>
      <c r="K34" s="53"/>
    </row>
    <row r="35" spans="1:11" s="47" customFormat="1" ht="18" customHeight="1" x14ac:dyDescent="0.35">
      <c r="A35" s="52">
        <v>3513</v>
      </c>
      <c r="B35" s="52">
        <v>4</v>
      </c>
      <c r="C35" s="53" t="s">
        <v>95</v>
      </c>
      <c r="D35" s="54">
        <v>6.3</v>
      </c>
      <c r="E35" s="54">
        <v>5.4</v>
      </c>
      <c r="F35" s="54">
        <v>6.4</v>
      </c>
      <c r="G35" s="54">
        <v>5.5</v>
      </c>
      <c r="H35" s="55">
        <f t="shared" si="2"/>
        <v>0.10000000000000053</v>
      </c>
      <c r="I35" s="56">
        <v>43843</v>
      </c>
      <c r="J35" s="53" t="s">
        <v>25</v>
      </c>
      <c r="K35" s="53"/>
    </row>
    <row r="36" spans="1:11" s="47" customFormat="1" ht="18" customHeight="1" x14ac:dyDescent="0.35">
      <c r="A36" s="52">
        <v>3513.1</v>
      </c>
      <c r="B36" s="52">
        <v>4</v>
      </c>
      <c r="C36" s="53" t="s">
        <v>95</v>
      </c>
      <c r="D36" s="54">
        <v>4.75</v>
      </c>
      <c r="E36" s="54">
        <v>5</v>
      </c>
      <c r="F36" s="54">
        <v>5</v>
      </c>
      <c r="G36" s="54">
        <v>5</v>
      </c>
      <c r="H36" s="55">
        <f t="shared" si="2"/>
        <v>0.125</v>
      </c>
      <c r="I36" s="56">
        <v>43845</v>
      </c>
      <c r="J36" s="53" t="s">
        <v>25</v>
      </c>
      <c r="K36" s="53"/>
    </row>
    <row r="37" spans="1:11" ht="18" customHeight="1" x14ac:dyDescent="0.35">
      <c r="A37" s="52" t="s">
        <v>92</v>
      </c>
      <c r="B37" s="52">
        <v>4</v>
      </c>
      <c r="C37" s="53" t="s">
        <v>95</v>
      </c>
      <c r="D37" s="54">
        <v>5.25</v>
      </c>
      <c r="E37" s="54">
        <v>5.5</v>
      </c>
      <c r="F37" s="54">
        <v>5.5</v>
      </c>
      <c r="G37" s="54">
        <v>5.6</v>
      </c>
      <c r="H37" s="55">
        <f t="shared" si="2"/>
        <v>0.17499999999999982</v>
      </c>
      <c r="I37" s="56">
        <v>43845</v>
      </c>
      <c r="J37" s="53" t="s">
        <v>25</v>
      </c>
      <c r="K37" s="53"/>
    </row>
    <row r="38" spans="1:11" x14ac:dyDescent="0.3">
      <c r="A38"/>
      <c r="B38"/>
      <c r="I38"/>
    </row>
    <row r="39" spans="1:11" x14ac:dyDescent="0.3">
      <c r="A39"/>
      <c r="B39"/>
      <c r="I39"/>
    </row>
    <row r="40" spans="1:11" x14ac:dyDescent="0.3">
      <c r="A40" s="16" t="s">
        <v>109</v>
      </c>
      <c r="B40"/>
      <c r="D40" t="s">
        <v>11</v>
      </c>
      <c r="I40"/>
    </row>
    <row r="41" spans="1:11" x14ac:dyDescent="0.3">
      <c r="A41" s="15" t="s">
        <v>87</v>
      </c>
      <c r="B41"/>
      <c r="I41"/>
    </row>
    <row r="42" spans="1:11" x14ac:dyDescent="0.3">
      <c r="A42" s="14"/>
      <c r="B42"/>
      <c r="I42"/>
    </row>
    <row r="43" spans="1:11" x14ac:dyDescent="0.3">
      <c r="A43" s="17" t="s">
        <v>110</v>
      </c>
      <c r="B43"/>
      <c r="D43" t="s">
        <v>11</v>
      </c>
      <c r="I43"/>
    </row>
    <row r="44" spans="1:11" x14ac:dyDescent="0.3">
      <c r="A44" s="15" t="s">
        <v>96</v>
      </c>
      <c r="B44"/>
      <c r="I44"/>
    </row>
    <row r="45" spans="1:11" x14ac:dyDescent="0.3">
      <c r="A45" s="14"/>
      <c r="B45"/>
      <c r="I45"/>
    </row>
    <row r="46" spans="1:11" x14ac:dyDescent="0.3">
      <c r="A46" s="17" t="s">
        <v>108</v>
      </c>
      <c r="B46"/>
      <c r="D46" t="s">
        <v>12</v>
      </c>
      <c r="I46"/>
    </row>
    <row r="47" spans="1:11" x14ac:dyDescent="0.3">
      <c r="A47" s="15" t="s">
        <v>100</v>
      </c>
      <c r="B47"/>
      <c r="I47"/>
    </row>
    <row r="48" spans="1:11" x14ac:dyDescent="0.3">
      <c r="A48"/>
      <c r="B48"/>
      <c r="I48"/>
    </row>
    <row r="49" spans="1:9" x14ac:dyDescent="0.3">
      <c r="A49" s="17" t="s">
        <v>107</v>
      </c>
      <c r="B49"/>
      <c r="D49" t="s">
        <v>12</v>
      </c>
      <c r="I49"/>
    </row>
    <row r="50" spans="1:9" x14ac:dyDescent="0.3">
      <c r="A50" s="15" t="s">
        <v>103</v>
      </c>
      <c r="B50"/>
      <c r="I50"/>
    </row>
    <row r="51" spans="1:9" x14ac:dyDescent="0.3">
      <c r="B51"/>
      <c r="I51"/>
    </row>
    <row r="52" spans="1:9" x14ac:dyDescent="0.3">
      <c r="B52"/>
      <c r="I52"/>
    </row>
    <row r="53" spans="1:9" x14ac:dyDescent="0.3">
      <c r="B53"/>
      <c r="I53"/>
    </row>
    <row r="54" spans="1:9" x14ac:dyDescent="0.3">
      <c r="A54"/>
      <c r="B54"/>
      <c r="I54"/>
    </row>
    <row r="55" spans="1:9" x14ac:dyDescent="0.3">
      <c r="A55"/>
      <c r="B55"/>
      <c r="I55"/>
    </row>
    <row r="56" spans="1:9" x14ac:dyDescent="0.3">
      <c r="A56"/>
      <c r="B56"/>
      <c r="I56"/>
    </row>
    <row r="57" spans="1:9" x14ac:dyDescent="0.3">
      <c r="A57"/>
      <c r="B57"/>
      <c r="I57"/>
    </row>
  </sheetData>
  <autoFilter ref="A1:K56" xr:uid="{78A7B2FC-2712-486F-A289-7A165C4D3F74}">
    <sortState xmlns:xlrd2="http://schemas.microsoft.com/office/spreadsheetml/2017/richdata2" ref="A2:K56">
      <sortCondition ref="B1:B56"/>
    </sortState>
  </autoFilter>
  <pageMargins left="0.7" right="0.7" top="0.75" bottom="0.75" header="0.3" footer="0.3"/>
  <pageSetup scale="58" fitToWidth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2018Lab_R</vt:lpstr>
      <vt:lpstr>2018Field_R</vt:lpstr>
      <vt:lpstr>2018Lab</vt:lpstr>
      <vt:lpstr>2019Lab</vt:lpstr>
      <vt:lpstr>2018Field</vt:lpstr>
      <vt:lpstr>2019Field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Daniels</dc:creator>
  <cp:lastModifiedBy>Hazel Daniels</cp:lastModifiedBy>
  <cp:lastPrinted>2020-01-28T17:00:50Z</cp:lastPrinted>
  <dcterms:created xsi:type="dcterms:W3CDTF">2019-01-14T23:09:27Z</dcterms:created>
  <dcterms:modified xsi:type="dcterms:W3CDTF">2020-04-16T17:04:14Z</dcterms:modified>
</cp:coreProperties>
</file>