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0" sheetId="2" r:id="rId2"/>
    <sheet name="45" sheetId="3" r:id="rId3"/>
    <sheet name="9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3" i="4" l="1"/>
  <c r="AH22" i="4"/>
  <c r="AG22" i="4"/>
  <c r="AF22" i="4"/>
  <c r="AE22" i="4"/>
  <c r="AD22" i="4"/>
  <c r="AC22" i="4"/>
  <c r="AB22" i="4"/>
  <c r="AA22" i="4"/>
  <c r="AO22" i="4" s="1"/>
  <c r="AT22" i="4" s="1"/>
  <c r="Z22" i="4"/>
  <c r="Y22" i="4"/>
  <c r="X22" i="4"/>
  <c r="W22" i="4"/>
  <c r="AH21" i="4"/>
  <c r="AG21" i="4"/>
  <c r="AF21" i="4"/>
  <c r="AE21" i="4"/>
  <c r="AD21" i="4"/>
  <c r="AC21" i="4"/>
  <c r="AB21" i="4"/>
  <c r="AA21" i="4"/>
  <c r="AO21" i="4" s="1"/>
  <c r="AT21" i="4" s="1"/>
  <c r="Z21" i="4"/>
  <c r="Y21" i="4"/>
  <c r="X21" i="4"/>
  <c r="W21" i="4"/>
  <c r="AH20" i="4"/>
  <c r="AG20" i="4"/>
  <c r="AF20" i="4"/>
  <c r="AQ20" i="4" s="1"/>
  <c r="AV20" i="4" s="1"/>
  <c r="AE20" i="4"/>
  <c r="AD20" i="4"/>
  <c r="AC20" i="4"/>
  <c r="AB20" i="4"/>
  <c r="AA20" i="4"/>
  <c r="AO20" i="4" s="1"/>
  <c r="AT20" i="4" s="1"/>
  <c r="Z20" i="4"/>
  <c r="Y20" i="4"/>
  <c r="X20" i="4"/>
  <c r="W20" i="4"/>
  <c r="AH19" i="4"/>
  <c r="AG19" i="4"/>
  <c r="AF19" i="4"/>
  <c r="AE19" i="4"/>
  <c r="AD19" i="4"/>
  <c r="AC19" i="4"/>
  <c r="AB19" i="4"/>
  <c r="AA19" i="4"/>
  <c r="AO19" i="4" s="1"/>
  <c r="AT19" i="4" s="1"/>
  <c r="Z19" i="4"/>
  <c r="Y19" i="4"/>
  <c r="X19" i="4"/>
  <c r="W19" i="4"/>
  <c r="AH18" i="4"/>
  <c r="AG18" i="4"/>
  <c r="AF18" i="4"/>
  <c r="AQ18" i="4" s="1"/>
  <c r="AV18" i="4" s="1"/>
  <c r="AE18" i="4"/>
  <c r="AD18" i="4"/>
  <c r="AC18" i="4"/>
  <c r="AB18" i="4"/>
  <c r="AA18" i="4"/>
  <c r="AO18" i="4" s="1"/>
  <c r="AT18" i="4" s="1"/>
  <c r="Z18" i="4"/>
  <c r="Y18" i="4"/>
  <c r="X18" i="4"/>
  <c r="W18" i="4"/>
  <c r="AH17" i="4"/>
  <c r="AG17" i="4"/>
  <c r="AF17" i="4"/>
  <c r="AE17" i="4"/>
  <c r="AD17" i="4"/>
  <c r="AC17" i="4"/>
  <c r="AB17" i="4"/>
  <c r="AA17" i="4"/>
  <c r="AO17" i="4" s="1"/>
  <c r="AT17" i="4" s="1"/>
  <c r="Z17" i="4"/>
  <c r="Y17" i="4"/>
  <c r="X17" i="4"/>
  <c r="W17" i="4"/>
  <c r="AH16" i="4"/>
  <c r="AG16" i="4"/>
  <c r="AF16" i="4"/>
  <c r="AE16" i="4"/>
  <c r="AD16" i="4"/>
  <c r="AC16" i="4"/>
  <c r="AB16" i="4"/>
  <c r="AA16" i="4"/>
  <c r="AO16" i="4" s="1"/>
  <c r="AT16" i="4" s="1"/>
  <c r="Z16" i="4"/>
  <c r="Y16" i="4"/>
  <c r="X16" i="4"/>
  <c r="W16" i="4"/>
  <c r="AH15" i="4"/>
  <c r="AG15" i="4"/>
  <c r="AF15" i="4"/>
  <c r="AE15" i="4"/>
  <c r="AD15" i="4"/>
  <c r="AC15" i="4"/>
  <c r="AB15" i="4"/>
  <c r="AA15" i="4"/>
  <c r="AO15" i="4" s="1"/>
  <c r="AT15" i="4" s="1"/>
  <c r="Z15" i="4"/>
  <c r="Y15" i="4"/>
  <c r="X15" i="4"/>
  <c r="W15" i="4"/>
  <c r="AH14" i="4"/>
  <c r="AG14" i="4"/>
  <c r="AF14" i="4"/>
  <c r="AQ14" i="4" s="1"/>
  <c r="AV14" i="4" s="1"/>
  <c r="AE14" i="4"/>
  <c r="AD14" i="4"/>
  <c r="AC14" i="4"/>
  <c r="AB14" i="4"/>
  <c r="AA14" i="4"/>
  <c r="AO14" i="4" s="1"/>
  <c r="AT14" i="4" s="1"/>
  <c r="Z14" i="4"/>
  <c r="Y14" i="4"/>
  <c r="X14" i="4"/>
  <c r="W14" i="4"/>
  <c r="AH13" i="4"/>
  <c r="AG13" i="4"/>
  <c r="AF13" i="4"/>
  <c r="AQ13" i="4" s="1"/>
  <c r="AV13" i="4" s="1"/>
  <c r="AE13" i="4"/>
  <c r="AD13" i="4"/>
  <c r="AC13" i="4"/>
  <c r="AB13" i="4"/>
  <c r="AA13" i="4"/>
  <c r="AO13" i="4" s="1"/>
  <c r="AT13" i="4" s="1"/>
  <c r="Z13" i="4"/>
  <c r="Y13" i="4"/>
  <c r="X13" i="4"/>
  <c r="W13" i="4"/>
  <c r="AH12" i="4"/>
  <c r="AG12" i="4"/>
  <c r="AF12" i="4"/>
  <c r="AQ12" i="4" s="1"/>
  <c r="AV12" i="4" s="1"/>
  <c r="AE12" i="4"/>
  <c r="AD12" i="4"/>
  <c r="AC12" i="4"/>
  <c r="AB12" i="4"/>
  <c r="AA12" i="4"/>
  <c r="AO12" i="4" s="1"/>
  <c r="AT12" i="4" s="1"/>
  <c r="Z12" i="4"/>
  <c r="Y12" i="4"/>
  <c r="X12" i="4"/>
  <c r="W12" i="4"/>
  <c r="AH11" i="4"/>
  <c r="AG11" i="4"/>
  <c r="AF11" i="4"/>
  <c r="AQ11" i="4" s="1"/>
  <c r="AV11" i="4" s="1"/>
  <c r="AE11" i="4"/>
  <c r="AD11" i="4"/>
  <c r="AC11" i="4"/>
  <c r="AB11" i="4"/>
  <c r="AA11" i="4"/>
  <c r="AO11" i="4" s="1"/>
  <c r="AT11" i="4" s="1"/>
  <c r="Z11" i="4"/>
  <c r="Y11" i="4"/>
  <c r="X11" i="4"/>
  <c r="W11" i="4"/>
  <c r="AH10" i="4"/>
  <c r="AG10" i="4"/>
  <c r="AF10" i="4"/>
  <c r="AE10" i="4"/>
  <c r="AD10" i="4"/>
  <c r="AC10" i="4"/>
  <c r="AP10" i="4" s="1"/>
  <c r="AU10" i="4" s="1"/>
  <c r="AB10" i="4"/>
  <c r="AA10" i="4"/>
  <c r="AO10" i="4" s="1"/>
  <c r="AT10" i="4" s="1"/>
  <c r="Z10" i="4"/>
  <c r="Y10" i="4"/>
  <c r="X10" i="4"/>
  <c r="W10" i="4"/>
  <c r="AH9" i="4"/>
  <c r="AG9" i="4"/>
  <c r="AF9" i="4"/>
  <c r="AE9" i="4"/>
  <c r="AD9" i="4"/>
  <c r="AC9" i="4"/>
  <c r="AP9" i="4" s="1"/>
  <c r="AU9" i="4" s="1"/>
  <c r="AB9" i="4"/>
  <c r="AA9" i="4"/>
  <c r="AO9" i="4" s="1"/>
  <c r="AT9" i="4" s="1"/>
  <c r="Z9" i="4"/>
  <c r="Y9" i="4"/>
  <c r="X9" i="4"/>
  <c r="W9" i="4"/>
  <c r="AH8" i="4"/>
  <c r="AG8" i="4"/>
  <c r="AF8" i="4"/>
  <c r="AQ8" i="4" s="1"/>
  <c r="AV8" i="4" s="1"/>
  <c r="AE8" i="4"/>
  <c r="AD8" i="4"/>
  <c r="AC8" i="4"/>
  <c r="AB8" i="4"/>
  <c r="AA8" i="4"/>
  <c r="AO8" i="4" s="1"/>
  <c r="AT8" i="4" s="1"/>
  <c r="Z8" i="4"/>
  <c r="Y8" i="4"/>
  <c r="X8" i="4"/>
  <c r="W8" i="4"/>
  <c r="AH7" i="4"/>
  <c r="AG7" i="4"/>
  <c r="AF7" i="4"/>
  <c r="AE7" i="4"/>
  <c r="AD7" i="4"/>
  <c r="AC7" i="4"/>
  <c r="AB7" i="4"/>
  <c r="AA7" i="4"/>
  <c r="AO7" i="4" s="1"/>
  <c r="AT7" i="4" s="1"/>
  <c r="Z7" i="4"/>
  <c r="Y7" i="4"/>
  <c r="X7" i="4"/>
  <c r="W7" i="4"/>
  <c r="AH6" i="4"/>
  <c r="AG6" i="4"/>
  <c r="AF6" i="4"/>
  <c r="AQ6" i="4" s="1"/>
  <c r="AV6" i="4" s="1"/>
  <c r="AE6" i="4"/>
  <c r="AD6" i="4"/>
  <c r="AC6" i="4"/>
  <c r="AB6" i="4"/>
  <c r="AA6" i="4"/>
  <c r="AO6" i="4" s="1"/>
  <c r="AT6" i="4" s="1"/>
  <c r="Z6" i="4"/>
  <c r="Y6" i="4"/>
  <c r="X6" i="4"/>
  <c r="W6" i="4"/>
  <c r="AH5" i="4"/>
  <c r="AG5" i="4"/>
  <c r="AF5" i="4"/>
  <c r="AE5" i="4"/>
  <c r="AD5" i="4"/>
  <c r="AC5" i="4"/>
  <c r="AB5" i="4"/>
  <c r="AA5" i="4"/>
  <c r="AO5" i="4" s="1"/>
  <c r="AT5" i="4" s="1"/>
  <c r="Z5" i="4"/>
  <c r="Y5" i="4"/>
  <c r="X5" i="4"/>
  <c r="W5" i="4"/>
  <c r="AR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AH20" i="3"/>
  <c r="AG20" i="3"/>
  <c r="AF20" i="3"/>
  <c r="AE20" i="3"/>
  <c r="AD20" i="3"/>
  <c r="AC20" i="3"/>
  <c r="AB20" i="3"/>
  <c r="AA20" i="3"/>
  <c r="Z20" i="3"/>
  <c r="Y20" i="3"/>
  <c r="X20" i="3"/>
  <c r="W20" i="3"/>
  <c r="AH19" i="3"/>
  <c r="AG19" i="3"/>
  <c r="AF19" i="3"/>
  <c r="AE19" i="3"/>
  <c r="AD19" i="3"/>
  <c r="AC19" i="3"/>
  <c r="AB19" i="3"/>
  <c r="AA19" i="3"/>
  <c r="Z19" i="3"/>
  <c r="Y19" i="3"/>
  <c r="X19" i="3"/>
  <c r="W19" i="3"/>
  <c r="AH18" i="3"/>
  <c r="AG18" i="3"/>
  <c r="AF18" i="3"/>
  <c r="AE18" i="3"/>
  <c r="AD18" i="3"/>
  <c r="AC18" i="3"/>
  <c r="AB18" i="3"/>
  <c r="AA18" i="3"/>
  <c r="Z18" i="3"/>
  <c r="Y18" i="3"/>
  <c r="X18" i="3"/>
  <c r="W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AH15" i="3"/>
  <c r="AG15" i="3"/>
  <c r="AQ15" i="3" s="1"/>
  <c r="AV15" i="3" s="1"/>
  <c r="AF15" i="3"/>
  <c r="AE15" i="3"/>
  <c r="AD15" i="3"/>
  <c r="AC15" i="3"/>
  <c r="AB15" i="3"/>
  <c r="AA15" i="3"/>
  <c r="Z15" i="3"/>
  <c r="Y15" i="3"/>
  <c r="X15" i="3"/>
  <c r="W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AH13" i="3"/>
  <c r="AG13" i="3"/>
  <c r="AQ13" i="3" s="1"/>
  <c r="AV13" i="3" s="1"/>
  <c r="AF13" i="3"/>
  <c r="AE13" i="3"/>
  <c r="AD13" i="3"/>
  <c r="AC13" i="3"/>
  <c r="AB13" i="3"/>
  <c r="AA13" i="3"/>
  <c r="Z13" i="3"/>
  <c r="Y13" i="3"/>
  <c r="X13" i="3"/>
  <c r="W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AH11" i="3"/>
  <c r="AG11" i="3"/>
  <c r="AF11" i="3"/>
  <c r="AE11" i="3"/>
  <c r="AD11" i="3"/>
  <c r="AC11" i="3"/>
  <c r="AB11" i="3"/>
  <c r="AA11" i="3"/>
  <c r="Z11" i="3"/>
  <c r="AO11" i="3" s="1"/>
  <c r="AT11" i="3" s="1"/>
  <c r="Y11" i="3"/>
  <c r="X11" i="3"/>
  <c r="W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AH9" i="3"/>
  <c r="AG9" i="3"/>
  <c r="AF9" i="3"/>
  <c r="AE9" i="3"/>
  <c r="AD9" i="3"/>
  <c r="AC9" i="3"/>
  <c r="AB9" i="3"/>
  <c r="AA9" i="3"/>
  <c r="Z9" i="3"/>
  <c r="Y9" i="3"/>
  <c r="X9" i="3"/>
  <c r="W9" i="3"/>
  <c r="AH8" i="3"/>
  <c r="AG8" i="3"/>
  <c r="AF8" i="3"/>
  <c r="AE8" i="3"/>
  <c r="AD8" i="3"/>
  <c r="AC8" i="3"/>
  <c r="AB8" i="3"/>
  <c r="AA8" i="3"/>
  <c r="Z8" i="3"/>
  <c r="Y8" i="3"/>
  <c r="X8" i="3"/>
  <c r="W8" i="3"/>
  <c r="AH7" i="3"/>
  <c r="AG7" i="3"/>
  <c r="AQ7" i="3" s="1"/>
  <c r="AV7" i="3" s="1"/>
  <c r="AF7" i="3"/>
  <c r="AE7" i="3"/>
  <c r="AD7" i="3"/>
  <c r="AC7" i="3"/>
  <c r="AB7" i="3"/>
  <c r="AA7" i="3"/>
  <c r="Z7" i="3"/>
  <c r="Y7" i="3"/>
  <c r="X7" i="3"/>
  <c r="W7" i="3"/>
  <c r="AH6" i="3"/>
  <c r="AG6" i="3"/>
  <c r="AF6" i="3"/>
  <c r="AE6" i="3"/>
  <c r="AD6" i="3"/>
  <c r="AC6" i="3"/>
  <c r="AB6" i="3"/>
  <c r="AA6" i="3"/>
  <c r="Z6" i="3"/>
  <c r="Y6" i="3"/>
  <c r="X6" i="3"/>
  <c r="W6" i="3"/>
  <c r="AH5" i="3"/>
  <c r="AG5" i="3"/>
  <c r="AF5" i="3"/>
  <c r="AE5" i="3"/>
  <c r="AD5" i="3"/>
  <c r="AC5" i="3"/>
  <c r="AP5" i="3" s="1"/>
  <c r="AU5" i="3" s="1"/>
  <c r="AB5" i="3"/>
  <c r="AA5" i="3"/>
  <c r="Z5" i="3"/>
  <c r="Y5" i="3"/>
  <c r="X5" i="3"/>
  <c r="W5" i="3"/>
  <c r="AR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AH9" i="2"/>
  <c r="AG9" i="2"/>
  <c r="AF9" i="2"/>
  <c r="AE9" i="2"/>
  <c r="AD9" i="2"/>
  <c r="AC9" i="2"/>
  <c r="AB9" i="2"/>
  <c r="AA9" i="2"/>
  <c r="Z9" i="2"/>
  <c r="Y9" i="2"/>
  <c r="X9" i="2"/>
  <c r="W9" i="2"/>
  <c r="AH8" i="2"/>
  <c r="AG8" i="2"/>
  <c r="AF8" i="2"/>
  <c r="AE8" i="2"/>
  <c r="AD8" i="2"/>
  <c r="AC8" i="2"/>
  <c r="AB8" i="2"/>
  <c r="AA8" i="2"/>
  <c r="Z8" i="2"/>
  <c r="Y8" i="2"/>
  <c r="X8" i="2"/>
  <c r="W8" i="2"/>
  <c r="AH7" i="2"/>
  <c r="AG7" i="2"/>
  <c r="AF7" i="2"/>
  <c r="AE7" i="2"/>
  <c r="AD7" i="2"/>
  <c r="AC7" i="2"/>
  <c r="AB7" i="2"/>
  <c r="AA7" i="2"/>
  <c r="Z7" i="2"/>
  <c r="Y7" i="2"/>
  <c r="X7" i="2"/>
  <c r="W7" i="2"/>
  <c r="AH6" i="2"/>
  <c r="AG6" i="2"/>
  <c r="AF6" i="2"/>
  <c r="AE6" i="2"/>
  <c r="AD6" i="2"/>
  <c r="AC6" i="2"/>
  <c r="AB6" i="2"/>
  <c r="AA6" i="2"/>
  <c r="Z6" i="2"/>
  <c r="Y6" i="2"/>
  <c r="X6" i="2"/>
  <c r="W6" i="2"/>
  <c r="AH5" i="2"/>
  <c r="AG5" i="2"/>
  <c r="AF5" i="2"/>
  <c r="AE5" i="2"/>
  <c r="AD5" i="2"/>
  <c r="AC5" i="2"/>
  <c r="AB5" i="2"/>
  <c r="AA5" i="2"/>
  <c r="Z5" i="2"/>
  <c r="Y5" i="2"/>
  <c r="X5" i="2"/>
  <c r="W5" i="2"/>
  <c r="AQ22" i="4" l="1"/>
  <c r="AV22" i="4" s="1"/>
  <c r="AP22" i="4"/>
  <c r="AU22" i="4" s="1"/>
  <c r="AN22" i="4"/>
  <c r="AS22" i="4" s="1"/>
  <c r="AQ21" i="4"/>
  <c r="AV21" i="4" s="1"/>
  <c r="AP21" i="4"/>
  <c r="AU21" i="4" s="1"/>
  <c r="AN21" i="4"/>
  <c r="AS21" i="4" s="1"/>
  <c r="AP20" i="4"/>
  <c r="AU20" i="4" s="1"/>
  <c r="AN20" i="4"/>
  <c r="AS20" i="4" s="1"/>
  <c r="AQ19" i="4"/>
  <c r="AV19" i="4" s="1"/>
  <c r="AP19" i="4"/>
  <c r="AU19" i="4" s="1"/>
  <c r="AN19" i="4"/>
  <c r="AS19" i="4" s="1"/>
  <c r="AP18" i="4"/>
  <c r="AU18" i="4" s="1"/>
  <c r="AN18" i="4"/>
  <c r="AS18" i="4" s="1"/>
  <c r="AQ17" i="4"/>
  <c r="AV17" i="4" s="1"/>
  <c r="AP17" i="4"/>
  <c r="AU17" i="4" s="1"/>
  <c r="AN17" i="4"/>
  <c r="AS17" i="4" s="1"/>
  <c r="AQ16" i="4"/>
  <c r="AV16" i="4" s="1"/>
  <c r="AP16" i="4"/>
  <c r="AU16" i="4" s="1"/>
  <c r="AN16" i="4"/>
  <c r="AS16" i="4" s="1"/>
  <c r="AQ15" i="4"/>
  <c r="AV15" i="4" s="1"/>
  <c r="AP15" i="4"/>
  <c r="AU15" i="4" s="1"/>
  <c r="AN15" i="4"/>
  <c r="AS15" i="4" s="1"/>
  <c r="AP14" i="4"/>
  <c r="AU14" i="4" s="1"/>
  <c r="AN14" i="4"/>
  <c r="AS14" i="4" s="1"/>
  <c r="AP13" i="4"/>
  <c r="AU13" i="4" s="1"/>
  <c r="AN13" i="4"/>
  <c r="AS13" i="4" s="1"/>
  <c r="AP12" i="4"/>
  <c r="AU12" i="4" s="1"/>
  <c r="AN12" i="4"/>
  <c r="AS12" i="4" s="1"/>
  <c r="AP11" i="4"/>
  <c r="AU11" i="4" s="1"/>
  <c r="AN11" i="4"/>
  <c r="AS11" i="4" s="1"/>
  <c r="AQ10" i="4"/>
  <c r="AV10" i="4" s="1"/>
  <c r="AN10" i="4"/>
  <c r="AS10" i="4" s="1"/>
  <c r="AQ9" i="4"/>
  <c r="AV9" i="4" s="1"/>
  <c r="AT23" i="4"/>
  <c r="AS25" i="4" s="1"/>
  <c r="AN9" i="4"/>
  <c r="AS9" i="4" s="1"/>
  <c r="AP8" i="4"/>
  <c r="AU8" i="4" s="1"/>
  <c r="AN8" i="4"/>
  <c r="AS8" i="4" s="1"/>
  <c r="AQ7" i="4"/>
  <c r="AV7" i="4" s="1"/>
  <c r="AP7" i="4"/>
  <c r="AU7" i="4" s="1"/>
  <c r="AN7" i="4"/>
  <c r="AS7" i="4" s="1"/>
  <c r="AP6" i="4"/>
  <c r="AU6" i="4" s="1"/>
  <c r="AN6" i="4"/>
  <c r="AS6" i="4" s="1"/>
  <c r="AQ5" i="4"/>
  <c r="AV5" i="4" s="1"/>
  <c r="AP5" i="4"/>
  <c r="AU5" i="4" s="1"/>
  <c r="AU23" i="4" s="1"/>
  <c r="AT25" i="4" s="1"/>
  <c r="AN5" i="4"/>
  <c r="AS5" i="4" s="1"/>
  <c r="AS23" i="4" s="1"/>
  <c r="AR25" i="4" s="1"/>
  <c r="AQ22" i="3"/>
  <c r="AV22" i="3" s="1"/>
  <c r="AP22" i="3"/>
  <c r="AU22" i="3" s="1"/>
  <c r="AO22" i="3"/>
  <c r="AT22" i="3" s="1"/>
  <c r="AN22" i="3"/>
  <c r="AS22" i="3" s="1"/>
  <c r="AQ21" i="3"/>
  <c r="AV21" i="3" s="1"/>
  <c r="AP21" i="3"/>
  <c r="AU21" i="3" s="1"/>
  <c r="AO21" i="3"/>
  <c r="AT21" i="3" s="1"/>
  <c r="AN21" i="3"/>
  <c r="AS21" i="3" s="1"/>
  <c r="AQ20" i="3"/>
  <c r="AV20" i="3" s="1"/>
  <c r="AP20" i="3"/>
  <c r="AU20" i="3" s="1"/>
  <c r="AO20" i="3"/>
  <c r="AT20" i="3" s="1"/>
  <c r="AN20" i="3"/>
  <c r="AS20" i="3" s="1"/>
  <c r="AQ19" i="3"/>
  <c r="AV19" i="3" s="1"/>
  <c r="AP19" i="3"/>
  <c r="AU19" i="3" s="1"/>
  <c r="AO19" i="3"/>
  <c r="AT19" i="3" s="1"/>
  <c r="AN19" i="3"/>
  <c r="AS19" i="3" s="1"/>
  <c r="AQ18" i="3"/>
  <c r="AV18" i="3" s="1"/>
  <c r="AP18" i="3"/>
  <c r="AU18" i="3" s="1"/>
  <c r="AO18" i="3"/>
  <c r="AT18" i="3" s="1"/>
  <c r="AN18" i="3"/>
  <c r="AS18" i="3" s="1"/>
  <c r="AQ17" i="3"/>
  <c r="AV17" i="3" s="1"/>
  <c r="AP17" i="3"/>
  <c r="AU17" i="3" s="1"/>
  <c r="AO17" i="3"/>
  <c r="AT17" i="3" s="1"/>
  <c r="AN17" i="3"/>
  <c r="AS17" i="3" s="1"/>
  <c r="AQ16" i="3"/>
  <c r="AV16" i="3" s="1"/>
  <c r="AP16" i="3"/>
  <c r="AU16" i="3" s="1"/>
  <c r="AO16" i="3"/>
  <c r="AT16" i="3" s="1"/>
  <c r="AN16" i="3"/>
  <c r="AS16" i="3" s="1"/>
  <c r="AP15" i="3"/>
  <c r="AU15" i="3" s="1"/>
  <c r="AO15" i="3"/>
  <c r="AT15" i="3" s="1"/>
  <c r="AN15" i="3"/>
  <c r="AS15" i="3" s="1"/>
  <c r="AQ14" i="3"/>
  <c r="AV14" i="3" s="1"/>
  <c r="AP14" i="3"/>
  <c r="AU14" i="3" s="1"/>
  <c r="AO14" i="3"/>
  <c r="AT14" i="3" s="1"/>
  <c r="AN14" i="3"/>
  <c r="AS14" i="3" s="1"/>
  <c r="AP13" i="3"/>
  <c r="AU13" i="3" s="1"/>
  <c r="AO13" i="3"/>
  <c r="AT13" i="3" s="1"/>
  <c r="AN13" i="3"/>
  <c r="AS13" i="3" s="1"/>
  <c r="AQ12" i="3"/>
  <c r="AV12" i="3" s="1"/>
  <c r="AP12" i="3"/>
  <c r="AU12" i="3" s="1"/>
  <c r="AO12" i="3"/>
  <c r="AT12" i="3" s="1"/>
  <c r="AN12" i="3"/>
  <c r="AS12" i="3" s="1"/>
  <c r="AQ11" i="3"/>
  <c r="AV11" i="3" s="1"/>
  <c r="AP11" i="3"/>
  <c r="AU11" i="3" s="1"/>
  <c r="AN11" i="3"/>
  <c r="AS11" i="3" s="1"/>
  <c r="AQ10" i="3"/>
  <c r="AV10" i="3" s="1"/>
  <c r="AP10" i="3"/>
  <c r="AU10" i="3" s="1"/>
  <c r="AO10" i="3"/>
  <c r="AT10" i="3" s="1"/>
  <c r="AN10" i="3"/>
  <c r="AS10" i="3" s="1"/>
  <c r="AQ9" i="3"/>
  <c r="AV9" i="3" s="1"/>
  <c r="AP9" i="3"/>
  <c r="AU9" i="3" s="1"/>
  <c r="AO9" i="3"/>
  <c r="AT9" i="3" s="1"/>
  <c r="AN9" i="3"/>
  <c r="AS9" i="3" s="1"/>
  <c r="AQ8" i="3"/>
  <c r="AV8" i="3" s="1"/>
  <c r="AP8" i="3"/>
  <c r="AU8" i="3" s="1"/>
  <c r="AO8" i="3"/>
  <c r="AT8" i="3" s="1"/>
  <c r="AN8" i="3"/>
  <c r="AS8" i="3" s="1"/>
  <c r="AP7" i="3"/>
  <c r="AU7" i="3" s="1"/>
  <c r="AO7" i="3"/>
  <c r="AT7" i="3" s="1"/>
  <c r="AN7" i="3"/>
  <c r="AS7" i="3" s="1"/>
  <c r="AQ6" i="3"/>
  <c r="AV6" i="3" s="1"/>
  <c r="AP6" i="3"/>
  <c r="AU6" i="3" s="1"/>
  <c r="AO6" i="3"/>
  <c r="AT6" i="3" s="1"/>
  <c r="AN6" i="3"/>
  <c r="AS6" i="3" s="1"/>
  <c r="AQ5" i="3"/>
  <c r="AV5" i="3" s="1"/>
  <c r="AV23" i="3" s="1"/>
  <c r="AU25" i="3" s="1"/>
  <c r="AO5" i="3"/>
  <c r="AT5" i="3" s="1"/>
  <c r="AN5" i="3"/>
  <c r="AS5" i="3" s="1"/>
  <c r="AS23" i="3" s="1"/>
  <c r="AR25" i="3" s="1"/>
  <c r="AQ22" i="2"/>
  <c r="AV22" i="2" s="1"/>
  <c r="AP22" i="2"/>
  <c r="AU22" i="2" s="1"/>
  <c r="AO22" i="2"/>
  <c r="AT22" i="2" s="1"/>
  <c r="AN22" i="2"/>
  <c r="AS22" i="2" s="1"/>
  <c r="AQ21" i="2"/>
  <c r="AV21" i="2" s="1"/>
  <c r="AP21" i="2"/>
  <c r="AU21" i="2" s="1"/>
  <c r="AO21" i="2"/>
  <c r="AT21" i="2" s="1"/>
  <c r="AN21" i="2"/>
  <c r="AS21" i="2" s="1"/>
  <c r="AQ20" i="2"/>
  <c r="AV20" i="2" s="1"/>
  <c r="AP20" i="2"/>
  <c r="AU20" i="2" s="1"/>
  <c r="AO20" i="2"/>
  <c r="AT20" i="2" s="1"/>
  <c r="AN20" i="2"/>
  <c r="AS20" i="2" s="1"/>
  <c r="AQ19" i="2"/>
  <c r="AV19" i="2" s="1"/>
  <c r="AP19" i="2"/>
  <c r="AU19" i="2" s="1"/>
  <c r="AO19" i="2"/>
  <c r="AT19" i="2" s="1"/>
  <c r="AN19" i="2"/>
  <c r="AS19" i="2" s="1"/>
  <c r="AQ18" i="2"/>
  <c r="AV18" i="2" s="1"/>
  <c r="AP18" i="2"/>
  <c r="AU18" i="2" s="1"/>
  <c r="AO18" i="2"/>
  <c r="AT18" i="2" s="1"/>
  <c r="AN18" i="2"/>
  <c r="AS18" i="2" s="1"/>
  <c r="AQ17" i="2"/>
  <c r="AV17" i="2" s="1"/>
  <c r="AP17" i="2"/>
  <c r="AU17" i="2" s="1"/>
  <c r="AO17" i="2"/>
  <c r="AT17" i="2" s="1"/>
  <c r="AN17" i="2"/>
  <c r="AS17" i="2" s="1"/>
  <c r="AQ16" i="2"/>
  <c r="AV16" i="2" s="1"/>
  <c r="AP16" i="2"/>
  <c r="AU16" i="2" s="1"/>
  <c r="AO16" i="2"/>
  <c r="AT16" i="2" s="1"/>
  <c r="AN16" i="2"/>
  <c r="AS16" i="2" s="1"/>
  <c r="AQ15" i="2"/>
  <c r="AV15" i="2" s="1"/>
  <c r="AP15" i="2"/>
  <c r="AU15" i="2" s="1"/>
  <c r="AO15" i="2"/>
  <c r="AT15" i="2" s="1"/>
  <c r="AN15" i="2"/>
  <c r="AS15" i="2" s="1"/>
  <c r="AQ14" i="2"/>
  <c r="AV14" i="2" s="1"/>
  <c r="AP14" i="2"/>
  <c r="AU14" i="2" s="1"/>
  <c r="AO14" i="2"/>
  <c r="AT14" i="2" s="1"/>
  <c r="AN14" i="2"/>
  <c r="AS14" i="2" s="1"/>
  <c r="AQ13" i="2"/>
  <c r="AV13" i="2" s="1"/>
  <c r="AP13" i="2"/>
  <c r="AU13" i="2" s="1"/>
  <c r="AO13" i="2"/>
  <c r="AT13" i="2" s="1"/>
  <c r="AN13" i="2"/>
  <c r="AS13" i="2" s="1"/>
  <c r="AQ12" i="2"/>
  <c r="AV12" i="2" s="1"/>
  <c r="AP12" i="2"/>
  <c r="AU12" i="2" s="1"/>
  <c r="AO12" i="2"/>
  <c r="AT12" i="2" s="1"/>
  <c r="AN12" i="2"/>
  <c r="AS12" i="2" s="1"/>
  <c r="AQ11" i="2"/>
  <c r="AV11" i="2" s="1"/>
  <c r="AP11" i="2"/>
  <c r="AU11" i="2" s="1"/>
  <c r="AO11" i="2"/>
  <c r="AT11" i="2" s="1"/>
  <c r="AN11" i="2"/>
  <c r="AS11" i="2" s="1"/>
  <c r="AQ10" i="2"/>
  <c r="AV10" i="2" s="1"/>
  <c r="AP10" i="2"/>
  <c r="AU10" i="2" s="1"/>
  <c r="AO10" i="2"/>
  <c r="AT10" i="2" s="1"/>
  <c r="AN10" i="2"/>
  <c r="AS10" i="2" s="1"/>
  <c r="AQ9" i="2"/>
  <c r="AV9" i="2" s="1"/>
  <c r="AP9" i="2"/>
  <c r="AU9" i="2" s="1"/>
  <c r="AO9" i="2"/>
  <c r="AT9" i="2" s="1"/>
  <c r="AN9" i="2"/>
  <c r="AS9" i="2" s="1"/>
  <c r="AQ8" i="2"/>
  <c r="AV8" i="2" s="1"/>
  <c r="AP8" i="2"/>
  <c r="AU8" i="2" s="1"/>
  <c r="AO8" i="2"/>
  <c r="AT8" i="2" s="1"/>
  <c r="AN8" i="2"/>
  <c r="AS8" i="2" s="1"/>
  <c r="AQ7" i="2"/>
  <c r="AV7" i="2" s="1"/>
  <c r="AP7" i="2"/>
  <c r="AU7" i="2" s="1"/>
  <c r="AO7" i="2"/>
  <c r="AT7" i="2" s="1"/>
  <c r="AN7" i="2"/>
  <c r="AS7" i="2" s="1"/>
  <c r="AQ6" i="2"/>
  <c r="AV6" i="2" s="1"/>
  <c r="AP6" i="2"/>
  <c r="AU6" i="2" s="1"/>
  <c r="AO6" i="2"/>
  <c r="AT6" i="2" s="1"/>
  <c r="AN6" i="2"/>
  <c r="AS6" i="2" s="1"/>
  <c r="AQ5" i="2"/>
  <c r="AV5" i="2" s="1"/>
  <c r="AV23" i="2" s="1"/>
  <c r="AU25" i="2" s="1"/>
  <c r="AP5" i="2"/>
  <c r="AU5" i="2" s="1"/>
  <c r="AU23" i="2" s="1"/>
  <c r="AT25" i="2" s="1"/>
  <c r="AO5" i="2"/>
  <c r="AT5" i="2" s="1"/>
  <c r="AT23" i="2" s="1"/>
  <c r="AS25" i="2" s="1"/>
  <c r="AN5" i="2"/>
  <c r="AS5" i="2" s="1"/>
  <c r="AS23" i="2" s="1"/>
  <c r="AR25" i="2" s="1"/>
  <c r="AR23" i="1"/>
  <c r="AH22" i="1"/>
  <c r="AG22" i="1"/>
  <c r="AF22" i="1"/>
  <c r="AQ22" i="1" s="1"/>
  <c r="AV22" i="1" s="1"/>
  <c r="AE22" i="1"/>
  <c r="AD22" i="1"/>
  <c r="AC22" i="1"/>
  <c r="AB22" i="1"/>
  <c r="AA22" i="1"/>
  <c r="Z22" i="1"/>
  <c r="Y22" i="1"/>
  <c r="X22" i="1"/>
  <c r="W22" i="1"/>
  <c r="AH21" i="1"/>
  <c r="AG21" i="1"/>
  <c r="AF21" i="1"/>
  <c r="AE21" i="1"/>
  <c r="AD21" i="1"/>
  <c r="AC21" i="1"/>
  <c r="AP21" i="1" s="1"/>
  <c r="AU21" i="1" s="1"/>
  <c r="AB21" i="1"/>
  <c r="AA21" i="1"/>
  <c r="Z21" i="1"/>
  <c r="Y21" i="1"/>
  <c r="X21" i="1"/>
  <c r="W21" i="1"/>
  <c r="AH20" i="1"/>
  <c r="AG20" i="1"/>
  <c r="AF20" i="1"/>
  <c r="AE20" i="1"/>
  <c r="AD20" i="1"/>
  <c r="AC20" i="1"/>
  <c r="AP20" i="1" s="1"/>
  <c r="AU20" i="1" s="1"/>
  <c r="AB20" i="1"/>
  <c r="AA20" i="1"/>
  <c r="Z20" i="1"/>
  <c r="Y20" i="1"/>
  <c r="X20" i="1"/>
  <c r="W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AH18" i="1"/>
  <c r="AG18" i="1"/>
  <c r="AF18" i="1"/>
  <c r="AE18" i="1"/>
  <c r="AD18" i="1"/>
  <c r="AC18" i="1"/>
  <c r="AP18" i="1" s="1"/>
  <c r="AU18" i="1" s="1"/>
  <c r="AB18" i="1"/>
  <c r="AA18" i="1"/>
  <c r="Z18" i="1"/>
  <c r="Y18" i="1"/>
  <c r="X18" i="1"/>
  <c r="W18" i="1"/>
  <c r="AH17" i="1"/>
  <c r="AG17" i="1"/>
  <c r="AF17" i="1"/>
  <c r="AE17" i="1"/>
  <c r="AD17" i="1"/>
  <c r="AC17" i="1"/>
  <c r="AP17" i="1" s="1"/>
  <c r="AU17" i="1" s="1"/>
  <c r="AB17" i="1"/>
  <c r="AA17" i="1"/>
  <c r="Z17" i="1"/>
  <c r="Y17" i="1"/>
  <c r="X17" i="1"/>
  <c r="W17" i="1"/>
  <c r="AH16" i="1"/>
  <c r="AG16" i="1"/>
  <c r="AF16" i="1"/>
  <c r="AE16" i="1"/>
  <c r="AD16" i="1"/>
  <c r="AC16" i="1"/>
  <c r="AP16" i="1" s="1"/>
  <c r="AU16" i="1" s="1"/>
  <c r="AB16" i="1"/>
  <c r="AA16" i="1"/>
  <c r="Z16" i="1"/>
  <c r="Y16" i="1"/>
  <c r="X16" i="1"/>
  <c r="W16" i="1"/>
  <c r="AH15" i="1"/>
  <c r="AG15" i="1"/>
  <c r="AF15" i="1"/>
  <c r="AQ15" i="1" s="1"/>
  <c r="AV15" i="1" s="1"/>
  <c r="AE15" i="1"/>
  <c r="AD15" i="1"/>
  <c r="AC15" i="1"/>
  <c r="AP15" i="1" s="1"/>
  <c r="AU15" i="1" s="1"/>
  <c r="AB15" i="1"/>
  <c r="AA15" i="1"/>
  <c r="Z15" i="1"/>
  <c r="Y15" i="1"/>
  <c r="X15" i="1"/>
  <c r="W15" i="1"/>
  <c r="AH14" i="1"/>
  <c r="AG14" i="1"/>
  <c r="AF14" i="1"/>
  <c r="AE14" i="1"/>
  <c r="AD14" i="1"/>
  <c r="AC14" i="1"/>
  <c r="AP14" i="1" s="1"/>
  <c r="AU14" i="1" s="1"/>
  <c r="AB14" i="1"/>
  <c r="AA14" i="1"/>
  <c r="Z14" i="1"/>
  <c r="Y14" i="1"/>
  <c r="X14" i="1"/>
  <c r="W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AH11" i="1"/>
  <c r="AG11" i="1"/>
  <c r="AF11" i="1"/>
  <c r="AQ11" i="1" s="1"/>
  <c r="AV11" i="1" s="1"/>
  <c r="AE11" i="1"/>
  <c r="AD11" i="1"/>
  <c r="AC11" i="1"/>
  <c r="AP11" i="1" s="1"/>
  <c r="AU11" i="1" s="1"/>
  <c r="AB11" i="1"/>
  <c r="AA11" i="1"/>
  <c r="Z11" i="1"/>
  <c r="Y11" i="1"/>
  <c r="X11" i="1"/>
  <c r="W11" i="1"/>
  <c r="AH10" i="1"/>
  <c r="AG10" i="1"/>
  <c r="AF10" i="1"/>
  <c r="AE10" i="1"/>
  <c r="AD10" i="1"/>
  <c r="AC10" i="1"/>
  <c r="AP10" i="1" s="1"/>
  <c r="AU10" i="1" s="1"/>
  <c r="AB10" i="1"/>
  <c r="AA10" i="1"/>
  <c r="Z10" i="1"/>
  <c r="Y10" i="1"/>
  <c r="X10" i="1"/>
  <c r="W10" i="1"/>
  <c r="AH9" i="1"/>
  <c r="AG9" i="1"/>
  <c r="AF9" i="1"/>
  <c r="AE9" i="1"/>
  <c r="AD9" i="1"/>
  <c r="AC9" i="1"/>
  <c r="AP9" i="1" s="1"/>
  <c r="AU9" i="1" s="1"/>
  <c r="AB9" i="1"/>
  <c r="AA9" i="1"/>
  <c r="Z9" i="1"/>
  <c r="Y9" i="1"/>
  <c r="X9" i="1"/>
  <c r="W9" i="1"/>
  <c r="AH8" i="1"/>
  <c r="AG8" i="1"/>
  <c r="AF8" i="1"/>
  <c r="AE8" i="1"/>
  <c r="AD8" i="1"/>
  <c r="AC8" i="1"/>
  <c r="AP8" i="1" s="1"/>
  <c r="AU8" i="1" s="1"/>
  <c r="AB8" i="1"/>
  <c r="AA8" i="1"/>
  <c r="Z8" i="1"/>
  <c r="Y8" i="1"/>
  <c r="X8" i="1"/>
  <c r="W8" i="1"/>
  <c r="AH7" i="1"/>
  <c r="AG7" i="1"/>
  <c r="AF7" i="1"/>
  <c r="AE7" i="1"/>
  <c r="AD7" i="1"/>
  <c r="AC7" i="1"/>
  <c r="AP7" i="1" s="1"/>
  <c r="AU7" i="1" s="1"/>
  <c r="AB7" i="1"/>
  <c r="AA7" i="1"/>
  <c r="Z7" i="1"/>
  <c r="Y7" i="1"/>
  <c r="X7" i="1"/>
  <c r="W7" i="1"/>
  <c r="AH6" i="1"/>
  <c r="AG6" i="1"/>
  <c r="AF6" i="1"/>
  <c r="AE6" i="1"/>
  <c r="AD6" i="1"/>
  <c r="AC6" i="1"/>
  <c r="AP6" i="1" s="1"/>
  <c r="AU6" i="1" s="1"/>
  <c r="AB6" i="1"/>
  <c r="AA6" i="1"/>
  <c r="Z6" i="1"/>
  <c r="Y6" i="1"/>
  <c r="X6" i="1"/>
  <c r="W6" i="1"/>
  <c r="AH5" i="1"/>
  <c r="AG5" i="1"/>
  <c r="AF5" i="1"/>
  <c r="AE5" i="1"/>
  <c r="AD5" i="1"/>
  <c r="AC5" i="1"/>
  <c r="AB5" i="1"/>
  <c r="AA5" i="1"/>
  <c r="Z5" i="1"/>
  <c r="Y5" i="1"/>
  <c r="X5" i="1"/>
  <c r="W5" i="1"/>
  <c r="AV23" i="4" l="1"/>
  <c r="AU25" i="4" s="1"/>
  <c r="AT26" i="4" s="1"/>
  <c r="AR26" i="4"/>
  <c r="AU23" i="3"/>
  <c r="AT25" i="3" s="1"/>
  <c r="AR26" i="3" s="1"/>
  <c r="AT23" i="3"/>
  <c r="AS25" i="3" s="1"/>
  <c r="AT26" i="3" s="1"/>
  <c r="AT26" i="2"/>
  <c r="AR26" i="2"/>
  <c r="AQ5" i="1"/>
  <c r="AV5" i="1" s="1"/>
  <c r="AV23" i="1" s="1"/>
  <c r="AU25" i="1" s="1"/>
  <c r="AQ6" i="1"/>
  <c r="AV6" i="1" s="1"/>
  <c r="AQ7" i="1"/>
  <c r="AV7" i="1" s="1"/>
  <c r="AQ8" i="1"/>
  <c r="AV8" i="1" s="1"/>
  <c r="AQ9" i="1"/>
  <c r="AV9" i="1" s="1"/>
  <c r="AQ10" i="1"/>
  <c r="AV10" i="1" s="1"/>
  <c r="AQ12" i="1"/>
  <c r="AV12" i="1" s="1"/>
  <c r="AQ13" i="1"/>
  <c r="AV13" i="1" s="1"/>
  <c r="AQ14" i="1"/>
  <c r="AV14" i="1" s="1"/>
  <c r="AQ16" i="1"/>
  <c r="AV16" i="1" s="1"/>
  <c r="AQ17" i="1"/>
  <c r="AV17" i="1" s="1"/>
  <c r="AQ18" i="1"/>
  <c r="AV18" i="1" s="1"/>
  <c r="AQ19" i="1"/>
  <c r="AV19" i="1" s="1"/>
  <c r="AQ20" i="1"/>
  <c r="AV20" i="1" s="1"/>
  <c r="AQ21" i="1"/>
  <c r="AV21" i="1" s="1"/>
  <c r="AP5" i="1"/>
  <c r="AU5" i="1" s="1"/>
  <c r="AP12" i="1"/>
  <c r="AU12" i="1" s="1"/>
  <c r="AP13" i="1"/>
  <c r="AU13" i="1" s="1"/>
  <c r="AP19" i="1"/>
  <c r="AU19" i="1" s="1"/>
  <c r="AP22" i="1"/>
  <c r="AU22" i="1" s="1"/>
  <c r="AO5" i="1"/>
  <c r="AT5" i="1" s="1"/>
  <c r="AO6" i="1"/>
  <c r="AT6" i="1" s="1"/>
  <c r="AO7" i="1"/>
  <c r="AT7" i="1" s="1"/>
  <c r="AO8" i="1"/>
  <c r="AT8" i="1" s="1"/>
  <c r="AO9" i="1"/>
  <c r="AT9" i="1" s="1"/>
  <c r="AO10" i="1"/>
  <c r="AT10" i="1" s="1"/>
  <c r="AO11" i="1"/>
  <c r="AT11" i="1" s="1"/>
  <c r="AO12" i="1"/>
  <c r="AT12" i="1" s="1"/>
  <c r="AO13" i="1"/>
  <c r="AT13" i="1" s="1"/>
  <c r="AO14" i="1"/>
  <c r="AT14" i="1" s="1"/>
  <c r="AO15" i="1"/>
  <c r="AT15" i="1" s="1"/>
  <c r="AO16" i="1"/>
  <c r="AT16" i="1" s="1"/>
  <c r="AO17" i="1"/>
  <c r="AT17" i="1" s="1"/>
  <c r="AO18" i="1"/>
  <c r="AT18" i="1" s="1"/>
  <c r="AO19" i="1"/>
  <c r="AT19" i="1" s="1"/>
  <c r="AO20" i="1"/>
  <c r="AT20" i="1" s="1"/>
  <c r="AO21" i="1"/>
  <c r="AT21" i="1" s="1"/>
  <c r="AO22" i="1"/>
  <c r="AT22" i="1" s="1"/>
  <c r="AN5" i="1"/>
  <c r="AS5" i="1" s="1"/>
  <c r="AN6" i="1"/>
  <c r="AS6" i="1" s="1"/>
  <c r="AN7" i="1"/>
  <c r="AS7" i="1" s="1"/>
  <c r="AN8" i="1"/>
  <c r="AS8" i="1" s="1"/>
  <c r="AN9" i="1"/>
  <c r="AS9" i="1" s="1"/>
  <c r="AN10" i="1"/>
  <c r="AS10" i="1" s="1"/>
  <c r="AN11" i="1"/>
  <c r="AS11" i="1" s="1"/>
  <c r="AN12" i="1"/>
  <c r="AS12" i="1" s="1"/>
  <c r="AN13" i="1"/>
  <c r="AS13" i="1" s="1"/>
  <c r="AN14" i="1"/>
  <c r="AS14" i="1" s="1"/>
  <c r="AN15" i="1"/>
  <c r="AS15" i="1" s="1"/>
  <c r="AN16" i="1"/>
  <c r="AS16" i="1" s="1"/>
  <c r="AN17" i="1"/>
  <c r="AS17" i="1" s="1"/>
  <c r="AN18" i="1"/>
  <c r="AS18" i="1" s="1"/>
  <c r="AN19" i="1"/>
  <c r="AS19" i="1" s="1"/>
  <c r="AN20" i="1"/>
  <c r="AS20" i="1" s="1"/>
  <c r="AN21" i="1"/>
  <c r="AS21" i="1" s="1"/>
  <c r="AN22" i="1"/>
  <c r="AS22" i="1" s="1"/>
  <c r="AU23" i="1" l="1"/>
  <c r="AT25" i="1" s="1"/>
  <c r="AS23" i="1"/>
  <c r="AR25" i="1" s="1"/>
  <c r="AT23" i="1"/>
  <c r="AS25" i="1" s="1"/>
  <c r="AT26" i="1" s="1"/>
  <c r="AR26" i="1" l="1"/>
</calcChain>
</file>

<file path=xl/sharedStrings.xml><?xml version="1.0" encoding="utf-8"?>
<sst xmlns="http://schemas.openxmlformats.org/spreadsheetml/2006/main" count="739" uniqueCount="139">
  <si>
    <r>
      <rPr>
        <sz val="11"/>
        <color theme="1"/>
        <rFont val="宋体"/>
        <family val="2"/>
      </rPr>
      <t>主塔</t>
    </r>
  </si>
  <si>
    <r>
      <t>1</t>
    </r>
    <r>
      <rPr>
        <sz val="11"/>
        <color theme="1"/>
        <rFont val="宋体"/>
        <family val="2"/>
      </rPr>
      <t>面</t>
    </r>
  </si>
  <si>
    <r>
      <t>2</t>
    </r>
    <r>
      <rPr>
        <sz val="11"/>
        <color theme="1"/>
        <rFont val="宋体"/>
        <family val="2"/>
      </rPr>
      <t>面</t>
    </r>
  </si>
  <si>
    <r>
      <t>3</t>
    </r>
    <r>
      <rPr>
        <sz val="11"/>
        <color theme="1"/>
        <rFont val="宋体"/>
        <family val="2"/>
      </rPr>
      <t>面</t>
    </r>
  </si>
  <si>
    <r>
      <t>4</t>
    </r>
    <r>
      <rPr>
        <sz val="11"/>
        <color theme="1"/>
        <rFont val="宋体"/>
        <family val="2"/>
      </rPr>
      <t>面</t>
    </r>
  </si>
  <si>
    <r>
      <t>V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=18.66</t>
    </r>
  </si>
  <si>
    <r>
      <rPr>
        <sz val="11"/>
        <color theme="1"/>
        <rFont val="宋体"/>
        <family val="2"/>
      </rPr>
      <t>层数</t>
    </r>
  </si>
  <si>
    <r>
      <rPr>
        <sz val="11"/>
        <color theme="1"/>
        <rFont val="宋体"/>
        <family val="2"/>
      </rPr>
      <t>高度（米）</t>
    </r>
  </si>
  <si>
    <r>
      <rPr>
        <sz val="11"/>
        <color theme="1"/>
        <rFont val="宋体"/>
        <family val="2"/>
      </rPr>
      <t>左</t>
    </r>
  </si>
  <si>
    <r>
      <rPr>
        <sz val="11"/>
        <color theme="1"/>
        <rFont val="宋体"/>
        <family val="2"/>
      </rPr>
      <t>中</t>
    </r>
  </si>
  <si>
    <r>
      <rPr>
        <sz val="11"/>
        <color theme="1"/>
        <rFont val="宋体"/>
        <family val="2"/>
      </rPr>
      <t>右</t>
    </r>
  </si>
  <si>
    <t>计算高度（米）</t>
    <phoneticPr fontId="1" type="noConversion"/>
  </si>
  <si>
    <t>S</t>
    <phoneticPr fontId="1" type="noConversion"/>
  </si>
  <si>
    <t>229.35-234.23</t>
  </si>
  <si>
    <t>54-56</t>
  </si>
  <si>
    <t>215.4-229.35</t>
  </si>
  <si>
    <t>51-53</t>
  </si>
  <si>
    <t>202.8-215.4</t>
  </si>
  <si>
    <t>48-50</t>
  </si>
  <si>
    <t>190.2-202.8</t>
  </si>
  <si>
    <t>45-47</t>
  </si>
  <si>
    <t>177.6-190.2</t>
  </si>
  <si>
    <t>42-44</t>
  </si>
  <si>
    <t>165.0-177.6</t>
  </si>
  <si>
    <t>39-41</t>
  </si>
  <si>
    <t>152.4-165.0</t>
  </si>
  <si>
    <t>36-38</t>
  </si>
  <si>
    <t>139.8-152.4</t>
  </si>
  <si>
    <t>33-35</t>
  </si>
  <si>
    <t>127.2-139.8</t>
  </si>
  <si>
    <t>30-32</t>
  </si>
  <si>
    <t>114.6-127.2</t>
  </si>
  <si>
    <t>27-29</t>
  </si>
  <si>
    <t>102.0-114.6</t>
  </si>
  <si>
    <t>24-26</t>
  </si>
  <si>
    <t>89.4-102.0</t>
  </si>
  <si>
    <t>21-23</t>
  </si>
  <si>
    <t>76.8-89.4</t>
  </si>
  <si>
    <t>18-20</t>
  </si>
  <si>
    <t>64.2-76.8</t>
  </si>
  <si>
    <t>15-17</t>
  </si>
  <si>
    <t>51.6-64.2</t>
  </si>
  <si>
    <t>12-14</t>
  </si>
  <si>
    <t>39-51.6</t>
  </si>
  <si>
    <t>9-11</t>
  </si>
  <si>
    <t>26.4-39</t>
  </si>
  <si>
    <t>6-8</t>
  </si>
  <si>
    <t>13.8-26.4</t>
  </si>
  <si>
    <t>加权平均</t>
  </si>
  <si>
    <t>裙楼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</si>
  <si>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</si>
  <si>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</si>
  <si>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</si>
  <si>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</si>
  <si>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</si>
  <si>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</si>
  <si>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</si>
  <si>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</si>
  <si>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</si>
  <si>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正压</t>
    <phoneticPr fontId="1" type="noConversion"/>
  </si>
  <si>
    <t>负压</t>
    <phoneticPr fontId="1" type="noConversion"/>
  </si>
  <si>
    <t>围挡</t>
    <phoneticPr fontId="1" type="noConversion"/>
  </si>
  <si>
    <t>负压</t>
    <phoneticPr fontId="1" type="noConversion"/>
  </si>
  <si>
    <t>Z(139.8,152.4)A(-12.8922,20.2663)B(-8.5880,37.2053)</t>
    <phoneticPr fontId="4" type="noConversion"/>
  </si>
  <si>
    <t>Z(13.8,26.4)A(-12.8922,20.2663)B(-8.5880,37.2053)</t>
    <phoneticPr fontId="4" type="noConversion"/>
  </si>
  <si>
    <t>Z(26.4,39)A(-12.8922,20.2663)B(-8.5880,37.2053)</t>
    <phoneticPr fontId="4" type="noConversion"/>
  </si>
  <si>
    <t>Z(39,51.6)A(-12.8922,20.2663)B(-8.5880,37.2053)</t>
    <phoneticPr fontId="4" type="noConversion"/>
  </si>
  <si>
    <t>Z(51.6,64.2)A(-12.8922,20.2663)B(-8.5880,37.2053)</t>
    <phoneticPr fontId="4" type="noConversion"/>
  </si>
  <si>
    <t>Z(64.2,76.8)A(-12.8922,20.2663)B(-8.5880,37.2053)</t>
    <phoneticPr fontId="4" type="noConversion"/>
  </si>
  <si>
    <t>Z(76.8,89.4)A(-12.8922,20.2663)B(-8.5880,37.2053)</t>
    <phoneticPr fontId="4" type="noConversion"/>
  </si>
  <si>
    <t>Z(215.4,229.35)A(-12.8922,20.2663)B(-8.5880,37.2053)</t>
    <phoneticPr fontId="4" type="noConversion"/>
  </si>
  <si>
    <t>Z(202.8,215.4)A(-12.8922,20.2663)B(-8.5880,37.2053)</t>
    <phoneticPr fontId="4" type="noConversion"/>
  </si>
  <si>
    <t>Z(177.6,190.2)A(-12.8922,20.2663)B(-8.5880,37.2053)</t>
    <phoneticPr fontId="4" type="noConversion"/>
  </si>
  <si>
    <t>Z(165.0,177.6)A(-12.8922,20.2663)B(-8.5880,37.2053)</t>
    <phoneticPr fontId="4" type="noConversion"/>
  </si>
  <si>
    <t>Z(152.4,165.0)A(-12.8922,20.2663)B(-8.5880,37.2053)</t>
    <phoneticPr fontId="4" type="noConversion"/>
  </si>
  <si>
    <t>Z(127.2,139.8)A(-12.8922,20.2663)B(-8.5880,37.2053)</t>
    <phoneticPr fontId="4" type="noConversion"/>
  </si>
  <si>
    <t>Z(114.6,127.2)A(-12.8922,20.2663)B(-8.5880,37.2053)</t>
    <phoneticPr fontId="4" type="noConversion"/>
  </si>
  <si>
    <t>Z(102.0,114.6)A(-12.8922,20.2663)B(-8.5880,37.2053)</t>
    <phoneticPr fontId="4" type="noConversion"/>
  </si>
  <si>
    <t>Z(89.4,102.0)A(-12.8922,20.2663)B(-8.5880,37.2053)</t>
    <phoneticPr fontId="4" type="noConversion"/>
  </si>
  <si>
    <t>Z(190.2,202.8)A(-12.8922,20.2663)B(-8.5880,37.2053)</t>
    <phoneticPr fontId="4" type="noConversion"/>
  </si>
  <si>
    <t>Z(139.8,152.4)A(30.32177,44.99337)B(13.24533,49.33243)</t>
    <phoneticPr fontId="4" type="noConversion"/>
  </si>
  <si>
    <t>Z(13.8,26.4)A(30.32177,44.99337)B(13.24533,49.33243)</t>
    <phoneticPr fontId="4" type="noConversion"/>
  </si>
  <si>
    <t>Z(26.4,39)A(30.32177,44.99337)B(13.24533,49.33243)</t>
    <phoneticPr fontId="4" type="noConversion"/>
  </si>
  <si>
    <t>Z(39,51.6)A(30.32177,44.99337)B(13.24533,49.33243)</t>
    <phoneticPr fontId="4" type="noConversion"/>
  </si>
  <si>
    <t>Z(51.6,64.2)A(30.32177,44.99337)B(13.24533,49.33243)</t>
    <phoneticPr fontId="4" type="noConversion"/>
  </si>
  <si>
    <t>Z(64.2,76.8)A(30.32177,44.99337)B(13.24533,49.33243)</t>
    <phoneticPr fontId="4" type="noConversion"/>
  </si>
  <si>
    <t>Z(76.8,89.4)A(30.32177,44.99337)B(13.24533,49.33243)</t>
    <phoneticPr fontId="4" type="noConversion"/>
  </si>
  <si>
    <t>Z(89.4,102.0)A(30.32177,44.99337)B(13.24533,49.33243)</t>
    <phoneticPr fontId="4" type="noConversion"/>
  </si>
  <si>
    <t>Z(102.0,114.6)A(30.32177,44.99337)B(13.24533,49.33243)</t>
    <phoneticPr fontId="4" type="noConversion"/>
  </si>
  <si>
    <t>Z(114.6,127.2)A(30.32177,44.99337)B(13.24533,49.33243)</t>
    <phoneticPr fontId="4" type="noConversion"/>
  </si>
  <si>
    <t>Z(127.2,139.8)A(30.32177,44.99337)B(13.24533,49.33243)</t>
    <phoneticPr fontId="4" type="noConversion"/>
  </si>
  <si>
    <t>Z(152.4,165.0)A(30.32177,44.99337)B(13.24533,49.33243)</t>
    <phoneticPr fontId="4" type="noConversion"/>
  </si>
  <si>
    <t>Z(165.0,177.6)A(30.32177,44.99337)B(13.24533,49.33243)</t>
    <phoneticPr fontId="4" type="noConversion"/>
  </si>
  <si>
    <t>Z(190.2,202.8)A(30.32177,44.99337)B(13.24533,49.33243)</t>
    <phoneticPr fontId="4" type="noConversion"/>
  </si>
  <si>
    <t>Z(202.8,215.4)A(30.32177,44.99337)B(13.24533,49.33243)</t>
    <phoneticPr fontId="4" type="noConversion"/>
  </si>
  <si>
    <t>Z(215.4,229.35)A(30.32177,44.99337)B(13.24533,49.33243)</t>
    <phoneticPr fontId="4" type="noConversion"/>
  </si>
  <si>
    <t>Z(229.35,234.23)A(30.32177,44.99337)B(13.24533,49.33243)</t>
    <phoneticPr fontId="4" type="noConversion"/>
  </si>
  <si>
    <t>Z(177.6,190.2)A(30.32177,44.99337)B(13.24533,49.33243)</t>
    <phoneticPr fontId="4" type="noConversion"/>
  </si>
  <si>
    <t>Z(13.8,26.4)A(39.7037,6.769067)B(43.94717,23.46913)</t>
    <phoneticPr fontId="4" type="noConversion"/>
  </si>
  <si>
    <t>Z(26.4,39)A(39.7037,6.769067)B(43.94717,23.46913)</t>
    <phoneticPr fontId="4" type="noConversion"/>
  </si>
  <si>
    <t>Z(39,51.6)A(39.7037,6.769067)B(43.94717,23.46913)</t>
    <phoneticPr fontId="4" type="noConversion"/>
  </si>
  <si>
    <t>Z(51.6,64.2)A(39.7037,6.769067)B(43.94717,23.46913)</t>
    <phoneticPr fontId="4" type="noConversion"/>
  </si>
  <si>
    <t>Z(64.2,76.8)A(39.7037,6.769067)B(43.94717,23.46913)</t>
    <phoneticPr fontId="4" type="noConversion"/>
  </si>
  <si>
    <t>Z(76.8,89.4)A(39.7037,6.769067)B(43.94717,23.46913)</t>
    <phoneticPr fontId="4" type="noConversion"/>
  </si>
  <si>
    <t>Z(89.4,102.0)A(39.7037,6.769067)B(43.94717,23.46913)</t>
    <phoneticPr fontId="4" type="noConversion"/>
  </si>
  <si>
    <t>Z(102.0,114.6)A(39.7037,6.769067)B(43.94717,23.46913)</t>
    <phoneticPr fontId="4" type="noConversion"/>
  </si>
  <si>
    <t>Z(114.6,127.2)A(39.7037,6.769067)B(43.94717,23.46913)</t>
    <phoneticPr fontId="4" type="noConversion"/>
  </si>
  <si>
    <t>Z(127.2,139.8)A(39.7037,6.769067)B(43.94717,23.46913)</t>
    <phoneticPr fontId="4" type="noConversion"/>
  </si>
  <si>
    <t>Z(139.8,152.4)A(39.7037,6.769067)B(43.94717,23.46913)</t>
    <phoneticPr fontId="4" type="noConversion"/>
  </si>
  <si>
    <t>Z(152.4,165.0)A(39.7037,6.769067)B(43.94717,23.46913)</t>
    <phoneticPr fontId="4" type="noConversion"/>
  </si>
  <si>
    <t>Z(165.0,177.6)A(39.7037,6.769067)B(43.94717,23.46913)</t>
    <phoneticPr fontId="4" type="noConversion"/>
  </si>
  <si>
    <t>Z(177.6,190.2)A(39.7037,6.769067)B(43.94717,23.46913)</t>
    <phoneticPr fontId="4" type="noConversion"/>
  </si>
  <si>
    <t>Z(190.2,202.8)A(39.7037,6.769067)B(43.94717,23.46913)</t>
    <phoneticPr fontId="4" type="noConversion"/>
  </si>
  <si>
    <t>Z(202.8,215.4)A(39.7037,6.769067)B(43.94717,23.46913)</t>
    <phoneticPr fontId="4" type="noConversion"/>
  </si>
  <si>
    <t>Z(215.4,229.35)A(39.7037,6.769067)B(43.94717,23.46913)</t>
    <phoneticPr fontId="4" type="noConversion"/>
  </si>
  <si>
    <t>Z(229.35,234.23)A(39.7037,6.769067)B(43.94717,23.46913)</t>
    <phoneticPr fontId="4" type="noConversion"/>
  </si>
  <si>
    <t>Z(13.8,26.4)A(18.0155,-5.53203)B(0.6521,-1.12007)</t>
    <phoneticPr fontId="4" type="noConversion"/>
  </si>
  <si>
    <t>Z(26.4,39)A(18.0155,-5.53203)B(0.6521,-1.12007)</t>
    <phoneticPr fontId="4" type="noConversion"/>
  </si>
  <si>
    <t>Z(39,51.6)A(18.0155,-5.53203)B(0.6521,-1.12007)</t>
    <phoneticPr fontId="4" type="noConversion"/>
  </si>
  <si>
    <t>Z(51.6,64.2)A(18.0155,-5.53203)B(0.6521,-1.12007)</t>
    <phoneticPr fontId="4" type="noConversion"/>
  </si>
  <si>
    <t>Z(64.2,76.8)A(18.0155,-5.53203)B(0.6521,-1.12007)</t>
    <phoneticPr fontId="4" type="noConversion"/>
  </si>
  <si>
    <t>Z(76.8,89.4)A(18.0155,-5.53203)B(0.6521,-1.12007)</t>
    <phoneticPr fontId="4" type="noConversion"/>
  </si>
  <si>
    <t>Z(89.4,102.0)A(18.0155,-5.53203)B(0.6521,-1.12007)</t>
    <phoneticPr fontId="4" type="noConversion"/>
  </si>
  <si>
    <t>Z(102.0,114.6)A(18.0155,-5.53203)B(0.6521,-1.12007)</t>
    <phoneticPr fontId="4" type="noConversion"/>
  </si>
  <si>
    <t>Z(114.6,127.2)A(18.0155,-5.53203)B(0.6521,-1.12007)</t>
    <phoneticPr fontId="4" type="noConversion"/>
  </si>
  <si>
    <t>Z(127.2,139.8)A(18.0155,-5.53203)B(0.6521,-1.12007)</t>
    <phoneticPr fontId="4" type="noConversion"/>
  </si>
  <si>
    <t>Z(139.8,152.4)A(18.0155,-5.53203)B(0.6521,-1.12007)</t>
    <phoneticPr fontId="4" type="noConversion"/>
  </si>
  <si>
    <t>Z(152.4,165.0)A(18.0155,-5.53203)B(0.6521,-1.12007)</t>
    <phoneticPr fontId="4" type="noConversion"/>
  </si>
  <si>
    <t>Z(165.0,177.6)A(18.0155,-5.53203)B(0.6521,-1.12007)</t>
    <phoneticPr fontId="4" type="noConversion"/>
  </si>
  <si>
    <t>Z(177.6,190.2)A(18.0155,-5.53203)B(0.6521,-1.12007)</t>
    <phoneticPr fontId="4" type="noConversion"/>
  </si>
  <si>
    <t>Z(190.2,202.8)A(18.0155,-5.53203)B(0.6521,-1.12007)</t>
    <phoneticPr fontId="4" type="noConversion"/>
  </si>
  <si>
    <t>Z(202.8,215.4)A(18.0155,-5.53203)B(0.6521,-1.12007)</t>
    <phoneticPr fontId="4" type="noConversion"/>
  </si>
  <si>
    <t>Z(215.4,229.35)A(18.0155,-5.53203)B(0.6521,-1.12007)</t>
    <phoneticPr fontId="4" type="noConversion"/>
  </si>
  <si>
    <t>Z(229.35,234.23)A(18.0155,-5.53203)B(0.6521,-1.12007)</t>
    <phoneticPr fontId="4" type="noConversion"/>
  </si>
  <si>
    <t>Z(229.35,234.23)A(-12.8922,20.2663)B(-8.5880,37.2053)0.01</t>
    <phoneticPr fontId="4" type="noConversion"/>
  </si>
  <si>
    <t>null</t>
    <phoneticPr fontId="4" type="noConversion"/>
  </si>
  <si>
    <t>null</t>
    <phoneticPr fontId="4" type="noConversion"/>
  </si>
  <si>
    <t>null</t>
    <phoneticPr fontId="4" type="noConversion"/>
  </si>
  <si>
    <t>null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</si>
</sst>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2"/>
    </font>
    <font>
      <vertAlign val="sub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0" borderId="0" xfId="1" applyFont="1"/>
    <xf numFmtId="0" fontId="3" fillId="2" borderId="1" xfId="1" applyFont="1" applyFill="1" applyBorder="1" applyAlignment="1">
      <alignment vertical="center"/>
    </xf>
    <xf numFmtId="0" fontId="3" fillId="2" borderId="0" xfId="1" applyFont="1" applyFill="1"/>
    <xf numFmtId="0" fontId="3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center"/>
    </xf>
    <xf numFmtId="0" fontId="3" fillId="2" borderId="1" xfId="1" quotePrefix="1" applyFont="1" applyFill="1" applyBorder="1" applyAlignment="1">
      <alignment horizontal="center" vertical="center"/>
    </xf>
    <xf numFmtId="0" fontId="3" fillId="2" borderId="1" xfId="1" quotePrefix="1" applyNumberFormat="1" applyFont="1" applyFill="1" applyBorder="1" applyAlignment="1">
      <alignment horizontal="center" vertical="center"/>
    </xf>
    <xf numFmtId="0" fontId="7" fillId="2" borderId="1" xfId="1" quotePrefix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/>
    </xf>
    <xf numFmtId="0" fontId="2" fillId="0" borderId="1" xfId="1" applyBorder="1"/>
    <xf numFmtId="0" fontId="2" fillId="0" borderId="0" xfId="1"/>
    <xf numFmtId="0" fontId="5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2" fillId="0" borderId="0" xfId="1" applyBorder="1"/>
    <xf numFmtId="0" fontId="3" fillId="0" borderId="0" xfId="1" applyFont="1" applyBorder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zoomScale="115" zoomScaleNormal="115" workbookViewId="0">
      <selection activeCell="G11" sqref="G11"/>
    </sheetView>
  </sheetViews>
  <sheetFormatPr defaultColWidth="9" defaultRowHeight="15" x14ac:dyDescent="0.25"/>
  <cols>
    <col min="1" max="1" width="5.25" style="1" bestFit="1" customWidth="1"/>
    <col min="2" max="2" width="6.125" style="1" bestFit="1" customWidth="1"/>
    <col min="3" max="3" width="13.125" style="1" bestFit="1" customWidth="1"/>
    <col min="4" max="5" width="7.375" style="1" bestFit="1" customWidth="1"/>
    <col min="6" max="6" width="5.5" style="1" bestFit="1" customWidth="1"/>
    <col min="7" max="7" width="50" style="1" bestFit="1" customWidth="1"/>
    <col min="8" max="9" width="5.5" style="1" bestFit="1" customWidth="1"/>
    <col min="10" max="10" width="51.75" style="1" bestFit="1" customWidth="1"/>
    <col min="11" max="11" width="5.5" style="1" bestFit="1" customWidth="1"/>
    <col min="12" max="12" width="3.5" style="1" bestFit="1" customWidth="1"/>
    <col min="13" max="13" width="52.875" style="1" bestFit="1" customWidth="1"/>
    <col min="14" max="15" width="3.5" style="1" bestFit="1" customWidth="1"/>
    <col min="16" max="16" width="47.125" style="1" bestFit="1" customWidth="1"/>
    <col min="17" max="17" width="3.5" style="1" bestFit="1" customWidth="1"/>
    <col min="18" max="18" width="9.5" style="1" bestFit="1" customWidth="1"/>
    <col min="19" max="19" width="3.5" style="1" bestFit="1" customWidth="1"/>
    <col min="20" max="20" width="5.25" style="1" bestFit="1" customWidth="1"/>
    <col min="21" max="21" width="6.125" style="1" bestFit="1" customWidth="1"/>
    <col min="22" max="22" width="15.125" style="1" bestFit="1" customWidth="1"/>
    <col min="23" max="23" width="3.375" style="1" bestFit="1" customWidth="1"/>
    <col min="24" max="24" width="9.5" style="1" bestFit="1" customWidth="1"/>
    <col min="25" max="26" width="3.375" style="1" bestFit="1" customWidth="1"/>
    <col min="27" max="27" width="9.5" style="1" bestFit="1" customWidth="1"/>
    <col min="28" max="29" width="3.375" style="1" bestFit="1" customWidth="1"/>
    <col min="30" max="30" width="9.5" style="1" bestFit="1" customWidth="1"/>
    <col min="31" max="32" width="3.375" style="1" bestFit="1" customWidth="1"/>
    <col min="33" max="33" width="9.5" style="1" bestFit="1" customWidth="1"/>
    <col min="34" max="34" width="3.375" style="1" bestFit="1" customWidth="1"/>
    <col min="35" max="36" width="9" style="1"/>
    <col min="37" max="37" width="5.25" style="1" bestFit="1" customWidth="1"/>
    <col min="38" max="38" width="6.125" style="1" bestFit="1" customWidth="1"/>
    <col min="39" max="39" width="13.125" style="1" bestFit="1" customWidth="1"/>
    <col min="40" max="42" width="13.25" style="1" bestFit="1" customWidth="1"/>
    <col min="43" max="43" width="12.5" style="1" bestFit="1" customWidth="1"/>
    <col min="44" max="44" width="12.75" style="1" bestFit="1" customWidth="1"/>
    <col min="45" max="45" width="13.875" style="1" bestFit="1" customWidth="1"/>
    <col min="46" max="46" width="12.75" style="1" bestFit="1" customWidth="1"/>
    <col min="47" max="47" width="13.875" style="1" bestFit="1" customWidth="1"/>
    <col min="48" max="48" width="9.5" style="1" bestFit="1" customWidth="1"/>
    <col min="49" max="16384" width="9" style="1"/>
  </cols>
  <sheetData>
    <row r="1" spans="1:48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S1" s="1">
        <v>1</v>
      </c>
    </row>
    <row r="2" spans="1:48" x14ac:dyDescent="0.25">
      <c r="S2" s="1">
        <v>2</v>
      </c>
    </row>
    <row r="3" spans="1:48" ht="16.5" x14ac:dyDescent="0.3">
      <c r="A3" s="26" t="s">
        <v>0</v>
      </c>
      <c r="B3" s="2"/>
      <c r="C3" s="2"/>
      <c r="D3" s="2"/>
      <c r="E3" s="2"/>
      <c r="F3" s="27" t="s">
        <v>1</v>
      </c>
      <c r="G3" s="27"/>
      <c r="H3" s="27"/>
      <c r="I3" s="27" t="s">
        <v>2</v>
      </c>
      <c r="J3" s="27"/>
      <c r="K3" s="27"/>
      <c r="L3" s="27" t="s">
        <v>3</v>
      </c>
      <c r="M3" s="27"/>
      <c r="N3" s="27"/>
      <c r="O3" s="27" t="s">
        <v>4</v>
      </c>
      <c r="P3" s="27"/>
      <c r="Q3" s="27"/>
      <c r="R3" s="3" t="s">
        <v>5</v>
      </c>
      <c r="S3" s="1">
        <v>3</v>
      </c>
      <c r="T3" s="27" t="s">
        <v>0</v>
      </c>
      <c r="U3" s="2"/>
      <c r="V3" s="2"/>
      <c r="W3" s="27" t="s">
        <v>1</v>
      </c>
      <c r="X3" s="27"/>
      <c r="Y3" s="27"/>
      <c r="Z3" s="27" t="s">
        <v>2</v>
      </c>
      <c r="AA3" s="27"/>
      <c r="AB3" s="27"/>
      <c r="AC3" s="27" t="s">
        <v>3</v>
      </c>
      <c r="AD3" s="27"/>
      <c r="AE3" s="27"/>
      <c r="AF3" s="27" t="s">
        <v>4</v>
      </c>
      <c r="AG3" s="27"/>
      <c r="AH3" s="27"/>
      <c r="AI3" s="3"/>
      <c r="AJ3" s="3"/>
      <c r="AK3" s="24" t="s">
        <v>0</v>
      </c>
      <c r="AL3" s="24" t="s">
        <v>6</v>
      </c>
      <c r="AM3" s="24" t="s">
        <v>7</v>
      </c>
      <c r="AN3" s="24" t="s">
        <v>1</v>
      </c>
      <c r="AO3" s="24" t="s">
        <v>2</v>
      </c>
      <c r="AP3" s="24" t="s">
        <v>3</v>
      </c>
      <c r="AQ3" s="24" t="s">
        <v>4</v>
      </c>
      <c r="AS3" s="24" t="s">
        <v>1</v>
      </c>
      <c r="AT3" s="24" t="s">
        <v>2</v>
      </c>
      <c r="AU3" s="24" t="s">
        <v>3</v>
      </c>
      <c r="AV3" s="24" t="s">
        <v>4</v>
      </c>
    </row>
    <row r="4" spans="1:48" x14ac:dyDescent="0.25">
      <c r="A4" s="26"/>
      <c r="B4" s="4" t="s">
        <v>6</v>
      </c>
      <c r="C4" s="4" t="s">
        <v>7</v>
      </c>
      <c r="D4" s="4"/>
      <c r="E4" s="4"/>
      <c r="F4" s="4" t="s">
        <v>8</v>
      </c>
      <c r="G4" s="4" t="s">
        <v>9</v>
      </c>
      <c r="H4" s="4" t="s">
        <v>10</v>
      </c>
      <c r="I4" s="4" t="s">
        <v>8</v>
      </c>
      <c r="J4" s="4" t="s">
        <v>9</v>
      </c>
      <c r="K4" s="4" t="s">
        <v>10</v>
      </c>
      <c r="L4" s="4" t="s">
        <v>8</v>
      </c>
      <c r="M4" s="4" t="s">
        <v>9</v>
      </c>
      <c r="N4" s="4" t="s">
        <v>10</v>
      </c>
      <c r="O4" s="4" t="s">
        <v>8</v>
      </c>
      <c r="P4" s="4" t="s">
        <v>9</v>
      </c>
      <c r="Q4" s="4" t="s">
        <v>10</v>
      </c>
      <c r="R4" s="3"/>
      <c r="S4" s="1">
        <v>4</v>
      </c>
      <c r="T4" s="27"/>
      <c r="U4" s="4" t="s">
        <v>6</v>
      </c>
      <c r="V4" s="5" t="s">
        <v>11</v>
      </c>
      <c r="W4" s="4" t="s">
        <v>8</v>
      </c>
      <c r="X4" s="4" t="s">
        <v>9</v>
      </c>
      <c r="Y4" s="4" t="s">
        <v>10</v>
      </c>
      <c r="Z4" s="4" t="s">
        <v>8</v>
      </c>
      <c r="AA4" s="4" t="s">
        <v>9</v>
      </c>
      <c r="AB4" s="4" t="s">
        <v>10</v>
      </c>
      <c r="AC4" s="4" t="s">
        <v>8</v>
      </c>
      <c r="AD4" s="4" t="s">
        <v>9</v>
      </c>
      <c r="AE4" s="4" t="s">
        <v>10</v>
      </c>
      <c r="AF4" s="4" t="s">
        <v>8</v>
      </c>
      <c r="AG4" s="4" t="s">
        <v>9</v>
      </c>
      <c r="AH4" s="4" t="s">
        <v>10</v>
      </c>
      <c r="AI4" s="3"/>
      <c r="AJ4" s="3"/>
      <c r="AK4" s="28"/>
      <c r="AL4" s="25"/>
      <c r="AM4" s="25"/>
      <c r="AN4" s="25"/>
      <c r="AO4" s="25"/>
      <c r="AP4" s="25"/>
      <c r="AQ4" s="25"/>
      <c r="AR4" s="6" t="s">
        <v>12</v>
      </c>
      <c r="AS4" s="25"/>
      <c r="AT4" s="25"/>
      <c r="AU4" s="25"/>
      <c r="AV4" s="25"/>
    </row>
    <row r="5" spans="1:48" x14ac:dyDescent="0.25">
      <c r="A5" s="26"/>
      <c r="B5" s="4">
        <v>57</v>
      </c>
      <c r="C5" s="4" t="s">
        <v>13</v>
      </c>
      <c r="D5" s="7">
        <v>231.79</v>
      </c>
      <c r="E5" s="7">
        <v>231.79</v>
      </c>
      <c r="F5" s="2"/>
      <c r="G5" s="8" t="s">
        <v>134</v>
      </c>
      <c r="H5" s="2"/>
      <c r="I5" s="2"/>
      <c r="J5" s="8" t="s">
        <v>96</v>
      </c>
      <c r="K5" s="2"/>
      <c r="L5" s="8"/>
      <c r="M5" s="8" t="s">
        <v>115</v>
      </c>
      <c r="N5" s="8"/>
      <c r="O5" s="2"/>
      <c r="P5" s="8" t="s">
        <v>133</v>
      </c>
      <c r="Q5" s="2"/>
      <c r="R5" s="3"/>
      <c r="S5" s="1">
        <v>5</v>
      </c>
      <c r="T5" s="27"/>
      <c r="U5" s="4">
        <v>57</v>
      </c>
      <c r="V5" s="9">
        <v>231.79</v>
      </c>
      <c r="W5" s="2">
        <f>F5/((0.5*1.25*(18.66^2)/2.75)*($V5^0.44))</f>
        <v>0</v>
      </c>
      <c r="X5" s="2" t="e">
        <f t="shared" ref="W5:AH22" si="0">G5/((0.5*1.25*(18.66^2)/2.75)*($V5^0.44))</f>
        <v>#VALUE!</v>
      </c>
      <c r="Y5" s="2">
        <f t="shared" si="0"/>
        <v>0</v>
      </c>
      <c r="Z5" s="2">
        <f t="shared" si="0"/>
        <v>0</v>
      </c>
      <c r="AA5" s="2" t="e">
        <f t="shared" si="0"/>
        <v>#VALUE!</v>
      </c>
      <c r="AB5" s="2">
        <f t="shared" si="0"/>
        <v>0</v>
      </c>
      <c r="AC5" s="2">
        <f t="shared" si="0"/>
        <v>0</v>
      </c>
      <c r="AD5" s="2" t="e">
        <f t="shared" si="0"/>
        <v>#VALUE!</v>
      </c>
      <c r="AE5" s="2">
        <f t="shared" si="0"/>
        <v>0</v>
      </c>
      <c r="AF5" s="2">
        <f t="shared" si="0"/>
        <v>0</v>
      </c>
      <c r="AG5" s="2" t="e">
        <f t="shared" si="0"/>
        <v>#VALUE!</v>
      </c>
      <c r="AH5" s="2">
        <f t="shared" si="0"/>
        <v>0</v>
      </c>
      <c r="AI5" s="3"/>
      <c r="AJ5" s="3"/>
      <c r="AK5" s="28"/>
      <c r="AL5" s="4">
        <v>57</v>
      </c>
      <c r="AM5" s="4" t="s">
        <v>13</v>
      </c>
      <c r="AN5" s="2" t="e">
        <f>0.2*W5+0.6*X5+0.2*Y5</f>
        <v>#VALUE!</v>
      </c>
      <c r="AO5" s="2" t="e">
        <f>0.2*Z5+0.6*AA5+0.2*AB5</f>
        <v>#VALUE!</v>
      </c>
      <c r="AP5" s="2" t="e">
        <f>0.2*AC5+0.6*AD5+0.2*AE5</f>
        <v>#VALUE!</v>
      </c>
      <c r="AQ5" s="2" t="e">
        <f>0.2*AF5+0.6*AG5+0.2*AH5</f>
        <v>#VALUE!</v>
      </c>
      <c r="AR5" s="1">
        <v>511.23500000000001</v>
      </c>
      <c r="AS5" s="1" t="e">
        <f t="shared" ref="AS5:AS22" si="1">AR5*AN5</f>
        <v>#VALUE!</v>
      </c>
      <c r="AT5" s="1" t="e">
        <f t="shared" ref="AT5:AT22" si="2">AR5*AO5</f>
        <v>#VALUE!</v>
      </c>
      <c r="AU5" s="1" t="e">
        <f t="shared" ref="AU5:AU22" si="3">AR5*AP5</f>
        <v>#VALUE!</v>
      </c>
      <c r="AV5" s="1" t="e">
        <f t="shared" ref="AV5:AV22" si="4">AR5*AQ5</f>
        <v>#VALUE!</v>
      </c>
    </row>
    <row r="6" spans="1:48" x14ac:dyDescent="0.25">
      <c r="A6" s="26"/>
      <c r="B6" s="4" t="s">
        <v>14</v>
      </c>
      <c r="C6" s="4" t="s">
        <v>15</v>
      </c>
      <c r="D6" s="7">
        <v>222.38</v>
      </c>
      <c r="E6" s="7">
        <v>222.38</v>
      </c>
      <c r="F6" s="2"/>
      <c r="G6" s="8" t="s">
        <v>70</v>
      </c>
      <c r="H6" s="2"/>
      <c r="I6" s="2"/>
      <c r="J6" s="8" t="s">
        <v>95</v>
      </c>
      <c r="K6" s="2"/>
      <c r="L6" s="8"/>
      <c r="M6" s="8" t="s">
        <v>114</v>
      </c>
      <c r="N6" s="8"/>
      <c r="O6" s="2"/>
      <c r="P6" s="8" t="s">
        <v>132</v>
      </c>
      <c r="Q6" s="2"/>
      <c r="R6" s="3"/>
      <c r="S6" s="1">
        <v>6</v>
      </c>
      <c r="T6" s="27"/>
      <c r="U6" s="4" t="s">
        <v>14</v>
      </c>
      <c r="V6" s="9">
        <v>222.38</v>
      </c>
      <c r="W6" s="2">
        <f t="shared" si="0"/>
        <v>0</v>
      </c>
      <c r="X6" s="2" t="e">
        <f t="shared" si="0"/>
        <v>#VALUE!</v>
      </c>
      <c r="Y6" s="2">
        <f t="shared" si="0"/>
        <v>0</v>
      </c>
      <c r="Z6" s="2">
        <f t="shared" si="0"/>
        <v>0</v>
      </c>
      <c r="AA6" s="2" t="e">
        <f t="shared" si="0"/>
        <v>#VALUE!</v>
      </c>
      <c r="AB6" s="2">
        <f t="shared" si="0"/>
        <v>0</v>
      </c>
      <c r="AC6" s="2">
        <f t="shared" si="0"/>
        <v>0</v>
      </c>
      <c r="AD6" s="2" t="e">
        <f t="shared" si="0"/>
        <v>#VALUE!</v>
      </c>
      <c r="AE6" s="2">
        <f t="shared" si="0"/>
        <v>0</v>
      </c>
      <c r="AF6" s="2">
        <f t="shared" si="0"/>
        <v>0</v>
      </c>
      <c r="AG6" s="2" t="e">
        <f t="shared" si="0"/>
        <v>#VALUE!</v>
      </c>
      <c r="AH6" s="2">
        <f t="shared" si="0"/>
        <v>0</v>
      </c>
      <c r="AI6" s="3"/>
      <c r="AJ6" s="3"/>
      <c r="AK6" s="28"/>
      <c r="AL6" s="4" t="s">
        <v>14</v>
      </c>
      <c r="AM6" s="4" t="s">
        <v>15</v>
      </c>
      <c r="AN6" s="2" t="e">
        <f t="shared" ref="AN6:AN22" si="5">0.2*W6+0.6*X6+0.2*Y6</f>
        <v>#VALUE!</v>
      </c>
      <c r="AO6" s="2" t="e">
        <f t="shared" ref="AO6:AO22" si="6">0.2*Z6+0.6*AA6+0.2*AB6</f>
        <v>#VALUE!</v>
      </c>
      <c r="AP6" s="2" t="e">
        <f t="shared" ref="AP6:AP22" si="7">0.2*AC6+0.6*AD6+0.2*AE6</f>
        <v>#VALUE!</v>
      </c>
      <c r="AQ6" s="2" t="e">
        <f t="shared" ref="AQ6:AQ22" si="8">0.2*AF6+0.6*AG6+0.2*AH6</f>
        <v>#VALUE!</v>
      </c>
      <c r="AR6" s="1">
        <v>720.83500000000004</v>
      </c>
      <c r="AS6" s="1" t="e">
        <f t="shared" si="1"/>
        <v>#VALUE!</v>
      </c>
      <c r="AT6" s="1" t="e">
        <f t="shared" si="2"/>
        <v>#VALUE!</v>
      </c>
      <c r="AU6" s="1" t="e">
        <f t="shared" si="3"/>
        <v>#VALUE!</v>
      </c>
      <c r="AV6" s="1" t="e">
        <f t="shared" si="4"/>
        <v>#VALUE!</v>
      </c>
    </row>
    <row r="7" spans="1:48" x14ac:dyDescent="0.25">
      <c r="A7" s="26"/>
      <c r="B7" s="10" t="s">
        <v>16</v>
      </c>
      <c r="C7" s="4" t="s">
        <v>17</v>
      </c>
      <c r="D7" s="7">
        <v>209.1</v>
      </c>
      <c r="E7" s="7">
        <v>209.1</v>
      </c>
      <c r="F7" s="2"/>
      <c r="G7" s="8" t="s">
        <v>71</v>
      </c>
      <c r="H7" s="2"/>
      <c r="I7" s="2"/>
      <c r="J7" s="8" t="s">
        <v>94</v>
      </c>
      <c r="K7" s="2"/>
      <c r="L7" s="8"/>
      <c r="M7" s="8" t="s">
        <v>113</v>
      </c>
      <c r="N7" s="8"/>
      <c r="O7" s="2"/>
      <c r="P7" s="8" t="s">
        <v>131</v>
      </c>
      <c r="Q7" s="2"/>
      <c r="R7" s="3"/>
      <c r="S7" s="1">
        <v>7</v>
      </c>
      <c r="T7" s="27"/>
      <c r="U7" s="10" t="s">
        <v>16</v>
      </c>
      <c r="V7" s="9">
        <v>209.1</v>
      </c>
      <c r="W7" s="2">
        <f t="shared" si="0"/>
        <v>0</v>
      </c>
      <c r="X7" s="2" t="e">
        <f t="shared" si="0"/>
        <v>#VALUE!</v>
      </c>
      <c r="Y7" s="2">
        <f t="shared" si="0"/>
        <v>0</v>
      </c>
      <c r="Z7" s="2">
        <f t="shared" si="0"/>
        <v>0</v>
      </c>
      <c r="AA7" s="2" t="e">
        <f t="shared" si="0"/>
        <v>#VALUE!</v>
      </c>
      <c r="AB7" s="2">
        <f t="shared" si="0"/>
        <v>0</v>
      </c>
      <c r="AC7" s="2">
        <f t="shared" si="0"/>
        <v>0</v>
      </c>
      <c r="AD7" s="2" t="e">
        <f t="shared" si="0"/>
        <v>#VALUE!</v>
      </c>
      <c r="AE7" s="2">
        <f t="shared" si="0"/>
        <v>0</v>
      </c>
      <c r="AF7" s="2">
        <f t="shared" si="0"/>
        <v>0</v>
      </c>
      <c r="AG7" s="2" t="e">
        <f t="shared" si="0"/>
        <v>#VALUE!</v>
      </c>
      <c r="AH7" s="2">
        <f t="shared" si="0"/>
        <v>0</v>
      </c>
      <c r="AI7" s="3"/>
      <c r="AJ7" s="3"/>
      <c r="AK7" s="28"/>
      <c r="AL7" s="10" t="s">
        <v>16</v>
      </c>
      <c r="AM7" s="4" t="s">
        <v>17</v>
      </c>
      <c r="AN7" s="2" t="e">
        <f t="shared" si="5"/>
        <v>#VALUE!</v>
      </c>
      <c r="AO7" s="2" t="e">
        <f t="shared" si="6"/>
        <v>#VALUE!</v>
      </c>
      <c r="AP7" s="2" t="e">
        <f t="shared" si="7"/>
        <v>#VALUE!</v>
      </c>
      <c r="AQ7" s="2" t="e">
        <f t="shared" si="8"/>
        <v>#VALUE!</v>
      </c>
      <c r="AR7" s="1">
        <v>684.18</v>
      </c>
      <c r="AS7" s="1" t="e">
        <f t="shared" si="1"/>
        <v>#VALUE!</v>
      </c>
      <c r="AT7" s="1" t="e">
        <f t="shared" si="2"/>
        <v>#VALUE!</v>
      </c>
      <c r="AU7" s="1" t="e">
        <f t="shared" si="3"/>
        <v>#VALUE!</v>
      </c>
      <c r="AV7" s="1" t="e">
        <f t="shared" si="4"/>
        <v>#VALUE!</v>
      </c>
    </row>
    <row r="8" spans="1:48" x14ac:dyDescent="0.25">
      <c r="A8" s="26"/>
      <c r="B8" s="10" t="s">
        <v>18</v>
      </c>
      <c r="C8" s="4" t="s">
        <v>19</v>
      </c>
      <c r="D8" s="7">
        <v>196.5</v>
      </c>
      <c r="E8" s="7">
        <v>196.5</v>
      </c>
      <c r="F8" s="2"/>
      <c r="G8" s="8" t="s">
        <v>79</v>
      </c>
      <c r="H8" s="2"/>
      <c r="I8" s="2"/>
      <c r="J8" s="8" t="s">
        <v>93</v>
      </c>
      <c r="K8" s="2"/>
      <c r="L8" s="8"/>
      <c r="M8" s="8" t="s">
        <v>112</v>
      </c>
      <c r="N8" s="8"/>
      <c r="O8" s="2"/>
      <c r="P8" s="8" t="s">
        <v>130</v>
      </c>
      <c r="Q8" s="2"/>
      <c r="R8" s="3"/>
      <c r="S8" s="1">
        <v>8</v>
      </c>
      <c r="T8" s="27"/>
      <c r="U8" s="10" t="s">
        <v>18</v>
      </c>
      <c r="V8" s="9">
        <v>196.5</v>
      </c>
      <c r="W8" s="2">
        <f t="shared" si="0"/>
        <v>0</v>
      </c>
      <c r="X8" s="2" t="e">
        <f t="shared" si="0"/>
        <v>#VALUE!</v>
      </c>
      <c r="Y8" s="2">
        <f t="shared" si="0"/>
        <v>0</v>
      </c>
      <c r="Z8" s="2">
        <f t="shared" si="0"/>
        <v>0</v>
      </c>
      <c r="AA8" s="2" t="e">
        <f t="shared" si="0"/>
        <v>#VALUE!</v>
      </c>
      <c r="AB8" s="2">
        <f t="shared" si="0"/>
        <v>0</v>
      </c>
      <c r="AC8" s="2">
        <f t="shared" si="0"/>
        <v>0</v>
      </c>
      <c r="AD8" s="2" t="e">
        <f t="shared" si="0"/>
        <v>#VALUE!</v>
      </c>
      <c r="AE8" s="2">
        <f t="shared" si="0"/>
        <v>0</v>
      </c>
      <c r="AF8" s="2">
        <f t="shared" si="0"/>
        <v>0</v>
      </c>
      <c r="AG8" s="2" t="e">
        <f t="shared" si="0"/>
        <v>#VALUE!</v>
      </c>
      <c r="AH8" s="2">
        <f t="shared" si="0"/>
        <v>0</v>
      </c>
      <c r="AI8" s="3"/>
      <c r="AJ8" s="3"/>
      <c r="AK8" s="28"/>
      <c r="AL8" s="10" t="s">
        <v>18</v>
      </c>
      <c r="AM8" s="4" t="s">
        <v>19</v>
      </c>
      <c r="AN8" s="2" t="e">
        <f t="shared" si="5"/>
        <v>#VALUE!</v>
      </c>
      <c r="AO8" s="2" t="e">
        <f t="shared" si="6"/>
        <v>#VALUE!</v>
      </c>
      <c r="AP8" s="2" t="e">
        <f t="shared" si="7"/>
        <v>#VALUE!</v>
      </c>
      <c r="AQ8" s="2" t="e">
        <f t="shared" si="8"/>
        <v>#VALUE!</v>
      </c>
      <c r="AR8" s="1">
        <v>684.18</v>
      </c>
      <c r="AS8" s="1" t="e">
        <f t="shared" si="1"/>
        <v>#VALUE!</v>
      </c>
      <c r="AT8" s="1" t="e">
        <f t="shared" si="2"/>
        <v>#VALUE!</v>
      </c>
      <c r="AU8" s="1" t="e">
        <f t="shared" si="3"/>
        <v>#VALUE!</v>
      </c>
      <c r="AV8" s="1" t="e">
        <f t="shared" si="4"/>
        <v>#VALUE!</v>
      </c>
    </row>
    <row r="9" spans="1:48" x14ac:dyDescent="0.25">
      <c r="A9" s="26"/>
      <c r="B9" s="10" t="s">
        <v>20</v>
      </c>
      <c r="C9" s="4" t="s">
        <v>21</v>
      </c>
      <c r="D9" s="7">
        <v>183.9</v>
      </c>
      <c r="E9" s="7">
        <v>183.9</v>
      </c>
      <c r="F9" s="2"/>
      <c r="G9" s="8" t="s">
        <v>72</v>
      </c>
      <c r="H9" s="2"/>
      <c r="I9" s="2"/>
      <c r="J9" s="8" t="s">
        <v>97</v>
      </c>
      <c r="K9" s="2"/>
      <c r="L9" s="8"/>
      <c r="M9" s="8" t="s">
        <v>111</v>
      </c>
      <c r="N9" s="8"/>
      <c r="O9" s="2"/>
      <c r="P9" s="8" t="s">
        <v>129</v>
      </c>
      <c r="Q9" s="2"/>
      <c r="R9" s="3"/>
      <c r="S9" s="1">
        <v>9</v>
      </c>
      <c r="T9" s="27"/>
      <c r="U9" s="10" t="s">
        <v>20</v>
      </c>
      <c r="V9" s="9">
        <v>183.9</v>
      </c>
      <c r="W9" s="2">
        <f t="shared" si="0"/>
        <v>0</v>
      </c>
      <c r="X9" s="2" t="e">
        <f t="shared" si="0"/>
        <v>#VALUE!</v>
      </c>
      <c r="Y9" s="2">
        <f t="shared" si="0"/>
        <v>0</v>
      </c>
      <c r="Z9" s="2">
        <f t="shared" si="0"/>
        <v>0</v>
      </c>
      <c r="AA9" s="2" t="e">
        <f t="shared" si="0"/>
        <v>#VALUE!</v>
      </c>
      <c r="AB9" s="2">
        <f t="shared" si="0"/>
        <v>0</v>
      </c>
      <c r="AC9" s="2">
        <f t="shared" si="0"/>
        <v>0</v>
      </c>
      <c r="AD9" s="2" t="e">
        <f t="shared" si="0"/>
        <v>#VALUE!</v>
      </c>
      <c r="AE9" s="2">
        <f t="shared" si="0"/>
        <v>0</v>
      </c>
      <c r="AF9" s="2">
        <f t="shared" si="0"/>
        <v>0</v>
      </c>
      <c r="AG9" s="2" t="e">
        <f t="shared" si="0"/>
        <v>#VALUE!</v>
      </c>
      <c r="AH9" s="2">
        <f t="shared" si="0"/>
        <v>0</v>
      </c>
      <c r="AI9" s="3"/>
      <c r="AJ9" s="3"/>
      <c r="AK9" s="28"/>
      <c r="AL9" s="10" t="s">
        <v>20</v>
      </c>
      <c r="AM9" s="4" t="s">
        <v>21</v>
      </c>
      <c r="AN9" s="2" t="e">
        <f t="shared" si="5"/>
        <v>#VALUE!</v>
      </c>
      <c r="AO9" s="2" t="e">
        <f t="shared" si="6"/>
        <v>#VALUE!</v>
      </c>
      <c r="AP9" s="2" t="e">
        <f t="shared" si="7"/>
        <v>#VALUE!</v>
      </c>
      <c r="AQ9" s="2" t="e">
        <f t="shared" si="8"/>
        <v>#VALUE!</v>
      </c>
      <c r="AR9" s="1">
        <v>684.18</v>
      </c>
      <c r="AS9" s="1" t="e">
        <f t="shared" si="1"/>
        <v>#VALUE!</v>
      </c>
      <c r="AT9" s="1" t="e">
        <f t="shared" si="2"/>
        <v>#VALUE!</v>
      </c>
      <c r="AU9" s="1" t="e">
        <f t="shared" si="3"/>
        <v>#VALUE!</v>
      </c>
      <c r="AV9" s="1" t="e">
        <f t="shared" si="4"/>
        <v>#VALUE!</v>
      </c>
    </row>
    <row r="10" spans="1:48" x14ac:dyDescent="0.25">
      <c r="A10" s="26"/>
      <c r="B10" s="10" t="s">
        <v>22</v>
      </c>
      <c r="C10" s="4" t="s">
        <v>23</v>
      </c>
      <c r="D10" s="7">
        <v>171.3</v>
      </c>
      <c r="E10" s="7">
        <v>171.3</v>
      </c>
      <c r="F10" s="2"/>
      <c r="G10" s="8" t="s">
        <v>73</v>
      </c>
      <c r="H10" s="2"/>
      <c r="I10" s="2"/>
      <c r="J10" s="8" t="s">
        <v>92</v>
      </c>
      <c r="K10" s="2"/>
      <c r="L10" s="8"/>
      <c r="M10" s="8" t="s">
        <v>110</v>
      </c>
      <c r="N10" s="8"/>
      <c r="O10" s="2"/>
      <c r="P10" s="8" t="s">
        <v>128</v>
      </c>
      <c r="Q10" s="2"/>
      <c r="R10" s="3"/>
      <c r="S10" s="1">
        <v>10</v>
      </c>
      <c r="T10" s="27"/>
      <c r="U10" s="10" t="s">
        <v>22</v>
      </c>
      <c r="V10" s="9">
        <v>171.3</v>
      </c>
      <c r="W10" s="2">
        <f t="shared" si="0"/>
        <v>0</v>
      </c>
      <c r="X10" s="2" t="e">
        <f t="shared" si="0"/>
        <v>#VALUE!</v>
      </c>
      <c r="Y10" s="2">
        <f t="shared" si="0"/>
        <v>0</v>
      </c>
      <c r="Z10" s="2">
        <f t="shared" si="0"/>
        <v>0</v>
      </c>
      <c r="AA10" s="2" t="e">
        <f t="shared" si="0"/>
        <v>#VALUE!</v>
      </c>
      <c r="AB10" s="2">
        <f t="shared" si="0"/>
        <v>0</v>
      </c>
      <c r="AC10" s="2">
        <f t="shared" si="0"/>
        <v>0</v>
      </c>
      <c r="AD10" s="2" t="e">
        <f t="shared" si="0"/>
        <v>#VALUE!</v>
      </c>
      <c r="AE10" s="2">
        <f t="shared" si="0"/>
        <v>0</v>
      </c>
      <c r="AF10" s="2">
        <f t="shared" si="0"/>
        <v>0</v>
      </c>
      <c r="AG10" s="2" t="e">
        <f t="shared" si="0"/>
        <v>#VALUE!</v>
      </c>
      <c r="AH10" s="2">
        <f t="shared" si="0"/>
        <v>0</v>
      </c>
      <c r="AI10" s="3"/>
      <c r="AJ10" s="3"/>
      <c r="AK10" s="28"/>
      <c r="AL10" s="10" t="s">
        <v>22</v>
      </c>
      <c r="AM10" s="4" t="s">
        <v>23</v>
      </c>
      <c r="AN10" s="2" t="e">
        <f t="shared" si="5"/>
        <v>#VALUE!</v>
      </c>
      <c r="AO10" s="2" t="e">
        <f t="shared" si="6"/>
        <v>#VALUE!</v>
      </c>
      <c r="AP10" s="2" t="e">
        <f t="shared" si="7"/>
        <v>#VALUE!</v>
      </c>
      <c r="AQ10" s="2" t="e">
        <f t="shared" si="8"/>
        <v>#VALUE!</v>
      </c>
      <c r="AR10" s="1">
        <v>684.18</v>
      </c>
      <c r="AS10" s="1" t="e">
        <f t="shared" si="1"/>
        <v>#VALUE!</v>
      </c>
      <c r="AT10" s="1" t="e">
        <f t="shared" si="2"/>
        <v>#VALUE!</v>
      </c>
      <c r="AU10" s="1" t="e">
        <f t="shared" si="3"/>
        <v>#VALUE!</v>
      </c>
      <c r="AV10" s="1" t="e">
        <f t="shared" si="4"/>
        <v>#VALUE!</v>
      </c>
    </row>
    <row r="11" spans="1:48" x14ac:dyDescent="0.25">
      <c r="A11" s="26"/>
      <c r="B11" s="4" t="s">
        <v>24</v>
      </c>
      <c r="C11" s="4" t="s">
        <v>25</v>
      </c>
      <c r="D11" s="7">
        <v>158.69999999999999</v>
      </c>
      <c r="E11" s="7">
        <v>158.69999999999999</v>
      </c>
      <c r="F11" s="2"/>
      <c r="G11" s="8" t="s">
        <v>74</v>
      </c>
      <c r="H11" s="2"/>
      <c r="I11" s="2"/>
      <c r="J11" s="8" t="s">
        <v>91</v>
      </c>
      <c r="K11" s="2"/>
      <c r="L11" s="8"/>
      <c r="M11" s="8" t="s">
        <v>109</v>
      </c>
      <c r="N11" s="8"/>
      <c r="O11" s="2"/>
      <c r="P11" s="8" t="s">
        <v>127</v>
      </c>
      <c r="Q11" s="2"/>
      <c r="R11" s="3"/>
      <c r="S11" s="1">
        <v>11</v>
      </c>
      <c r="T11" s="27"/>
      <c r="U11" s="4" t="s">
        <v>24</v>
      </c>
      <c r="V11" s="9">
        <v>158.69999999999999</v>
      </c>
      <c r="W11" s="2">
        <f t="shared" si="0"/>
        <v>0</v>
      </c>
      <c r="X11" s="2" t="e">
        <f t="shared" si="0"/>
        <v>#VALUE!</v>
      </c>
      <c r="Y11" s="2">
        <f t="shared" si="0"/>
        <v>0</v>
      </c>
      <c r="Z11" s="2">
        <f t="shared" si="0"/>
        <v>0</v>
      </c>
      <c r="AA11" s="2" t="e">
        <f t="shared" si="0"/>
        <v>#VALUE!</v>
      </c>
      <c r="AB11" s="2">
        <f t="shared" si="0"/>
        <v>0</v>
      </c>
      <c r="AC11" s="2">
        <f t="shared" si="0"/>
        <v>0</v>
      </c>
      <c r="AD11" s="2" t="e">
        <f t="shared" si="0"/>
        <v>#VALUE!</v>
      </c>
      <c r="AE11" s="2">
        <f t="shared" si="0"/>
        <v>0</v>
      </c>
      <c r="AF11" s="2">
        <f t="shared" si="0"/>
        <v>0</v>
      </c>
      <c r="AG11" s="2" t="e">
        <f t="shared" si="0"/>
        <v>#VALUE!</v>
      </c>
      <c r="AH11" s="2">
        <f t="shared" si="0"/>
        <v>0</v>
      </c>
      <c r="AI11" s="3"/>
      <c r="AJ11" s="3"/>
      <c r="AK11" s="28"/>
      <c r="AL11" s="4" t="s">
        <v>24</v>
      </c>
      <c r="AM11" s="4" t="s">
        <v>25</v>
      </c>
      <c r="AN11" s="2" t="e">
        <f t="shared" si="5"/>
        <v>#VALUE!</v>
      </c>
      <c r="AO11" s="2" t="e">
        <f t="shared" si="6"/>
        <v>#VALUE!</v>
      </c>
      <c r="AP11" s="2" t="e">
        <f t="shared" si="7"/>
        <v>#VALUE!</v>
      </c>
      <c r="AQ11" s="2" t="e">
        <f t="shared" si="8"/>
        <v>#VALUE!</v>
      </c>
      <c r="AR11" s="1">
        <v>684.18</v>
      </c>
      <c r="AS11" s="1" t="e">
        <f t="shared" si="1"/>
        <v>#VALUE!</v>
      </c>
      <c r="AT11" s="1" t="e">
        <f t="shared" si="2"/>
        <v>#VALUE!</v>
      </c>
      <c r="AU11" s="1" t="e">
        <f t="shared" si="3"/>
        <v>#VALUE!</v>
      </c>
      <c r="AV11" s="1" t="e">
        <f t="shared" si="4"/>
        <v>#VALUE!</v>
      </c>
    </row>
    <row r="12" spans="1:48" x14ac:dyDescent="0.25">
      <c r="A12" s="26"/>
      <c r="B12" s="10" t="s">
        <v>26</v>
      </c>
      <c r="C12" s="4" t="s">
        <v>27</v>
      </c>
      <c r="D12" s="7">
        <v>146.1</v>
      </c>
      <c r="E12" s="7">
        <v>146.1</v>
      </c>
      <c r="F12" s="2"/>
      <c r="G12" s="8" t="s">
        <v>63</v>
      </c>
      <c r="H12" s="2"/>
      <c r="I12" s="2"/>
      <c r="J12" s="8" t="s">
        <v>80</v>
      </c>
      <c r="K12" s="2"/>
      <c r="L12" s="8"/>
      <c r="M12" s="8" t="s">
        <v>108</v>
      </c>
      <c r="N12" s="8"/>
      <c r="O12" s="2"/>
      <c r="P12" s="8" t="s">
        <v>126</v>
      </c>
      <c r="Q12" s="2"/>
      <c r="R12" s="3"/>
      <c r="S12" s="1">
        <v>12</v>
      </c>
      <c r="T12" s="27"/>
      <c r="U12" s="10" t="s">
        <v>26</v>
      </c>
      <c r="V12" s="9">
        <v>146.1</v>
      </c>
      <c r="W12" s="2">
        <f t="shared" si="0"/>
        <v>0</v>
      </c>
      <c r="X12" s="2" t="e">
        <f t="shared" si="0"/>
        <v>#VALUE!</v>
      </c>
      <c r="Y12" s="2">
        <f t="shared" si="0"/>
        <v>0</v>
      </c>
      <c r="Z12" s="2">
        <f t="shared" si="0"/>
        <v>0</v>
      </c>
      <c r="AA12" s="2" t="e">
        <f t="shared" si="0"/>
        <v>#VALUE!</v>
      </c>
      <c r="AB12" s="2">
        <f t="shared" si="0"/>
        <v>0</v>
      </c>
      <c r="AC12" s="2">
        <f t="shared" si="0"/>
        <v>0</v>
      </c>
      <c r="AD12" s="2" t="e">
        <f t="shared" si="0"/>
        <v>#VALUE!</v>
      </c>
      <c r="AE12" s="2">
        <f t="shared" si="0"/>
        <v>0</v>
      </c>
      <c r="AF12" s="2">
        <f t="shared" si="0"/>
        <v>0</v>
      </c>
      <c r="AG12" s="2" t="e">
        <f t="shared" si="0"/>
        <v>#VALUE!</v>
      </c>
      <c r="AH12" s="2">
        <f t="shared" si="0"/>
        <v>0</v>
      </c>
      <c r="AI12" s="3"/>
      <c r="AJ12" s="3"/>
      <c r="AK12" s="28"/>
      <c r="AL12" s="10" t="s">
        <v>26</v>
      </c>
      <c r="AM12" s="4" t="s">
        <v>27</v>
      </c>
      <c r="AN12" s="2" t="e">
        <f t="shared" si="5"/>
        <v>#VALUE!</v>
      </c>
      <c r="AO12" s="2" t="e">
        <f t="shared" si="6"/>
        <v>#VALUE!</v>
      </c>
      <c r="AP12" s="2" t="e">
        <f t="shared" si="7"/>
        <v>#VALUE!</v>
      </c>
      <c r="AQ12" s="2" t="e">
        <f t="shared" si="8"/>
        <v>#VALUE!</v>
      </c>
      <c r="AR12" s="1">
        <v>684.18</v>
      </c>
      <c r="AS12" s="1" t="e">
        <f t="shared" si="1"/>
        <v>#VALUE!</v>
      </c>
      <c r="AT12" s="1" t="e">
        <f t="shared" si="2"/>
        <v>#VALUE!</v>
      </c>
      <c r="AU12" s="1" t="e">
        <f t="shared" si="3"/>
        <v>#VALUE!</v>
      </c>
      <c r="AV12" s="1" t="e">
        <f t="shared" si="4"/>
        <v>#VALUE!</v>
      </c>
    </row>
    <row r="13" spans="1:48" x14ac:dyDescent="0.25">
      <c r="A13" s="26"/>
      <c r="B13" s="10" t="s">
        <v>28</v>
      </c>
      <c r="C13" s="4" t="s">
        <v>29</v>
      </c>
      <c r="D13" s="7">
        <v>133.5</v>
      </c>
      <c r="E13" s="7">
        <v>133.5</v>
      </c>
      <c r="F13" s="2"/>
      <c r="G13" s="8" t="s">
        <v>75</v>
      </c>
      <c r="H13" s="2"/>
      <c r="I13" s="2"/>
      <c r="J13" s="8" t="s">
        <v>90</v>
      </c>
      <c r="K13" s="2"/>
      <c r="L13" s="8"/>
      <c r="M13" s="8" t="s">
        <v>107</v>
      </c>
      <c r="N13" s="8"/>
      <c r="O13" s="2"/>
      <c r="P13" s="8" t="s">
        <v>125</v>
      </c>
      <c r="Q13" s="2"/>
      <c r="R13" s="3"/>
      <c r="S13" s="1">
        <v>13</v>
      </c>
      <c r="T13" s="27"/>
      <c r="U13" s="10" t="s">
        <v>28</v>
      </c>
      <c r="V13" s="9">
        <v>133.5</v>
      </c>
      <c r="W13" s="2">
        <f t="shared" si="0"/>
        <v>0</v>
      </c>
      <c r="X13" s="2" t="e">
        <f t="shared" si="0"/>
        <v>#VALUE!</v>
      </c>
      <c r="Y13" s="2">
        <f t="shared" si="0"/>
        <v>0</v>
      </c>
      <c r="Z13" s="2">
        <f t="shared" si="0"/>
        <v>0</v>
      </c>
      <c r="AA13" s="2" t="e">
        <f t="shared" si="0"/>
        <v>#VALUE!</v>
      </c>
      <c r="AB13" s="2">
        <f t="shared" si="0"/>
        <v>0</v>
      </c>
      <c r="AC13" s="2">
        <f t="shared" si="0"/>
        <v>0</v>
      </c>
      <c r="AD13" s="2" t="e">
        <f t="shared" si="0"/>
        <v>#VALUE!</v>
      </c>
      <c r="AE13" s="2">
        <f t="shared" si="0"/>
        <v>0</v>
      </c>
      <c r="AF13" s="2">
        <f t="shared" si="0"/>
        <v>0</v>
      </c>
      <c r="AG13" s="2" t="e">
        <f t="shared" si="0"/>
        <v>#VALUE!</v>
      </c>
      <c r="AH13" s="2">
        <f t="shared" si="0"/>
        <v>0</v>
      </c>
      <c r="AI13" s="3"/>
      <c r="AJ13" s="3"/>
      <c r="AK13" s="28"/>
      <c r="AL13" s="10" t="s">
        <v>28</v>
      </c>
      <c r="AM13" s="4" t="s">
        <v>29</v>
      </c>
      <c r="AN13" s="2" t="e">
        <f t="shared" si="5"/>
        <v>#VALUE!</v>
      </c>
      <c r="AO13" s="2" t="e">
        <f t="shared" si="6"/>
        <v>#VALUE!</v>
      </c>
      <c r="AP13" s="2" t="e">
        <f t="shared" si="7"/>
        <v>#VALUE!</v>
      </c>
      <c r="AQ13" s="2" t="e">
        <f t="shared" si="8"/>
        <v>#VALUE!</v>
      </c>
      <c r="AR13" s="1">
        <v>684.18</v>
      </c>
      <c r="AS13" s="1" t="e">
        <f t="shared" si="1"/>
        <v>#VALUE!</v>
      </c>
      <c r="AT13" s="1" t="e">
        <f t="shared" si="2"/>
        <v>#VALUE!</v>
      </c>
      <c r="AU13" s="1" t="e">
        <f t="shared" si="3"/>
        <v>#VALUE!</v>
      </c>
      <c r="AV13" s="1" t="e">
        <f t="shared" si="4"/>
        <v>#VALUE!</v>
      </c>
    </row>
    <row r="14" spans="1:48" x14ac:dyDescent="0.25">
      <c r="A14" s="26"/>
      <c r="B14" s="10" t="s">
        <v>30</v>
      </c>
      <c r="C14" s="4" t="s">
        <v>31</v>
      </c>
      <c r="D14" s="7">
        <v>120.9</v>
      </c>
      <c r="E14" s="7">
        <v>120.9</v>
      </c>
      <c r="F14" s="2"/>
      <c r="G14" s="8" t="s">
        <v>76</v>
      </c>
      <c r="H14" s="2"/>
      <c r="I14" s="2"/>
      <c r="J14" s="8" t="s">
        <v>89</v>
      </c>
      <c r="K14" s="2"/>
      <c r="L14" s="8"/>
      <c r="M14" s="8" t="s">
        <v>106</v>
      </c>
      <c r="N14" s="8"/>
      <c r="O14" s="2"/>
      <c r="P14" s="8" t="s">
        <v>124</v>
      </c>
      <c r="Q14" s="2"/>
      <c r="R14" s="3"/>
      <c r="S14" s="1">
        <v>14</v>
      </c>
      <c r="T14" s="27"/>
      <c r="U14" s="10" t="s">
        <v>30</v>
      </c>
      <c r="V14" s="9">
        <v>120.9</v>
      </c>
      <c r="W14" s="2">
        <f t="shared" si="0"/>
        <v>0</v>
      </c>
      <c r="X14" s="2" t="e">
        <f t="shared" si="0"/>
        <v>#VALUE!</v>
      </c>
      <c r="Y14" s="2">
        <f t="shared" si="0"/>
        <v>0</v>
      </c>
      <c r="Z14" s="2">
        <f t="shared" si="0"/>
        <v>0</v>
      </c>
      <c r="AA14" s="2" t="e">
        <f t="shared" si="0"/>
        <v>#VALUE!</v>
      </c>
      <c r="AB14" s="2">
        <f t="shared" si="0"/>
        <v>0</v>
      </c>
      <c r="AC14" s="2">
        <f t="shared" si="0"/>
        <v>0</v>
      </c>
      <c r="AD14" s="2" t="e">
        <f t="shared" si="0"/>
        <v>#VALUE!</v>
      </c>
      <c r="AE14" s="2">
        <f t="shared" si="0"/>
        <v>0</v>
      </c>
      <c r="AF14" s="2">
        <f t="shared" si="0"/>
        <v>0</v>
      </c>
      <c r="AG14" s="2" t="e">
        <f t="shared" si="0"/>
        <v>#VALUE!</v>
      </c>
      <c r="AH14" s="2">
        <f t="shared" si="0"/>
        <v>0</v>
      </c>
      <c r="AI14" s="3"/>
      <c r="AJ14" s="3"/>
      <c r="AK14" s="28"/>
      <c r="AL14" s="10" t="s">
        <v>30</v>
      </c>
      <c r="AM14" s="4" t="s">
        <v>31</v>
      </c>
      <c r="AN14" s="2" t="e">
        <f t="shared" si="5"/>
        <v>#VALUE!</v>
      </c>
      <c r="AO14" s="2" t="e">
        <f t="shared" si="6"/>
        <v>#VALUE!</v>
      </c>
      <c r="AP14" s="2" t="e">
        <f t="shared" si="7"/>
        <v>#VALUE!</v>
      </c>
      <c r="AQ14" s="2" t="e">
        <f t="shared" si="8"/>
        <v>#VALUE!</v>
      </c>
      <c r="AR14" s="1">
        <v>684.18</v>
      </c>
      <c r="AS14" s="1" t="e">
        <f t="shared" si="1"/>
        <v>#VALUE!</v>
      </c>
      <c r="AT14" s="1" t="e">
        <f t="shared" si="2"/>
        <v>#VALUE!</v>
      </c>
      <c r="AU14" s="1" t="e">
        <f t="shared" si="3"/>
        <v>#VALUE!</v>
      </c>
      <c r="AV14" s="1" t="e">
        <f t="shared" si="4"/>
        <v>#VALUE!</v>
      </c>
    </row>
    <row r="15" spans="1:48" x14ac:dyDescent="0.25">
      <c r="A15" s="26"/>
      <c r="B15" s="11" t="s">
        <v>32</v>
      </c>
      <c r="C15" s="4" t="s">
        <v>33</v>
      </c>
      <c r="D15" s="7">
        <v>108.3</v>
      </c>
      <c r="E15" s="7">
        <v>108.3</v>
      </c>
      <c r="F15" s="2"/>
      <c r="G15" s="8" t="s">
        <v>77</v>
      </c>
      <c r="H15" s="2"/>
      <c r="I15" s="2"/>
      <c r="J15" s="8" t="s">
        <v>88</v>
      </c>
      <c r="K15" s="2"/>
      <c r="L15" s="8"/>
      <c r="M15" s="8" t="s">
        <v>105</v>
      </c>
      <c r="N15" s="8"/>
      <c r="O15" s="2"/>
      <c r="P15" s="8" t="s">
        <v>123</v>
      </c>
      <c r="Q15" s="2"/>
      <c r="R15" s="3"/>
      <c r="S15" s="1">
        <v>15</v>
      </c>
      <c r="T15" s="27"/>
      <c r="U15" s="11" t="s">
        <v>32</v>
      </c>
      <c r="V15" s="9">
        <v>108.3</v>
      </c>
      <c r="W15" s="2">
        <f t="shared" si="0"/>
        <v>0</v>
      </c>
      <c r="X15" s="2" t="e">
        <f t="shared" si="0"/>
        <v>#VALUE!</v>
      </c>
      <c r="Y15" s="2">
        <f t="shared" si="0"/>
        <v>0</v>
      </c>
      <c r="Z15" s="2">
        <f t="shared" si="0"/>
        <v>0</v>
      </c>
      <c r="AA15" s="2" t="e">
        <f t="shared" si="0"/>
        <v>#VALUE!</v>
      </c>
      <c r="AB15" s="2">
        <f t="shared" si="0"/>
        <v>0</v>
      </c>
      <c r="AC15" s="2">
        <f t="shared" si="0"/>
        <v>0</v>
      </c>
      <c r="AD15" s="2" t="e">
        <f t="shared" si="0"/>
        <v>#VALUE!</v>
      </c>
      <c r="AE15" s="2">
        <f t="shared" si="0"/>
        <v>0</v>
      </c>
      <c r="AF15" s="2">
        <f t="shared" si="0"/>
        <v>0</v>
      </c>
      <c r="AG15" s="2" t="e">
        <f t="shared" si="0"/>
        <v>#VALUE!</v>
      </c>
      <c r="AH15" s="2">
        <f t="shared" si="0"/>
        <v>0</v>
      </c>
      <c r="AI15" s="3"/>
      <c r="AJ15" s="3"/>
      <c r="AK15" s="28"/>
      <c r="AL15" s="11" t="s">
        <v>32</v>
      </c>
      <c r="AM15" s="4" t="s">
        <v>33</v>
      </c>
      <c r="AN15" s="2" t="e">
        <f t="shared" si="5"/>
        <v>#VALUE!</v>
      </c>
      <c r="AO15" s="2" t="e">
        <f t="shared" si="6"/>
        <v>#VALUE!</v>
      </c>
      <c r="AP15" s="2" t="e">
        <f t="shared" si="7"/>
        <v>#VALUE!</v>
      </c>
      <c r="AQ15" s="2" t="e">
        <f t="shared" si="8"/>
        <v>#VALUE!</v>
      </c>
      <c r="AR15" s="1">
        <v>684.18</v>
      </c>
      <c r="AS15" s="1" t="e">
        <f t="shared" si="1"/>
        <v>#VALUE!</v>
      </c>
      <c r="AT15" s="1" t="e">
        <f t="shared" si="2"/>
        <v>#VALUE!</v>
      </c>
      <c r="AU15" s="1" t="e">
        <f t="shared" si="3"/>
        <v>#VALUE!</v>
      </c>
      <c r="AV15" s="1" t="e">
        <f t="shared" si="4"/>
        <v>#VALUE!</v>
      </c>
    </row>
    <row r="16" spans="1:48" x14ac:dyDescent="0.25">
      <c r="A16" s="26"/>
      <c r="B16" s="11" t="s">
        <v>34</v>
      </c>
      <c r="C16" s="4" t="s">
        <v>35</v>
      </c>
      <c r="D16" s="7">
        <v>95.7</v>
      </c>
      <c r="E16" s="7">
        <v>95.7</v>
      </c>
      <c r="F16" s="2"/>
      <c r="G16" s="8" t="s">
        <v>78</v>
      </c>
      <c r="H16" s="2"/>
      <c r="I16" s="2"/>
      <c r="J16" s="8" t="s">
        <v>87</v>
      </c>
      <c r="K16" s="2"/>
      <c r="L16" s="8"/>
      <c r="M16" s="8" t="s">
        <v>104</v>
      </c>
      <c r="N16" s="8"/>
      <c r="O16" s="2"/>
      <c r="P16" s="8" t="s">
        <v>122</v>
      </c>
      <c r="Q16" s="2"/>
      <c r="R16" s="3"/>
      <c r="S16" s="1">
        <v>16</v>
      </c>
      <c r="T16" s="27"/>
      <c r="U16" s="11" t="s">
        <v>34</v>
      </c>
      <c r="V16" s="9">
        <v>95.7</v>
      </c>
      <c r="W16" s="2">
        <f t="shared" si="0"/>
        <v>0</v>
      </c>
      <c r="X16" s="2" t="e">
        <f t="shared" si="0"/>
        <v>#VALUE!</v>
      </c>
      <c r="Y16" s="2">
        <f t="shared" si="0"/>
        <v>0</v>
      </c>
      <c r="Z16" s="2">
        <f t="shared" si="0"/>
        <v>0</v>
      </c>
      <c r="AA16" s="2" t="e">
        <f t="shared" si="0"/>
        <v>#VALUE!</v>
      </c>
      <c r="AB16" s="2">
        <f t="shared" si="0"/>
        <v>0</v>
      </c>
      <c r="AC16" s="2">
        <f t="shared" si="0"/>
        <v>0</v>
      </c>
      <c r="AD16" s="2" t="e">
        <f t="shared" si="0"/>
        <v>#VALUE!</v>
      </c>
      <c r="AE16" s="2">
        <f t="shared" si="0"/>
        <v>0</v>
      </c>
      <c r="AF16" s="2">
        <f t="shared" si="0"/>
        <v>0</v>
      </c>
      <c r="AG16" s="2" t="e">
        <f t="shared" si="0"/>
        <v>#VALUE!</v>
      </c>
      <c r="AH16" s="2">
        <f t="shared" si="0"/>
        <v>0</v>
      </c>
      <c r="AI16" s="3"/>
      <c r="AJ16" s="3"/>
      <c r="AK16" s="28"/>
      <c r="AL16" s="11" t="s">
        <v>34</v>
      </c>
      <c r="AM16" s="4" t="s">
        <v>35</v>
      </c>
      <c r="AN16" s="2" t="e">
        <f t="shared" si="5"/>
        <v>#VALUE!</v>
      </c>
      <c r="AO16" s="2" t="e">
        <f t="shared" si="6"/>
        <v>#VALUE!</v>
      </c>
      <c r="AP16" s="2" t="e">
        <f t="shared" si="7"/>
        <v>#VALUE!</v>
      </c>
      <c r="AQ16" s="2" t="e">
        <f t="shared" si="8"/>
        <v>#VALUE!</v>
      </c>
      <c r="AR16" s="1">
        <v>684.18</v>
      </c>
      <c r="AS16" s="1" t="e">
        <f t="shared" si="1"/>
        <v>#VALUE!</v>
      </c>
      <c r="AT16" s="1" t="e">
        <f t="shared" si="2"/>
        <v>#VALUE!</v>
      </c>
      <c r="AU16" s="1" t="e">
        <f t="shared" si="3"/>
        <v>#VALUE!</v>
      </c>
      <c r="AV16" s="1" t="e">
        <f t="shared" si="4"/>
        <v>#VALUE!</v>
      </c>
    </row>
    <row r="17" spans="1:48" x14ac:dyDescent="0.25">
      <c r="A17" s="26"/>
      <c r="B17" s="11" t="s">
        <v>36</v>
      </c>
      <c r="C17" s="4" t="s">
        <v>37</v>
      </c>
      <c r="D17" s="7">
        <v>83.1</v>
      </c>
      <c r="E17" s="7">
        <v>83.1</v>
      </c>
      <c r="F17" s="2"/>
      <c r="G17" s="8" t="s">
        <v>69</v>
      </c>
      <c r="H17" s="2"/>
      <c r="I17" s="2"/>
      <c r="J17" s="8" t="s">
        <v>86</v>
      </c>
      <c r="K17" s="2"/>
      <c r="L17" s="8"/>
      <c r="M17" s="8" t="s">
        <v>103</v>
      </c>
      <c r="N17" s="8"/>
      <c r="O17" s="2"/>
      <c r="P17" s="8" t="s">
        <v>121</v>
      </c>
      <c r="Q17" s="2"/>
      <c r="R17" s="3"/>
      <c r="S17" s="1">
        <v>17</v>
      </c>
      <c r="T17" s="27"/>
      <c r="U17" s="11" t="s">
        <v>36</v>
      </c>
      <c r="V17" s="9">
        <v>83.1</v>
      </c>
      <c r="W17" s="2">
        <f t="shared" si="0"/>
        <v>0</v>
      </c>
      <c r="X17" s="2" t="e">
        <f t="shared" si="0"/>
        <v>#VALUE!</v>
      </c>
      <c r="Y17" s="2">
        <f t="shared" si="0"/>
        <v>0</v>
      </c>
      <c r="Z17" s="2">
        <f t="shared" si="0"/>
        <v>0</v>
      </c>
      <c r="AA17" s="2" t="e">
        <f t="shared" si="0"/>
        <v>#VALUE!</v>
      </c>
      <c r="AB17" s="2">
        <f t="shared" si="0"/>
        <v>0</v>
      </c>
      <c r="AC17" s="2">
        <f t="shared" si="0"/>
        <v>0</v>
      </c>
      <c r="AD17" s="2" t="e">
        <f t="shared" si="0"/>
        <v>#VALUE!</v>
      </c>
      <c r="AE17" s="2">
        <f t="shared" si="0"/>
        <v>0</v>
      </c>
      <c r="AF17" s="2">
        <f t="shared" si="0"/>
        <v>0</v>
      </c>
      <c r="AG17" s="2" t="e">
        <f t="shared" si="0"/>
        <v>#VALUE!</v>
      </c>
      <c r="AH17" s="2">
        <f t="shared" si="0"/>
        <v>0</v>
      </c>
      <c r="AI17" s="3"/>
      <c r="AJ17" s="3"/>
      <c r="AK17" s="28"/>
      <c r="AL17" s="11" t="s">
        <v>36</v>
      </c>
      <c r="AM17" s="4" t="s">
        <v>37</v>
      </c>
      <c r="AN17" s="2" t="e">
        <f t="shared" si="5"/>
        <v>#VALUE!</v>
      </c>
      <c r="AO17" s="2" t="e">
        <f t="shared" si="6"/>
        <v>#VALUE!</v>
      </c>
      <c r="AP17" s="2" t="e">
        <f t="shared" si="7"/>
        <v>#VALUE!</v>
      </c>
      <c r="AQ17" s="2" t="e">
        <f t="shared" si="8"/>
        <v>#VALUE!</v>
      </c>
      <c r="AR17" s="1">
        <v>684.18</v>
      </c>
      <c r="AS17" s="1" t="e">
        <f t="shared" si="1"/>
        <v>#VALUE!</v>
      </c>
      <c r="AT17" s="1" t="e">
        <f t="shared" si="2"/>
        <v>#VALUE!</v>
      </c>
      <c r="AU17" s="1" t="e">
        <f t="shared" si="3"/>
        <v>#VALUE!</v>
      </c>
      <c r="AV17" s="1" t="e">
        <f t="shared" si="4"/>
        <v>#VALUE!</v>
      </c>
    </row>
    <row r="18" spans="1:48" x14ac:dyDescent="0.25">
      <c r="A18" s="26"/>
      <c r="B18" s="11" t="s">
        <v>38</v>
      </c>
      <c r="C18" s="4" t="s">
        <v>39</v>
      </c>
      <c r="D18" s="7">
        <v>70.5</v>
      </c>
      <c r="E18" s="7">
        <v>70.5</v>
      </c>
      <c r="F18" s="2"/>
      <c r="G18" s="8" t="s">
        <v>68</v>
      </c>
      <c r="H18" s="2"/>
      <c r="I18" s="2"/>
      <c r="J18" s="8" t="s">
        <v>85</v>
      </c>
      <c r="K18" s="2"/>
      <c r="L18" s="8"/>
      <c r="M18" s="8" t="s">
        <v>102</v>
      </c>
      <c r="N18" s="8"/>
      <c r="O18" s="2"/>
      <c r="P18" s="8" t="s">
        <v>120</v>
      </c>
      <c r="Q18" s="2"/>
      <c r="R18" s="3"/>
      <c r="S18" s="1">
        <v>18</v>
      </c>
      <c r="T18" s="27"/>
      <c r="U18" s="11" t="s">
        <v>38</v>
      </c>
      <c r="V18" s="9">
        <v>70.5</v>
      </c>
      <c r="W18" s="2">
        <f t="shared" si="0"/>
        <v>0</v>
      </c>
      <c r="X18" s="2" t="e">
        <f t="shared" si="0"/>
        <v>#VALUE!</v>
      </c>
      <c r="Y18" s="2">
        <f t="shared" si="0"/>
        <v>0</v>
      </c>
      <c r="Z18" s="2">
        <f t="shared" si="0"/>
        <v>0</v>
      </c>
      <c r="AA18" s="2" t="e">
        <f t="shared" si="0"/>
        <v>#VALUE!</v>
      </c>
      <c r="AB18" s="2">
        <f t="shared" si="0"/>
        <v>0</v>
      </c>
      <c r="AC18" s="2">
        <f t="shared" si="0"/>
        <v>0</v>
      </c>
      <c r="AD18" s="2" t="e">
        <f t="shared" si="0"/>
        <v>#VALUE!</v>
      </c>
      <c r="AE18" s="2">
        <f t="shared" si="0"/>
        <v>0</v>
      </c>
      <c r="AF18" s="2">
        <f t="shared" si="0"/>
        <v>0</v>
      </c>
      <c r="AG18" s="2" t="e">
        <f t="shared" si="0"/>
        <v>#VALUE!</v>
      </c>
      <c r="AH18" s="2">
        <f t="shared" si="0"/>
        <v>0</v>
      </c>
      <c r="AI18" s="3"/>
      <c r="AJ18" s="3"/>
      <c r="AK18" s="28"/>
      <c r="AL18" s="11" t="s">
        <v>38</v>
      </c>
      <c r="AM18" s="4" t="s">
        <v>39</v>
      </c>
      <c r="AN18" s="2" t="e">
        <f t="shared" si="5"/>
        <v>#VALUE!</v>
      </c>
      <c r="AO18" s="2" t="e">
        <f t="shared" si="6"/>
        <v>#VALUE!</v>
      </c>
      <c r="AP18" s="2" t="e">
        <f t="shared" si="7"/>
        <v>#VALUE!</v>
      </c>
      <c r="AQ18" s="2" t="e">
        <f t="shared" si="8"/>
        <v>#VALUE!</v>
      </c>
      <c r="AR18" s="1">
        <v>684.18</v>
      </c>
      <c r="AS18" s="1" t="e">
        <f t="shared" si="1"/>
        <v>#VALUE!</v>
      </c>
      <c r="AT18" s="1" t="e">
        <f t="shared" si="2"/>
        <v>#VALUE!</v>
      </c>
      <c r="AU18" s="1" t="e">
        <f t="shared" si="3"/>
        <v>#VALUE!</v>
      </c>
      <c r="AV18" s="1" t="e">
        <f t="shared" si="4"/>
        <v>#VALUE!</v>
      </c>
    </row>
    <row r="19" spans="1:48" x14ac:dyDescent="0.25">
      <c r="A19" s="26"/>
      <c r="B19" s="11" t="s">
        <v>40</v>
      </c>
      <c r="C19" s="4" t="s">
        <v>41</v>
      </c>
      <c r="D19" s="7">
        <v>57.9</v>
      </c>
      <c r="E19" s="7">
        <v>57.9</v>
      </c>
      <c r="F19" s="2"/>
      <c r="G19" s="8" t="s">
        <v>67</v>
      </c>
      <c r="H19" s="2"/>
      <c r="I19" s="2"/>
      <c r="J19" s="8" t="s">
        <v>84</v>
      </c>
      <c r="K19" s="2"/>
      <c r="L19" s="8"/>
      <c r="M19" s="8" t="s">
        <v>101</v>
      </c>
      <c r="N19" s="8"/>
      <c r="O19" s="2"/>
      <c r="P19" s="8" t="s">
        <v>119</v>
      </c>
      <c r="Q19" s="2"/>
      <c r="R19" s="3"/>
      <c r="S19" s="1">
        <v>19</v>
      </c>
      <c r="T19" s="27"/>
      <c r="U19" s="11" t="s">
        <v>40</v>
      </c>
      <c r="V19" s="9">
        <v>57.9</v>
      </c>
      <c r="W19" s="2">
        <f t="shared" si="0"/>
        <v>0</v>
      </c>
      <c r="X19" s="2" t="e">
        <f t="shared" si="0"/>
        <v>#VALUE!</v>
      </c>
      <c r="Y19" s="2">
        <f t="shared" si="0"/>
        <v>0</v>
      </c>
      <c r="Z19" s="2">
        <f t="shared" si="0"/>
        <v>0</v>
      </c>
      <c r="AA19" s="2" t="e">
        <f t="shared" si="0"/>
        <v>#VALUE!</v>
      </c>
      <c r="AB19" s="2">
        <f t="shared" si="0"/>
        <v>0</v>
      </c>
      <c r="AC19" s="2">
        <f t="shared" si="0"/>
        <v>0</v>
      </c>
      <c r="AD19" s="2" t="e">
        <f t="shared" si="0"/>
        <v>#VALUE!</v>
      </c>
      <c r="AE19" s="2">
        <f t="shared" si="0"/>
        <v>0</v>
      </c>
      <c r="AF19" s="2">
        <f t="shared" si="0"/>
        <v>0</v>
      </c>
      <c r="AG19" s="2" t="e">
        <f t="shared" si="0"/>
        <v>#VALUE!</v>
      </c>
      <c r="AH19" s="2">
        <f t="shared" si="0"/>
        <v>0</v>
      </c>
      <c r="AI19" s="3"/>
      <c r="AJ19" s="3"/>
      <c r="AK19" s="28"/>
      <c r="AL19" s="11" t="s">
        <v>40</v>
      </c>
      <c r="AM19" s="4" t="s">
        <v>41</v>
      </c>
      <c r="AN19" s="2" t="e">
        <f t="shared" si="5"/>
        <v>#VALUE!</v>
      </c>
      <c r="AO19" s="2" t="e">
        <f t="shared" si="6"/>
        <v>#VALUE!</v>
      </c>
      <c r="AP19" s="2" t="e">
        <f t="shared" si="7"/>
        <v>#VALUE!</v>
      </c>
      <c r="AQ19" s="2" t="e">
        <f t="shared" si="8"/>
        <v>#VALUE!</v>
      </c>
      <c r="AR19" s="1">
        <v>684.18</v>
      </c>
      <c r="AS19" s="1" t="e">
        <f t="shared" si="1"/>
        <v>#VALUE!</v>
      </c>
      <c r="AT19" s="1" t="e">
        <f t="shared" si="2"/>
        <v>#VALUE!</v>
      </c>
      <c r="AU19" s="1" t="e">
        <f t="shared" si="3"/>
        <v>#VALUE!</v>
      </c>
      <c r="AV19" s="1" t="e">
        <f t="shared" si="4"/>
        <v>#VALUE!</v>
      </c>
    </row>
    <row r="20" spans="1:48" x14ac:dyDescent="0.25">
      <c r="A20" s="26"/>
      <c r="B20" s="11" t="s">
        <v>42</v>
      </c>
      <c r="C20" s="4" t="s">
        <v>43</v>
      </c>
      <c r="D20" s="7">
        <v>45.3</v>
      </c>
      <c r="E20" s="7">
        <v>45.3</v>
      </c>
      <c r="F20" s="2"/>
      <c r="G20" s="8" t="s">
        <v>66</v>
      </c>
      <c r="H20" s="2"/>
      <c r="I20" s="2"/>
      <c r="J20" s="8" t="s">
        <v>83</v>
      </c>
      <c r="K20" s="2"/>
      <c r="L20" s="8"/>
      <c r="M20" s="8" t="s">
        <v>100</v>
      </c>
      <c r="N20" s="8"/>
      <c r="O20" s="2"/>
      <c r="P20" s="8" t="s">
        <v>118</v>
      </c>
      <c r="Q20" s="2"/>
      <c r="R20" s="3"/>
      <c r="S20" s="1">
        <v>20</v>
      </c>
      <c r="T20" s="27"/>
      <c r="U20" s="11" t="s">
        <v>42</v>
      </c>
      <c r="V20" s="9">
        <v>45.3</v>
      </c>
      <c r="W20" s="2">
        <f t="shared" si="0"/>
        <v>0</v>
      </c>
      <c r="X20" s="2" t="e">
        <f t="shared" si="0"/>
        <v>#VALUE!</v>
      </c>
      <c r="Y20" s="2">
        <f t="shared" si="0"/>
        <v>0</v>
      </c>
      <c r="Z20" s="2">
        <f t="shared" si="0"/>
        <v>0</v>
      </c>
      <c r="AA20" s="2" t="e">
        <f t="shared" si="0"/>
        <v>#VALUE!</v>
      </c>
      <c r="AB20" s="2">
        <f t="shared" si="0"/>
        <v>0</v>
      </c>
      <c r="AC20" s="2">
        <f t="shared" si="0"/>
        <v>0</v>
      </c>
      <c r="AD20" s="2" t="e">
        <f t="shared" si="0"/>
        <v>#VALUE!</v>
      </c>
      <c r="AE20" s="2">
        <f t="shared" si="0"/>
        <v>0</v>
      </c>
      <c r="AF20" s="2">
        <f t="shared" si="0"/>
        <v>0</v>
      </c>
      <c r="AG20" s="2" t="e">
        <f t="shared" si="0"/>
        <v>#VALUE!</v>
      </c>
      <c r="AH20" s="2">
        <f t="shared" si="0"/>
        <v>0</v>
      </c>
      <c r="AI20" s="3"/>
      <c r="AJ20" s="3"/>
      <c r="AK20" s="28"/>
      <c r="AL20" s="11" t="s">
        <v>42</v>
      </c>
      <c r="AM20" s="4" t="s">
        <v>43</v>
      </c>
      <c r="AN20" s="2" t="e">
        <f t="shared" si="5"/>
        <v>#VALUE!</v>
      </c>
      <c r="AO20" s="2" t="e">
        <f t="shared" si="6"/>
        <v>#VALUE!</v>
      </c>
      <c r="AP20" s="2" t="e">
        <f t="shared" si="7"/>
        <v>#VALUE!</v>
      </c>
      <c r="AQ20" s="2" t="e">
        <f t="shared" si="8"/>
        <v>#VALUE!</v>
      </c>
      <c r="AR20" s="1">
        <v>684.18</v>
      </c>
      <c r="AS20" s="1" t="e">
        <f t="shared" si="1"/>
        <v>#VALUE!</v>
      </c>
      <c r="AT20" s="1" t="e">
        <f t="shared" si="2"/>
        <v>#VALUE!</v>
      </c>
      <c r="AU20" s="1" t="e">
        <f t="shared" si="3"/>
        <v>#VALUE!</v>
      </c>
      <c r="AV20" s="1" t="e">
        <f t="shared" si="4"/>
        <v>#VALUE!</v>
      </c>
    </row>
    <row r="21" spans="1:48" x14ac:dyDescent="0.25">
      <c r="A21" s="26"/>
      <c r="B21" s="11" t="s">
        <v>44</v>
      </c>
      <c r="C21" s="4" t="s">
        <v>45</v>
      </c>
      <c r="D21" s="7">
        <v>32.700000000000003</v>
      </c>
      <c r="E21" s="7">
        <v>32.700000000000003</v>
      </c>
      <c r="F21" s="2"/>
      <c r="G21" s="8" t="s">
        <v>65</v>
      </c>
      <c r="H21" s="2"/>
      <c r="I21" s="2"/>
      <c r="J21" s="8" t="s">
        <v>82</v>
      </c>
      <c r="K21" s="2"/>
      <c r="L21" s="8"/>
      <c r="M21" s="8" t="s">
        <v>99</v>
      </c>
      <c r="N21" s="8"/>
      <c r="O21" s="2"/>
      <c r="P21" s="8" t="s">
        <v>117</v>
      </c>
      <c r="Q21" s="2"/>
      <c r="R21" s="3"/>
      <c r="S21" s="1">
        <v>21</v>
      </c>
      <c r="T21" s="27"/>
      <c r="U21" s="11" t="s">
        <v>44</v>
      </c>
      <c r="V21" s="9">
        <v>32.700000000000003</v>
      </c>
      <c r="W21" s="2">
        <f t="shared" si="0"/>
        <v>0</v>
      </c>
      <c r="X21" s="2" t="e">
        <f t="shared" si="0"/>
        <v>#VALUE!</v>
      </c>
      <c r="Y21" s="2">
        <f t="shared" si="0"/>
        <v>0</v>
      </c>
      <c r="Z21" s="2">
        <f t="shared" si="0"/>
        <v>0</v>
      </c>
      <c r="AA21" s="2" t="e">
        <f t="shared" si="0"/>
        <v>#VALUE!</v>
      </c>
      <c r="AB21" s="2">
        <f t="shared" si="0"/>
        <v>0</v>
      </c>
      <c r="AC21" s="2">
        <f t="shared" si="0"/>
        <v>0</v>
      </c>
      <c r="AD21" s="2" t="e">
        <f t="shared" si="0"/>
        <v>#VALUE!</v>
      </c>
      <c r="AE21" s="2">
        <f t="shared" si="0"/>
        <v>0</v>
      </c>
      <c r="AF21" s="2">
        <f t="shared" si="0"/>
        <v>0</v>
      </c>
      <c r="AG21" s="2" t="e">
        <f t="shared" si="0"/>
        <v>#VALUE!</v>
      </c>
      <c r="AH21" s="2">
        <f t="shared" si="0"/>
        <v>0</v>
      </c>
      <c r="AI21" s="3"/>
      <c r="AJ21" s="3"/>
      <c r="AK21" s="28"/>
      <c r="AL21" s="11" t="s">
        <v>44</v>
      </c>
      <c r="AM21" s="4" t="s">
        <v>45</v>
      </c>
      <c r="AN21" s="2" t="e">
        <f t="shared" si="5"/>
        <v>#VALUE!</v>
      </c>
      <c r="AO21" s="2" t="e">
        <f t="shared" si="6"/>
        <v>#VALUE!</v>
      </c>
      <c r="AP21" s="2" t="e">
        <f t="shared" si="7"/>
        <v>#VALUE!</v>
      </c>
      <c r="AQ21" s="2" t="e">
        <f t="shared" si="8"/>
        <v>#VALUE!</v>
      </c>
      <c r="AR21" s="1">
        <v>684.18</v>
      </c>
      <c r="AS21" s="1" t="e">
        <f t="shared" si="1"/>
        <v>#VALUE!</v>
      </c>
      <c r="AT21" s="1" t="e">
        <f t="shared" si="2"/>
        <v>#VALUE!</v>
      </c>
      <c r="AU21" s="1" t="e">
        <f t="shared" si="3"/>
        <v>#VALUE!</v>
      </c>
      <c r="AV21" s="1" t="e">
        <f t="shared" si="4"/>
        <v>#VALUE!</v>
      </c>
    </row>
    <row r="22" spans="1:48" x14ac:dyDescent="0.25">
      <c r="A22" s="26"/>
      <c r="B22" s="11" t="s">
        <v>46</v>
      </c>
      <c r="C22" s="4" t="s">
        <v>47</v>
      </c>
      <c r="D22" s="7">
        <v>20.100000000000001</v>
      </c>
      <c r="E22" s="7">
        <v>20.100000000000001</v>
      </c>
      <c r="F22" s="2"/>
      <c r="G22" s="8" t="s">
        <v>64</v>
      </c>
      <c r="H22" s="2"/>
      <c r="I22" s="2"/>
      <c r="J22" s="8" t="s">
        <v>81</v>
      </c>
      <c r="K22" s="2"/>
      <c r="L22" s="8"/>
      <c r="M22" s="8" t="s">
        <v>98</v>
      </c>
      <c r="N22" s="8"/>
      <c r="O22" s="2"/>
      <c r="P22" s="8" t="s">
        <v>116</v>
      </c>
      <c r="Q22" s="2"/>
      <c r="R22" s="3"/>
      <c r="S22" s="1">
        <v>22</v>
      </c>
      <c r="T22" s="27"/>
      <c r="U22" s="11" t="s">
        <v>46</v>
      </c>
      <c r="V22" s="9">
        <v>20.100000000000001</v>
      </c>
      <c r="W22" s="2">
        <f t="shared" si="0"/>
        <v>0</v>
      </c>
      <c r="X22" s="2" t="e">
        <f t="shared" si="0"/>
        <v>#VALUE!</v>
      </c>
      <c r="Y22" s="2">
        <f t="shared" si="0"/>
        <v>0</v>
      </c>
      <c r="Z22" s="2">
        <f t="shared" si="0"/>
        <v>0</v>
      </c>
      <c r="AA22" s="2" t="e">
        <f t="shared" si="0"/>
        <v>#VALUE!</v>
      </c>
      <c r="AB22" s="2">
        <f>K22/((0.5*1.25*(18.66^2)/2.75)*($V22^0.44))</f>
        <v>0</v>
      </c>
      <c r="AC22" s="2">
        <f t="shared" si="0"/>
        <v>0</v>
      </c>
      <c r="AD22" s="2" t="e">
        <f t="shared" si="0"/>
        <v>#VALUE!</v>
      </c>
      <c r="AE22" s="2">
        <f t="shared" si="0"/>
        <v>0</v>
      </c>
      <c r="AF22" s="2">
        <f t="shared" si="0"/>
        <v>0</v>
      </c>
      <c r="AG22" s="2" t="e">
        <f t="shared" si="0"/>
        <v>#VALUE!</v>
      </c>
      <c r="AH22" s="2">
        <f t="shared" si="0"/>
        <v>0</v>
      </c>
      <c r="AI22" s="3"/>
      <c r="AJ22" s="3"/>
      <c r="AK22" s="25"/>
      <c r="AL22" s="11" t="s">
        <v>46</v>
      </c>
      <c r="AM22" s="4" t="s">
        <v>47</v>
      </c>
      <c r="AN22" s="2" t="e">
        <f t="shared" si="5"/>
        <v>#VALUE!</v>
      </c>
      <c r="AO22" s="2" t="e">
        <f t="shared" si="6"/>
        <v>#VALUE!</v>
      </c>
      <c r="AP22" s="2" t="e">
        <f t="shared" si="7"/>
        <v>#VALUE!</v>
      </c>
      <c r="AQ22" s="2" t="e">
        <f t="shared" si="8"/>
        <v>#VALUE!</v>
      </c>
      <c r="AR22" s="1">
        <v>342.09</v>
      </c>
      <c r="AS22" s="1" t="e">
        <f t="shared" si="1"/>
        <v>#VALUE!</v>
      </c>
      <c r="AT22" s="1" t="e">
        <f t="shared" si="2"/>
        <v>#VALUE!</v>
      </c>
      <c r="AU22" s="1" t="e">
        <f t="shared" si="3"/>
        <v>#VALUE!</v>
      </c>
      <c r="AV22" s="1" t="e">
        <f t="shared" si="4"/>
        <v>#VALUE!</v>
      </c>
    </row>
    <row r="23" spans="1:48" x14ac:dyDescent="0.25">
      <c r="A23" s="26"/>
      <c r="B23" s="11"/>
      <c r="C23" s="4"/>
      <c r="D23" s="4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  <c r="T23" s="27"/>
      <c r="U23" s="12"/>
      <c r="V23" s="7"/>
      <c r="W23" s="1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"/>
      <c r="AK23" s="2"/>
      <c r="AL23" s="11"/>
      <c r="AM23" s="4" t="s">
        <v>48</v>
      </c>
      <c r="AN23" s="2">
        <v>-5.4552616867821667E-2</v>
      </c>
      <c r="AO23" s="2">
        <v>-0.59667881501508224</v>
      </c>
      <c r="AP23" s="2">
        <v>-0.520602482506209</v>
      </c>
      <c r="AQ23" s="2">
        <v>5.3180073292849052E-2</v>
      </c>
      <c r="AR23" s="1">
        <f>SUM(AR5:AR22)</f>
        <v>11836.860000000002</v>
      </c>
      <c r="AS23" s="1" t="e">
        <f t="shared" ref="AS23:AV23" si="9">SUM(AS5:AS22)</f>
        <v>#VALUE!</v>
      </c>
      <c r="AT23" s="1" t="e">
        <f t="shared" si="9"/>
        <v>#VALUE!</v>
      </c>
      <c r="AU23" s="1" t="e">
        <f t="shared" si="9"/>
        <v>#VALUE!</v>
      </c>
      <c r="AV23" s="1" t="e">
        <f t="shared" si="9"/>
        <v>#VALUE!</v>
      </c>
    </row>
    <row r="24" spans="1:48" x14ac:dyDescent="0.25">
      <c r="A24" s="26"/>
      <c r="B24" s="11"/>
      <c r="C24" s="4"/>
      <c r="D24" s="4"/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3"/>
      <c r="T24" s="27"/>
      <c r="U24" s="11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"/>
      <c r="AK24" s="2"/>
      <c r="AL24" s="11"/>
      <c r="AM24" s="4"/>
      <c r="AN24" s="2"/>
      <c r="AO24" s="2"/>
      <c r="AP24" s="2"/>
      <c r="AQ24" s="2"/>
    </row>
    <row r="25" spans="1:48" x14ac:dyDescent="0.25">
      <c r="A25" s="26"/>
      <c r="B25" s="11"/>
      <c r="C25" s="4"/>
      <c r="D25" s="4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27"/>
      <c r="U25" s="11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"/>
      <c r="AK25" s="2"/>
      <c r="AL25" s="11"/>
      <c r="AM25" s="4"/>
      <c r="AN25" s="2"/>
      <c r="AO25" s="2"/>
      <c r="AP25" s="2"/>
      <c r="AQ25" s="2"/>
      <c r="AR25" s="13" t="e">
        <f>AS23/AR23</f>
        <v>#VALUE!</v>
      </c>
      <c r="AS25" s="13" t="e">
        <f>AT23/AR23</f>
        <v>#VALUE!</v>
      </c>
      <c r="AT25" s="13" t="e">
        <f>AU23/AR23</f>
        <v>#VALUE!</v>
      </c>
      <c r="AU25" s="13" t="e">
        <f>AV23/AR23</f>
        <v>#VALUE!</v>
      </c>
    </row>
    <row r="26" spans="1:48" x14ac:dyDescent="0.25">
      <c r="A26" s="26"/>
      <c r="B26" s="11"/>
      <c r="C26" s="4"/>
      <c r="D26" s="4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  <c r="S26" s="3"/>
      <c r="T26" s="27"/>
      <c r="U26" s="11"/>
      <c r="V26" s="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"/>
      <c r="AK26" s="2"/>
      <c r="AL26" s="11"/>
      <c r="AM26" s="4"/>
      <c r="AN26" s="2"/>
      <c r="AO26" s="2"/>
      <c r="AP26" s="2"/>
      <c r="AQ26" s="2"/>
      <c r="AR26" s="13" t="e">
        <f>AR25-AT25</f>
        <v>#VALUE!</v>
      </c>
      <c r="AS26" s="13"/>
      <c r="AT26" s="13" t="e">
        <f>AS25-AU25</f>
        <v>#VALUE!</v>
      </c>
      <c r="AU26" s="13"/>
    </row>
    <row r="27" spans="1:48" x14ac:dyDescent="0.25">
      <c r="A27" s="26"/>
      <c r="B27" s="11"/>
      <c r="C27" s="4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3"/>
      <c r="T27" s="27"/>
      <c r="U27" s="11"/>
      <c r="V27" s="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"/>
      <c r="AK27" s="2"/>
      <c r="AL27" s="11"/>
      <c r="AM27" s="4"/>
      <c r="AN27" s="2"/>
      <c r="AO27" s="2"/>
      <c r="AP27" s="2"/>
      <c r="AQ27" s="2"/>
      <c r="AR27" s="14">
        <v>0.66377199307816348</v>
      </c>
      <c r="AS27" s="14">
        <v>-1.0009569205002409</v>
      </c>
      <c r="AT27" s="14">
        <v>-0.54506413964631162</v>
      </c>
      <c r="AU27" s="14">
        <v>-1.2781714375315505</v>
      </c>
    </row>
    <row r="28" spans="1:48" x14ac:dyDescent="0.25">
      <c r="A28" s="26"/>
      <c r="B28" s="11"/>
      <c r="C28" s="4"/>
      <c r="D28" s="4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  <c r="S28" s="3"/>
      <c r="T28" s="27"/>
      <c r="U28" s="11"/>
      <c r="V28" s="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"/>
      <c r="AK28" s="2"/>
      <c r="AL28" s="11"/>
      <c r="AM28" s="4"/>
      <c r="AN28" s="2"/>
      <c r="AO28" s="2"/>
      <c r="AP28" s="2"/>
      <c r="AQ28" s="2"/>
      <c r="AR28" s="14">
        <v>1.2088361327244752</v>
      </c>
      <c r="AS28" s="14"/>
      <c r="AT28" s="14">
        <v>0.27721451703130962</v>
      </c>
      <c r="AU28" s="14"/>
    </row>
    <row r="29" spans="1:48" x14ac:dyDescent="0.25">
      <c r="AN29" s="2"/>
      <c r="AO29" s="2"/>
    </row>
    <row r="30" spans="1:48" x14ac:dyDescent="0.25">
      <c r="AN30" s="2"/>
      <c r="AO30" s="2"/>
    </row>
    <row r="31" spans="1:48" x14ac:dyDescent="0.25">
      <c r="AN31" s="2"/>
      <c r="AO31" s="2"/>
    </row>
    <row r="32" spans="1:48" x14ac:dyDescent="0.25">
      <c r="AN32" s="2"/>
      <c r="AO32" s="2"/>
    </row>
    <row r="33" spans="1:41" x14ac:dyDescent="0.25">
      <c r="L33" s="15"/>
      <c r="AN33" s="2"/>
      <c r="AO33" s="2"/>
    </row>
    <row r="34" spans="1:41" x14ac:dyDescent="0.25">
      <c r="A34" s="16" t="s">
        <v>49</v>
      </c>
      <c r="B34" s="17" t="s">
        <v>50</v>
      </c>
      <c r="C34" s="17" t="s">
        <v>51</v>
      </c>
      <c r="D34" s="17" t="s">
        <v>52</v>
      </c>
      <c r="E34" s="17" t="s">
        <v>52</v>
      </c>
      <c r="F34" s="17" t="s">
        <v>53</v>
      </c>
      <c r="G34" s="17" t="s">
        <v>54</v>
      </c>
      <c r="H34" s="17" t="s">
        <v>55</v>
      </c>
      <c r="I34" s="17" t="s">
        <v>56</v>
      </c>
      <c r="J34" s="17" t="s">
        <v>57</v>
      </c>
      <c r="K34" s="17" t="s">
        <v>58</v>
      </c>
      <c r="L34" s="15"/>
      <c r="AN34" s="2"/>
      <c r="AO34" s="2"/>
    </row>
    <row r="35" spans="1:41" x14ac:dyDescent="0.25">
      <c r="A35" s="18" t="s">
        <v>59</v>
      </c>
      <c r="B35" s="19">
        <v>370</v>
      </c>
      <c r="C35" s="19">
        <v>370</v>
      </c>
      <c r="D35" s="19">
        <v>370</v>
      </c>
      <c r="E35" s="19">
        <v>370</v>
      </c>
      <c r="F35" s="19">
        <v>115</v>
      </c>
      <c r="G35" s="19">
        <v>115</v>
      </c>
      <c r="H35" s="19"/>
      <c r="I35" s="19"/>
      <c r="J35" s="19"/>
      <c r="K35" s="19"/>
      <c r="L35" s="15"/>
      <c r="M35" s="15"/>
      <c r="N35" s="15"/>
      <c r="AN35" s="2"/>
      <c r="AO35" s="2"/>
    </row>
    <row r="36" spans="1:41" x14ac:dyDescent="0.25">
      <c r="A36" s="18" t="s">
        <v>60</v>
      </c>
      <c r="B36" s="19"/>
      <c r="C36" s="19"/>
      <c r="D36" s="19"/>
      <c r="E36" s="19"/>
      <c r="F36" s="19"/>
      <c r="G36" s="19"/>
      <c r="H36" s="19">
        <v>-393</v>
      </c>
      <c r="I36" s="19">
        <v>-139</v>
      </c>
      <c r="J36" s="19">
        <v>-139</v>
      </c>
      <c r="K36" s="19">
        <v>-393</v>
      </c>
      <c r="L36" s="15"/>
      <c r="N36" s="15"/>
      <c r="AN36" s="2"/>
      <c r="AO36" s="2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15"/>
      <c r="K37" s="15"/>
      <c r="L37" s="15"/>
      <c r="M37" s="15"/>
      <c r="N37" s="15"/>
      <c r="AN37" s="2"/>
      <c r="AO37" s="2"/>
    </row>
    <row r="38" spans="1:41" x14ac:dyDescent="0.25">
      <c r="A38" s="16" t="s">
        <v>61</v>
      </c>
      <c r="B38" s="17" t="s">
        <v>50</v>
      </c>
      <c r="C38" s="17" t="s">
        <v>51</v>
      </c>
      <c r="D38" s="17" t="s">
        <v>52</v>
      </c>
      <c r="E38" s="17" t="s">
        <v>52</v>
      </c>
      <c r="F38" s="17" t="s">
        <v>53</v>
      </c>
      <c r="G38" s="21"/>
      <c r="H38" s="21"/>
      <c r="I38" s="21"/>
      <c r="J38" s="15"/>
      <c r="K38" s="15"/>
      <c r="L38" s="15"/>
      <c r="M38" s="15"/>
      <c r="N38" s="15"/>
      <c r="AN38" s="2"/>
      <c r="AO38" s="2"/>
    </row>
    <row r="39" spans="1:41" x14ac:dyDescent="0.25">
      <c r="A39" s="18" t="s">
        <v>59</v>
      </c>
      <c r="B39" s="19"/>
      <c r="C39" s="19"/>
      <c r="D39" s="19"/>
      <c r="E39" s="19">
        <v>624</v>
      </c>
      <c r="F39" s="19"/>
      <c r="G39" s="21"/>
      <c r="H39" s="21"/>
      <c r="I39" s="21"/>
      <c r="J39" s="15"/>
      <c r="K39" s="15"/>
      <c r="L39" s="15"/>
      <c r="M39" s="15"/>
      <c r="N39" s="15"/>
      <c r="AN39" s="2"/>
      <c r="AO39" s="2"/>
    </row>
    <row r="40" spans="1:41" x14ac:dyDescent="0.25">
      <c r="A40" s="18" t="s">
        <v>62</v>
      </c>
      <c r="B40" s="19">
        <v>-393</v>
      </c>
      <c r="C40" s="19">
        <v>-647</v>
      </c>
      <c r="D40" s="19"/>
      <c r="E40" s="19"/>
      <c r="F40" s="19">
        <v>-393</v>
      </c>
      <c r="G40" s="21"/>
      <c r="H40" s="21"/>
      <c r="I40" s="21"/>
      <c r="J40" s="15"/>
      <c r="K40" s="15"/>
      <c r="L40" s="15"/>
      <c r="M40" s="15"/>
      <c r="N40" s="15"/>
      <c r="AN40" s="2"/>
      <c r="AO40" s="2"/>
    </row>
    <row r="41" spans="1:41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15"/>
      <c r="K41" s="15"/>
      <c r="L41" s="15"/>
      <c r="M41" s="15"/>
      <c r="N41" s="15"/>
    </row>
    <row r="42" spans="1:41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5"/>
      <c r="K42" s="15"/>
      <c r="L42" s="15"/>
      <c r="M42" s="15"/>
      <c r="N42" s="15"/>
    </row>
    <row r="43" spans="1:41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15"/>
      <c r="K43" s="15"/>
      <c r="L43" s="15"/>
      <c r="M43" s="15"/>
      <c r="N43" s="15"/>
    </row>
    <row r="44" spans="1:41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15"/>
      <c r="K44" s="15"/>
      <c r="L44" s="15"/>
      <c r="M44" s="15"/>
      <c r="N44" s="15"/>
    </row>
    <row r="45" spans="1:41" x14ac:dyDescent="0.25">
      <c r="A45" s="22"/>
      <c r="B45" s="22"/>
      <c r="C45" s="22"/>
      <c r="D45" s="22"/>
      <c r="E45" s="22"/>
      <c r="F45" s="22"/>
      <c r="G45" s="22"/>
      <c r="H45" s="22"/>
      <c r="I45" s="22"/>
    </row>
  </sheetData>
  <mergeCells count="21">
    <mergeCell ref="AT3:AT4"/>
    <mergeCell ref="AU3:AU4"/>
    <mergeCell ref="AV3:AV4"/>
    <mergeCell ref="AM3:AM4"/>
    <mergeCell ref="AN3:AN4"/>
    <mergeCell ref="AO3:AO4"/>
    <mergeCell ref="AP3:AP4"/>
    <mergeCell ref="AQ3:AQ4"/>
    <mergeCell ref="AS3:AS4"/>
    <mergeCell ref="AL3:AL4"/>
    <mergeCell ref="A3:A28"/>
    <mergeCell ref="F3:H3"/>
    <mergeCell ref="I3:K3"/>
    <mergeCell ref="L3:N3"/>
    <mergeCell ref="O3:Q3"/>
    <mergeCell ref="T3:T28"/>
    <mergeCell ref="W3:Y3"/>
    <mergeCell ref="Z3:AB3"/>
    <mergeCell ref="AC3:AE3"/>
    <mergeCell ref="AF3:AH3"/>
    <mergeCell ref="AK3:AK2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zoomScale="115" zoomScaleNormal="115" workbookViewId="0">
      <selection activeCell="G11" sqref="G11"/>
    </sheetView>
  </sheetViews>
  <sheetFormatPr defaultColWidth="9" defaultRowHeight="15" x14ac:dyDescent="0.25"/>
  <cols>
    <col min="1" max="1" width="5.25" style="1" bestFit="1" customWidth="1"/>
    <col min="2" max="2" width="6.125" style="1" bestFit="1" customWidth="1"/>
    <col min="3" max="3" width="13.125" style="1" bestFit="1" customWidth="1"/>
    <col min="4" max="5" width="7.375" style="1" bestFit="1" customWidth="1"/>
    <col min="6" max="6" width="5.5" style="1" bestFit="1" customWidth="1"/>
    <col min="7" max="7" width="7.375" style="1" bestFit="1" customWidth="1"/>
    <col min="8" max="9" width="5.5" style="1" bestFit="1" customWidth="1"/>
    <col min="10" max="10" width="8" style="1" bestFit="1" customWidth="1"/>
    <col min="11" max="11" width="5.5" style="1" bestFit="1" customWidth="1"/>
    <col min="12" max="12" width="3.5" style="1" bestFit="1" customWidth="1"/>
    <col min="13" max="13" width="8" style="1" bestFit="1" customWidth="1"/>
    <col min="14" max="15" width="3.5" style="1" bestFit="1" customWidth="1"/>
    <col min="16" max="16" width="8" style="1" bestFit="1" customWidth="1"/>
    <col min="17" max="17" width="3.5" style="1" bestFit="1" customWidth="1"/>
    <col min="18" max="18" width="9.5" style="1" bestFit="1" customWidth="1"/>
    <col min="19" max="19" width="3.5" style="1" bestFit="1" customWidth="1"/>
    <col min="20" max="20" width="5.25" style="1" bestFit="1" customWidth="1"/>
    <col min="21" max="21" width="6.125" style="1" bestFit="1" customWidth="1"/>
    <col min="22" max="22" width="15.125" style="1" bestFit="1" customWidth="1"/>
    <col min="23" max="23" width="3.375" style="1" bestFit="1" customWidth="1"/>
    <col min="24" max="24" width="12.5" style="1" bestFit="1" customWidth="1"/>
    <col min="25" max="26" width="3.375" style="1" bestFit="1" customWidth="1"/>
    <col min="27" max="27" width="13.25" style="1" bestFit="1" customWidth="1"/>
    <col min="28" max="29" width="3.375" style="1" bestFit="1" customWidth="1"/>
    <col min="30" max="30" width="13.25" style="1" bestFit="1" customWidth="1"/>
    <col min="31" max="32" width="3.375" style="1" bestFit="1" customWidth="1"/>
    <col min="33" max="33" width="13.25" style="1" bestFit="1" customWidth="1"/>
    <col min="34" max="34" width="3.375" style="1" bestFit="1" customWidth="1"/>
    <col min="35" max="36" width="9" style="1"/>
    <col min="37" max="37" width="5.25" style="1" bestFit="1" customWidth="1"/>
    <col min="38" max="38" width="6.125" style="1" bestFit="1" customWidth="1"/>
    <col min="39" max="39" width="13.125" style="1" bestFit="1" customWidth="1"/>
    <col min="40" max="43" width="13.25" style="1" bestFit="1" customWidth="1"/>
    <col min="44" max="44" width="12.75" style="1" bestFit="1" customWidth="1"/>
    <col min="45" max="45" width="13.875" style="1" bestFit="1" customWidth="1"/>
    <col min="46" max="46" width="13.25" style="1" bestFit="1" customWidth="1"/>
    <col min="47" max="47" width="13.875" style="1" bestFit="1" customWidth="1"/>
    <col min="48" max="48" width="13.25" style="1" bestFit="1" customWidth="1"/>
    <col min="49" max="16384" width="9" style="1"/>
  </cols>
  <sheetData>
    <row r="1" spans="1:48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S1" s="1">
        <v>1</v>
      </c>
    </row>
    <row r="2" spans="1:48" x14ac:dyDescent="0.25">
      <c r="S2" s="1">
        <v>2</v>
      </c>
    </row>
    <row r="3" spans="1:48" ht="16.5" x14ac:dyDescent="0.3">
      <c r="A3" s="26" t="s">
        <v>0</v>
      </c>
      <c r="B3" s="2"/>
      <c r="C3" s="2"/>
      <c r="D3" s="2"/>
      <c r="E3" s="2"/>
      <c r="F3" s="27" t="s">
        <v>1</v>
      </c>
      <c r="G3" s="27"/>
      <c r="H3" s="27"/>
      <c r="I3" s="27" t="s">
        <v>2</v>
      </c>
      <c r="J3" s="27"/>
      <c r="K3" s="27"/>
      <c r="L3" s="27" t="s">
        <v>3</v>
      </c>
      <c r="M3" s="27"/>
      <c r="N3" s="27"/>
      <c r="O3" s="27" t="s">
        <v>4</v>
      </c>
      <c r="P3" s="27"/>
      <c r="Q3" s="27"/>
      <c r="R3" s="3" t="s">
        <v>5</v>
      </c>
      <c r="S3" s="1">
        <v>3</v>
      </c>
      <c r="T3" s="27" t="s">
        <v>0</v>
      </c>
      <c r="U3" s="2"/>
      <c r="V3" s="2"/>
      <c r="W3" s="27" t="s">
        <v>1</v>
      </c>
      <c r="X3" s="27"/>
      <c r="Y3" s="27"/>
      <c r="Z3" s="27" t="s">
        <v>2</v>
      </c>
      <c r="AA3" s="27"/>
      <c r="AB3" s="27"/>
      <c r="AC3" s="27" t="s">
        <v>3</v>
      </c>
      <c r="AD3" s="27"/>
      <c r="AE3" s="27"/>
      <c r="AF3" s="27" t="s">
        <v>4</v>
      </c>
      <c r="AG3" s="27"/>
      <c r="AH3" s="27"/>
      <c r="AI3" s="3"/>
      <c r="AJ3" s="3"/>
      <c r="AK3" s="24" t="s">
        <v>0</v>
      </c>
      <c r="AL3" s="24" t="s">
        <v>6</v>
      </c>
      <c r="AM3" s="24" t="s">
        <v>7</v>
      </c>
      <c r="AN3" s="24" t="s">
        <v>1</v>
      </c>
      <c r="AO3" s="24" t="s">
        <v>2</v>
      </c>
      <c r="AP3" s="24" t="s">
        <v>3</v>
      </c>
      <c r="AQ3" s="24" t="s">
        <v>4</v>
      </c>
      <c r="AS3" s="24" t="s">
        <v>1</v>
      </c>
      <c r="AT3" s="24" t="s">
        <v>2</v>
      </c>
      <c r="AU3" s="24" t="s">
        <v>3</v>
      </c>
      <c r="AV3" s="24" t="s">
        <v>4</v>
      </c>
    </row>
    <row r="4" spans="1:48" x14ac:dyDescent="0.25">
      <c r="A4" s="26"/>
      <c r="B4" s="23" t="s">
        <v>6</v>
      </c>
      <c r="C4" s="23" t="s">
        <v>7</v>
      </c>
      <c r="D4" s="23"/>
      <c r="E4" s="23"/>
      <c r="F4" s="23" t="s">
        <v>8</v>
      </c>
      <c r="G4" s="23" t="s">
        <v>9</v>
      </c>
      <c r="H4" s="23" t="s">
        <v>10</v>
      </c>
      <c r="I4" s="23" t="s">
        <v>8</v>
      </c>
      <c r="J4" s="23" t="s">
        <v>9</v>
      </c>
      <c r="K4" s="23" t="s">
        <v>10</v>
      </c>
      <c r="L4" s="23" t="s">
        <v>8</v>
      </c>
      <c r="M4" s="23" t="s">
        <v>9</v>
      </c>
      <c r="N4" s="23" t="s">
        <v>10</v>
      </c>
      <c r="O4" s="23" t="s">
        <v>8</v>
      </c>
      <c r="P4" s="23" t="s">
        <v>9</v>
      </c>
      <c r="Q4" s="23" t="s">
        <v>10</v>
      </c>
      <c r="R4" s="3"/>
      <c r="S4" s="1">
        <v>4</v>
      </c>
      <c r="T4" s="27"/>
      <c r="U4" s="23" t="s">
        <v>6</v>
      </c>
      <c r="V4" s="5" t="s">
        <v>11</v>
      </c>
      <c r="W4" s="23" t="s">
        <v>8</v>
      </c>
      <c r="X4" s="23" t="s">
        <v>9</v>
      </c>
      <c r="Y4" s="23" t="s">
        <v>10</v>
      </c>
      <c r="Z4" s="23" t="s">
        <v>8</v>
      </c>
      <c r="AA4" s="23" t="s">
        <v>9</v>
      </c>
      <c r="AB4" s="23" t="s">
        <v>10</v>
      </c>
      <c r="AC4" s="23" t="s">
        <v>8</v>
      </c>
      <c r="AD4" s="23" t="s">
        <v>9</v>
      </c>
      <c r="AE4" s="23" t="s">
        <v>10</v>
      </c>
      <c r="AF4" s="23" t="s">
        <v>8</v>
      </c>
      <c r="AG4" s="23" t="s">
        <v>9</v>
      </c>
      <c r="AH4" s="23" t="s">
        <v>10</v>
      </c>
      <c r="AI4" s="3"/>
      <c r="AJ4" s="3"/>
      <c r="AK4" s="28"/>
      <c r="AL4" s="25"/>
      <c r="AM4" s="25"/>
      <c r="AN4" s="25"/>
      <c r="AO4" s="25"/>
      <c r="AP4" s="25"/>
      <c r="AQ4" s="25"/>
      <c r="AR4" s="6" t="s">
        <v>12</v>
      </c>
      <c r="AS4" s="25"/>
      <c r="AT4" s="25"/>
      <c r="AU4" s="25"/>
      <c r="AV4" s="25"/>
    </row>
    <row r="5" spans="1:48" x14ac:dyDescent="0.25">
      <c r="A5" s="26"/>
      <c r="B5" s="23">
        <v>57</v>
      </c>
      <c r="C5" s="23" t="s">
        <v>13</v>
      </c>
      <c r="D5" s="7">
        <v>231.79</v>
      </c>
      <c r="E5" s="7">
        <v>231.79</v>
      </c>
      <c r="F5" s="2"/>
      <c r="G5" s="8">
        <v>701.57</v>
      </c>
      <c r="H5" s="2"/>
      <c r="I5" s="2"/>
      <c r="J5" s="8">
        <v>-660.9</v>
      </c>
      <c r="K5" s="2"/>
      <c r="L5" s="8"/>
      <c r="M5" s="8">
        <v>-261.14</v>
      </c>
      <c r="N5" s="8"/>
      <c r="O5" s="2"/>
      <c r="P5" s="8">
        <v>-629.33000000000004</v>
      </c>
      <c r="Q5" s="2"/>
      <c r="R5" s="3"/>
      <c r="S5" s="1">
        <v>5</v>
      </c>
      <c r="T5" s="27"/>
      <c r="U5" s="23">
        <v>57</v>
      </c>
      <c r="V5" s="9">
        <v>231.79</v>
      </c>
      <c r="W5" s="2">
        <f>F5/((0.5*1.25*(18.66^2)/2.75)*($V5^0.44))</f>
        <v>0</v>
      </c>
      <c r="X5" s="2">
        <f t="shared" ref="W5:AH22" si="0">G5/((0.5*1.25*(18.66^2)/2.75)*($V5^0.44))</f>
        <v>0.80734422195310662</v>
      </c>
      <c r="Y5" s="2">
        <f t="shared" si="0"/>
        <v>0</v>
      </c>
      <c r="Z5" s="2">
        <f t="shared" si="0"/>
        <v>0</v>
      </c>
      <c r="AA5" s="2">
        <f t="shared" si="0"/>
        <v>-0.76054249225139059</v>
      </c>
      <c r="AB5" s="2">
        <f t="shared" si="0"/>
        <v>0</v>
      </c>
      <c r="AC5" s="2">
        <f t="shared" si="0"/>
        <v>0</v>
      </c>
      <c r="AD5" s="2">
        <f t="shared" si="0"/>
        <v>-0.30051152432520523</v>
      </c>
      <c r="AE5" s="2">
        <f t="shared" si="0"/>
        <v>0</v>
      </c>
      <c r="AF5" s="2">
        <f t="shared" si="0"/>
        <v>0</v>
      </c>
      <c r="AG5" s="2">
        <f t="shared" si="0"/>
        <v>-0.72421275026262322</v>
      </c>
      <c r="AH5" s="2">
        <f t="shared" si="0"/>
        <v>0</v>
      </c>
      <c r="AI5" s="3"/>
      <c r="AJ5" s="3"/>
      <c r="AK5" s="28"/>
      <c r="AL5" s="23">
        <v>57</v>
      </c>
      <c r="AM5" s="23" t="s">
        <v>13</v>
      </c>
      <c r="AN5" s="2">
        <f>0.2*W5+0.6*X5+0.2*Y5</f>
        <v>0.48440653317186394</v>
      </c>
      <c r="AO5" s="2">
        <f>0.2*Z5+0.6*AA5+0.2*AB5</f>
        <v>-0.45632549535083433</v>
      </c>
      <c r="AP5" s="2">
        <f>0.2*AC5+0.6*AD5+0.2*AE5</f>
        <v>-0.18030691459512313</v>
      </c>
      <c r="AQ5" s="2">
        <f>0.2*AF5+0.6*AG5+0.2*AH5</f>
        <v>-0.43452765015757394</v>
      </c>
      <c r="AR5" s="1">
        <v>511.23500000000001</v>
      </c>
      <c r="AS5" s="1">
        <f t="shared" ref="AS5:AS22" si="1">AR5*AN5</f>
        <v>247.64557398611788</v>
      </c>
      <c r="AT5" s="1">
        <f t="shared" ref="AT5:AT22" si="2">AR5*AO5</f>
        <v>-233.28956461568379</v>
      </c>
      <c r="AU5" s="1">
        <f t="shared" ref="AU5:AU22" si="3">AR5*AP5</f>
        <v>-92.179205483037777</v>
      </c>
      <c r="AV5" s="1">
        <f t="shared" ref="AV5:AV22" si="4">AR5*AQ5</f>
        <v>-222.14574322830731</v>
      </c>
    </row>
    <row r="6" spans="1:48" x14ac:dyDescent="0.25">
      <c r="A6" s="26"/>
      <c r="B6" s="23" t="s">
        <v>14</v>
      </c>
      <c r="C6" s="23" t="s">
        <v>15</v>
      </c>
      <c r="D6" s="7">
        <v>222.38</v>
      </c>
      <c r="E6" s="7">
        <v>222.38</v>
      </c>
      <c r="F6" s="2"/>
      <c r="G6" s="8">
        <v>665.16</v>
      </c>
      <c r="H6" s="2"/>
      <c r="I6" s="2"/>
      <c r="J6" s="8">
        <v>-672.61</v>
      </c>
      <c r="K6" s="2"/>
      <c r="L6" s="8"/>
      <c r="M6" s="8">
        <v>-238.49</v>
      </c>
      <c r="N6" s="8"/>
      <c r="O6" s="2"/>
      <c r="P6" s="8">
        <v>-626.79999999999995</v>
      </c>
      <c r="Q6" s="2"/>
      <c r="R6" s="3"/>
      <c r="S6" s="1">
        <v>6</v>
      </c>
      <c r="T6" s="27"/>
      <c r="U6" s="23" t="s">
        <v>14</v>
      </c>
      <c r="V6" s="9">
        <v>222.38</v>
      </c>
      <c r="W6" s="2">
        <f t="shared" si="0"/>
        <v>0</v>
      </c>
      <c r="X6" s="2">
        <f t="shared" si="0"/>
        <v>0.77953102196470314</v>
      </c>
      <c r="Y6" s="2">
        <f t="shared" si="0"/>
        <v>0</v>
      </c>
      <c r="Z6" s="2">
        <f t="shared" si="0"/>
        <v>0</v>
      </c>
      <c r="AA6" s="2">
        <f t="shared" si="0"/>
        <v>-0.78826201317529476</v>
      </c>
      <c r="AB6" s="2">
        <f t="shared" si="0"/>
        <v>0</v>
      </c>
      <c r="AC6" s="2">
        <f t="shared" si="0"/>
        <v>0</v>
      </c>
      <c r="AD6" s="2">
        <f t="shared" si="0"/>
        <v>-0.27949719380053234</v>
      </c>
      <c r="AE6" s="2">
        <f t="shared" si="0"/>
        <v>0</v>
      </c>
      <c r="AF6" s="2">
        <f t="shared" si="0"/>
        <v>0</v>
      </c>
      <c r="AG6" s="2">
        <f t="shared" si="0"/>
        <v>-0.73457520681862398</v>
      </c>
      <c r="AH6" s="2">
        <f t="shared" si="0"/>
        <v>0</v>
      </c>
      <c r="AI6" s="3"/>
      <c r="AJ6" s="3"/>
      <c r="AK6" s="28"/>
      <c r="AL6" s="23" t="s">
        <v>14</v>
      </c>
      <c r="AM6" s="23" t="s">
        <v>15</v>
      </c>
      <c r="AN6" s="2">
        <f t="shared" ref="AN6:AN22" si="5">0.2*W6+0.6*X6+0.2*Y6</f>
        <v>0.46771861317882185</v>
      </c>
      <c r="AO6" s="2">
        <f t="shared" ref="AO6:AO22" si="6">0.2*Z6+0.6*AA6+0.2*AB6</f>
        <v>-0.47295720790517681</v>
      </c>
      <c r="AP6" s="2">
        <f t="shared" ref="AP6:AP22" si="7">0.2*AC6+0.6*AD6+0.2*AE6</f>
        <v>-0.16769831628031939</v>
      </c>
      <c r="AQ6" s="2">
        <f t="shared" ref="AQ6:AQ22" si="8">0.2*AF6+0.6*AG6+0.2*AH6</f>
        <v>-0.44074512409117439</v>
      </c>
      <c r="AR6" s="1">
        <v>720.83500000000004</v>
      </c>
      <c r="AS6" s="1">
        <f t="shared" si="1"/>
        <v>337.14794653075609</v>
      </c>
      <c r="AT6" s="1">
        <f t="shared" si="2"/>
        <v>-340.92410896032817</v>
      </c>
      <c r="AU6" s="1">
        <f t="shared" si="3"/>
        <v>-120.88281581592403</v>
      </c>
      <c r="AV6" s="1">
        <f t="shared" si="4"/>
        <v>-317.7045115242617</v>
      </c>
    </row>
    <row r="7" spans="1:48" x14ac:dyDescent="0.25">
      <c r="A7" s="26"/>
      <c r="B7" s="10" t="s">
        <v>16</v>
      </c>
      <c r="C7" s="23" t="s">
        <v>17</v>
      </c>
      <c r="D7" s="7">
        <v>209.1</v>
      </c>
      <c r="E7" s="7">
        <v>209.1</v>
      </c>
      <c r="F7" s="2"/>
      <c r="G7" s="8">
        <v>612.1</v>
      </c>
      <c r="H7" s="2"/>
      <c r="I7" s="2"/>
      <c r="J7" s="8">
        <v>-668.78</v>
      </c>
      <c r="K7" s="2"/>
      <c r="L7" s="8"/>
      <c r="M7" s="8">
        <v>-209.59</v>
      </c>
      <c r="N7" s="8"/>
      <c r="O7" s="2"/>
      <c r="P7" s="8">
        <v>-605.45000000000005</v>
      </c>
      <c r="Q7" s="2"/>
      <c r="R7" s="3"/>
      <c r="S7" s="1">
        <v>7</v>
      </c>
      <c r="T7" s="27"/>
      <c r="U7" s="10" t="s">
        <v>16</v>
      </c>
      <c r="V7" s="9">
        <v>209.1</v>
      </c>
      <c r="W7" s="2">
        <f t="shared" si="0"/>
        <v>0</v>
      </c>
      <c r="X7" s="2">
        <f t="shared" si="0"/>
        <v>0.73704839146418555</v>
      </c>
      <c r="Y7" s="2">
        <f t="shared" si="0"/>
        <v>0</v>
      </c>
      <c r="Z7" s="2">
        <f t="shared" si="0"/>
        <v>0</v>
      </c>
      <c r="AA7" s="2">
        <f t="shared" si="0"/>
        <v>-0.80529851861365453</v>
      </c>
      <c r="AB7" s="2">
        <f t="shared" si="0"/>
        <v>0</v>
      </c>
      <c r="AC7" s="2">
        <f t="shared" si="0"/>
        <v>0</v>
      </c>
      <c r="AD7" s="2">
        <f t="shared" si="0"/>
        <v>-0.25237374998689532</v>
      </c>
      <c r="AE7" s="2">
        <f t="shared" si="0"/>
        <v>0</v>
      </c>
      <c r="AF7" s="2">
        <f t="shared" si="0"/>
        <v>0</v>
      </c>
      <c r="AG7" s="2">
        <f t="shared" si="0"/>
        <v>-0.72904092241789109</v>
      </c>
      <c r="AH7" s="2">
        <f t="shared" si="0"/>
        <v>0</v>
      </c>
      <c r="AI7" s="3"/>
      <c r="AJ7" s="3"/>
      <c r="AK7" s="28"/>
      <c r="AL7" s="10" t="s">
        <v>16</v>
      </c>
      <c r="AM7" s="23" t="s">
        <v>17</v>
      </c>
      <c r="AN7" s="2">
        <f t="shared" si="5"/>
        <v>0.44222903487851134</v>
      </c>
      <c r="AO7" s="2">
        <f t="shared" si="6"/>
        <v>-0.48317911116819268</v>
      </c>
      <c r="AP7" s="2">
        <f t="shared" si="7"/>
        <v>-0.15142424999213719</v>
      </c>
      <c r="AQ7" s="2">
        <f t="shared" si="8"/>
        <v>-0.43742455345073467</v>
      </c>
      <c r="AR7" s="1">
        <v>684.18</v>
      </c>
      <c r="AS7" s="1">
        <f t="shared" si="1"/>
        <v>302.56426108317987</v>
      </c>
      <c r="AT7" s="1">
        <f t="shared" si="2"/>
        <v>-330.58148427905405</v>
      </c>
      <c r="AU7" s="1">
        <f t="shared" si="3"/>
        <v>-103.60144335962042</v>
      </c>
      <c r="AV7" s="1">
        <f t="shared" si="4"/>
        <v>-299.27713097992364</v>
      </c>
    </row>
    <row r="8" spans="1:48" x14ac:dyDescent="0.25">
      <c r="A8" s="26"/>
      <c r="B8" s="10" t="s">
        <v>18</v>
      </c>
      <c r="C8" s="23" t="s">
        <v>19</v>
      </c>
      <c r="D8" s="7">
        <v>196.5</v>
      </c>
      <c r="E8" s="7">
        <v>196.5</v>
      </c>
      <c r="F8" s="2"/>
      <c r="G8" s="8">
        <v>567.33000000000004</v>
      </c>
      <c r="H8" s="2"/>
      <c r="I8" s="2"/>
      <c r="J8" s="8">
        <v>-647.76</v>
      </c>
      <c r="K8" s="2"/>
      <c r="L8" s="8"/>
      <c r="M8" s="8">
        <v>-220.83</v>
      </c>
      <c r="N8" s="8"/>
      <c r="O8" s="2"/>
      <c r="P8" s="8">
        <v>-575.04</v>
      </c>
      <c r="Q8" s="2"/>
      <c r="R8" s="3"/>
      <c r="S8" s="1">
        <v>8</v>
      </c>
      <c r="T8" s="27"/>
      <c r="U8" s="10" t="s">
        <v>18</v>
      </c>
      <c r="V8" s="9">
        <v>196.5</v>
      </c>
      <c r="W8" s="2">
        <f t="shared" si="0"/>
        <v>0</v>
      </c>
      <c r="X8" s="2">
        <f t="shared" si="0"/>
        <v>0.7020784179714562</v>
      </c>
      <c r="Y8" s="2">
        <f t="shared" si="0"/>
        <v>0</v>
      </c>
      <c r="Z8" s="2">
        <f t="shared" si="0"/>
        <v>0</v>
      </c>
      <c r="AA8" s="2">
        <f t="shared" si="0"/>
        <v>-0.80161161233354561</v>
      </c>
      <c r="AB8" s="2">
        <f t="shared" si="0"/>
        <v>0</v>
      </c>
      <c r="AC8" s="2">
        <f t="shared" si="0"/>
        <v>0</v>
      </c>
      <c r="AD8" s="2">
        <f t="shared" si="0"/>
        <v>-0.27328006105906028</v>
      </c>
      <c r="AE8" s="2">
        <f t="shared" si="0"/>
        <v>0</v>
      </c>
      <c r="AF8" s="2">
        <f t="shared" si="0"/>
        <v>0</v>
      </c>
      <c r="AG8" s="2">
        <f t="shared" si="0"/>
        <v>-0.71161964548024281</v>
      </c>
      <c r="AH8" s="2">
        <f t="shared" si="0"/>
        <v>0</v>
      </c>
      <c r="AI8" s="3"/>
      <c r="AJ8" s="3"/>
      <c r="AK8" s="28"/>
      <c r="AL8" s="10" t="s">
        <v>18</v>
      </c>
      <c r="AM8" s="23" t="s">
        <v>19</v>
      </c>
      <c r="AN8" s="2">
        <f t="shared" si="5"/>
        <v>0.42124705078287372</v>
      </c>
      <c r="AO8" s="2">
        <f t="shared" si="6"/>
        <v>-0.48096696740012734</v>
      </c>
      <c r="AP8" s="2">
        <f t="shared" si="7"/>
        <v>-0.16396803663543616</v>
      </c>
      <c r="AQ8" s="2">
        <f t="shared" si="8"/>
        <v>-0.42697178728814567</v>
      </c>
      <c r="AR8" s="1">
        <v>684.18</v>
      </c>
      <c r="AS8" s="1">
        <f t="shared" si="1"/>
        <v>288.20880720462651</v>
      </c>
      <c r="AT8" s="1">
        <f t="shared" si="2"/>
        <v>-329.06797975581912</v>
      </c>
      <c r="AU8" s="1">
        <f t="shared" si="3"/>
        <v>-112.1836513052327</v>
      </c>
      <c r="AV8" s="1">
        <f t="shared" si="4"/>
        <v>-292.12555742680348</v>
      </c>
    </row>
    <row r="9" spans="1:48" x14ac:dyDescent="0.25">
      <c r="A9" s="26"/>
      <c r="B9" s="10" t="s">
        <v>20</v>
      </c>
      <c r="C9" s="23" t="s">
        <v>21</v>
      </c>
      <c r="D9" s="7">
        <v>183.9</v>
      </c>
      <c r="E9" s="7">
        <v>183.9</v>
      </c>
      <c r="F9" s="2"/>
      <c r="G9" s="8">
        <v>533.35</v>
      </c>
      <c r="H9" s="2"/>
      <c r="I9" s="2"/>
      <c r="J9" s="8">
        <v>-624.82000000000005</v>
      </c>
      <c r="K9" s="2"/>
      <c r="L9" s="8"/>
      <c r="M9" s="8">
        <v>-269.04000000000002</v>
      </c>
      <c r="N9" s="8"/>
      <c r="O9" s="2"/>
      <c r="P9" s="8">
        <v>-535.77</v>
      </c>
      <c r="Q9" s="2"/>
      <c r="R9" s="3"/>
      <c r="S9" s="1">
        <v>9</v>
      </c>
      <c r="T9" s="27"/>
      <c r="U9" s="10" t="s">
        <v>20</v>
      </c>
      <c r="V9" s="9">
        <v>183.9</v>
      </c>
      <c r="W9" s="2">
        <f t="shared" si="0"/>
        <v>0</v>
      </c>
      <c r="X9" s="2">
        <f t="shared" si="0"/>
        <v>0.67955675872209542</v>
      </c>
      <c r="Y9" s="2">
        <f t="shared" si="0"/>
        <v>0</v>
      </c>
      <c r="Z9" s="2">
        <f t="shared" si="0"/>
        <v>0</v>
      </c>
      <c r="AA9" s="2">
        <f t="shared" si="0"/>
        <v>-0.79610134805426025</v>
      </c>
      <c r="AB9" s="2">
        <f t="shared" si="0"/>
        <v>0</v>
      </c>
      <c r="AC9" s="2">
        <f t="shared" si="0"/>
        <v>0</v>
      </c>
      <c r="AD9" s="2">
        <f t="shared" si="0"/>
        <v>-0.34279169469690179</v>
      </c>
      <c r="AE9" s="2">
        <f t="shared" si="0"/>
        <v>0</v>
      </c>
      <c r="AF9" s="2">
        <f t="shared" si="0"/>
        <v>0</v>
      </c>
      <c r="AG9" s="2">
        <f t="shared" si="0"/>
        <v>-0.68264015115878329</v>
      </c>
      <c r="AH9" s="2">
        <f t="shared" si="0"/>
        <v>0</v>
      </c>
      <c r="AI9" s="3"/>
      <c r="AJ9" s="3"/>
      <c r="AK9" s="28"/>
      <c r="AL9" s="10" t="s">
        <v>20</v>
      </c>
      <c r="AM9" s="23" t="s">
        <v>21</v>
      </c>
      <c r="AN9" s="2">
        <f t="shared" si="5"/>
        <v>0.40773405523325723</v>
      </c>
      <c r="AO9" s="2">
        <f t="shared" si="6"/>
        <v>-0.47766080883255613</v>
      </c>
      <c r="AP9" s="2">
        <f t="shared" si="7"/>
        <v>-0.20567501681814107</v>
      </c>
      <c r="AQ9" s="2">
        <f t="shared" si="8"/>
        <v>-0.40958409069526996</v>
      </c>
      <c r="AR9" s="1">
        <v>684.18</v>
      </c>
      <c r="AS9" s="1">
        <f t="shared" si="1"/>
        <v>278.96348590948992</v>
      </c>
      <c r="AT9" s="1">
        <f t="shared" si="2"/>
        <v>-326.80597218705822</v>
      </c>
      <c r="AU9" s="1">
        <f t="shared" si="3"/>
        <v>-140.71873300663574</v>
      </c>
      <c r="AV9" s="1">
        <f t="shared" si="4"/>
        <v>-280.22924317188978</v>
      </c>
    </row>
    <row r="10" spans="1:48" x14ac:dyDescent="0.25">
      <c r="A10" s="26"/>
      <c r="B10" s="10" t="s">
        <v>22</v>
      </c>
      <c r="C10" s="23" t="s">
        <v>23</v>
      </c>
      <c r="D10" s="7">
        <v>171.3</v>
      </c>
      <c r="E10" s="7">
        <v>171.3</v>
      </c>
      <c r="F10" s="2"/>
      <c r="G10" s="8">
        <v>503.1</v>
      </c>
      <c r="H10" s="2"/>
      <c r="I10" s="2"/>
      <c r="J10" s="8">
        <v>-600.21</v>
      </c>
      <c r="K10" s="2"/>
      <c r="L10" s="8"/>
      <c r="M10" s="8">
        <v>-242.67</v>
      </c>
      <c r="N10" s="8"/>
      <c r="O10" s="2"/>
      <c r="P10" s="8">
        <v>-489</v>
      </c>
      <c r="Q10" s="2"/>
      <c r="R10" s="3"/>
      <c r="S10" s="1">
        <v>10</v>
      </c>
      <c r="T10" s="27"/>
      <c r="U10" s="10" t="s">
        <v>22</v>
      </c>
      <c r="V10" s="9">
        <v>171.3</v>
      </c>
      <c r="W10" s="2">
        <f t="shared" si="0"/>
        <v>0</v>
      </c>
      <c r="X10" s="2">
        <f t="shared" si="0"/>
        <v>0.66134865597146653</v>
      </c>
      <c r="Y10" s="2">
        <f t="shared" si="0"/>
        <v>0</v>
      </c>
      <c r="Z10" s="2">
        <f t="shared" si="0"/>
        <v>0</v>
      </c>
      <c r="AA10" s="2">
        <f t="shared" si="0"/>
        <v>-0.78900432677526122</v>
      </c>
      <c r="AB10" s="2">
        <f t="shared" si="0"/>
        <v>0</v>
      </c>
      <c r="AC10" s="2">
        <f t="shared" si="0"/>
        <v>0</v>
      </c>
      <c r="AD10" s="2">
        <f t="shared" si="0"/>
        <v>-0.31900114956190767</v>
      </c>
      <c r="AE10" s="2">
        <f t="shared" si="0"/>
        <v>0</v>
      </c>
      <c r="AF10" s="2">
        <f t="shared" si="0"/>
        <v>0</v>
      </c>
      <c r="AG10" s="2">
        <f t="shared" si="0"/>
        <v>-0.6428135415822841</v>
      </c>
      <c r="AH10" s="2">
        <f t="shared" si="0"/>
        <v>0</v>
      </c>
      <c r="AI10" s="3"/>
      <c r="AJ10" s="3"/>
      <c r="AK10" s="28"/>
      <c r="AL10" s="10" t="s">
        <v>22</v>
      </c>
      <c r="AM10" s="23" t="s">
        <v>23</v>
      </c>
      <c r="AN10" s="2">
        <f t="shared" si="5"/>
        <v>0.39680919358287992</v>
      </c>
      <c r="AO10" s="2">
        <f t="shared" si="6"/>
        <v>-0.47340259606515672</v>
      </c>
      <c r="AP10" s="2">
        <f t="shared" si="7"/>
        <v>-0.19140068973714461</v>
      </c>
      <c r="AQ10" s="2">
        <f t="shared" si="8"/>
        <v>-0.38568812494937044</v>
      </c>
      <c r="AR10" s="1">
        <v>684.18</v>
      </c>
      <c r="AS10" s="1">
        <f t="shared" si="1"/>
        <v>271.48891406553474</v>
      </c>
      <c r="AT10" s="1">
        <f t="shared" si="2"/>
        <v>-323.89258817585892</v>
      </c>
      <c r="AU10" s="1">
        <f t="shared" si="3"/>
        <v>-130.95252390435959</v>
      </c>
      <c r="AV10" s="1">
        <f t="shared" si="4"/>
        <v>-263.88010132786025</v>
      </c>
    </row>
    <row r="11" spans="1:48" x14ac:dyDescent="0.25">
      <c r="A11" s="26"/>
      <c r="B11" s="23" t="s">
        <v>24</v>
      </c>
      <c r="C11" s="23" t="s">
        <v>25</v>
      </c>
      <c r="D11" s="7">
        <v>158.69999999999999</v>
      </c>
      <c r="E11" s="7">
        <v>158.69999999999999</v>
      </c>
      <c r="F11" s="2"/>
      <c r="G11" s="8">
        <v>478.91</v>
      </c>
      <c r="H11" s="2"/>
      <c r="I11" s="2"/>
      <c r="J11" s="8">
        <v>-575.59</v>
      </c>
      <c r="K11" s="2"/>
      <c r="L11" s="8"/>
      <c r="M11" s="8">
        <v>-205.69</v>
      </c>
      <c r="N11" s="8"/>
      <c r="O11" s="2"/>
      <c r="P11" s="8">
        <v>-440.75</v>
      </c>
      <c r="Q11" s="2"/>
      <c r="R11" s="3"/>
      <c r="S11" s="1">
        <v>11</v>
      </c>
      <c r="T11" s="27"/>
      <c r="U11" s="23" t="s">
        <v>24</v>
      </c>
      <c r="V11" s="9">
        <v>158.69999999999999</v>
      </c>
      <c r="W11" s="2">
        <f t="shared" si="0"/>
        <v>0</v>
      </c>
      <c r="X11" s="2">
        <f t="shared" si="0"/>
        <v>0.65107265504324385</v>
      </c>
      <c r="Y11" s="2">
        <f t="shared" si="0"/>
        <v>0</v>
      </c>
      <c r="Z11" s="2">
        <f t="shared" si="0"/>
        <v>0</v>
      </c>
      <c r="AA11" s="2">
        <f t="shared" si="0"/>
        <v>-0.78250800675772214</v>
      </c>
      <c r="AB11" s="2">
        <f t="shared" si="0"/>
        <v>0</v>
      </c>
      <c r="AC11" s="2">
        <f t="shared" si="0"/>
        <v>0</v>
      </c>
      <c r="AD11" s="2">
        <f t="shared" si="0"/>
        <v>-0.27963319708472328</v>
      </c>
      <c r="AE11" s="2">
        <f t="shared" si="0"/>
        <v>0</v>
      </c>
      <c r="AF11" s="2">
        <f t="shared" si="0"/>
        <v>0</v>
      </c>
      <c r="AG11" s="2">
        <f t="shared" si="0"/>
        <v>-0.59919457248817043</v>
      </c>
      <c r="AH11" s="2">
        <f t="shared" si="0"/>
        <v>0</v>
      </c>
      <c r="AI11" s="3"/>
      <c r="AJ11" s="3"/>
      <c r="AK11" s="28"/>
      <c r="AL11" s="23" t="s">
        <v>24</v>
      </c>
      <c r="AM11" s="23" t="s">
        <v>25</v>
      </c>
      <c r="AN11" s="2">
        <f t="shared" si="5"/>
        <v>0.39064359302594631</v>
      </c>
      <c r="AO11" s="2">
        <f t="shared" si="6"/>
        <v>-0.46950480405463324</v>
      </c>
      <c r="AP11" s="2">
        <f t="shared" si="7"/>
        <v>-0.16777991825083396</v>
      </c>
      <c r="AQ11" s="2">
        <f t="shared" si="8"/>
        <v>-0.35951674349290225</v>
      </c>
      <c r="AR11" s="1">
        <v>684.18</v>
      </c>
      <c r="AS11" s="1">
        <f t="shared" si="1"/>
        <v>267.27053347649195</v>
      </c>
      <c r="AT11" s="1">
        <f t="shared" si="2"/>
        <v>-321.22579683809897</v>
      </c>
      <c r="AU11" s="1">
        <f t="shared" si="3"/>
        <v>-114.79166446885557</v>
      </c>
      <c r="AV11" s="1">
        <f t="shared" si="4"/>
        <v>-245.97416556297384</v>
      </c>
    </row>
    <row r="12" spans="1:48" x14ac:dyDescent="0.25">
      <c r="A12" s="26"/>
      <c r="B12" s="10" t="s">
        <v>26</v>
      </c>
      <c r="C12" s="23" t="s">
        <v>27</v>
      </c>
      <c r="D12" s="7">
        <v>146.1</v>
      </c>
      <c r="E12" s="7">
        <v>146.1</v>
      </c>
      <c r="F12" s="2"/>
      <c r="G12" s="8">
        <v>401.28</v>
      </c>
      <c r="H12" s="2"/>
      <c r="I12" s="2"/>
      <c r="J12" s="8">
        <v>-560.05999999999995</v>
      </c>
      <c r="K12" s="2"/>
      <c r="L12" s="8"/>
      <c r="M12" s="8">
        <v>-202.9</v>
      </c>
      <c r="N12" s="8"/>
      <c r="O12" s="2"/>
      <c r="P12" s="8">
        <v>-389.08</v>
      </c>
      <c r="Q12" s="2"/>
      <c r="R12" s="3"/>
      <c r="S12" s="1">
        <v>12</v>
      </c>
      <c r="T12" s="27"/>
      <c r="U12" s="10" t="s">
        <v>26</v>
      </c>
      <c r="V12" s="9">
        <v>146.1</v>
      </c>
      <c r="W12" s="2">
        <f t="shared" si="0"/>
        <v>0</v>
      </c>
      <c r="X12" s="2">
        <f t="shared" si="0"/>
        <v>0.56575814816322978</v>
      </c>
      <c r="Y12" s="2">
        <f t="shared" si="0"/>
        <v>0</v>
      </c>
      <c r="Z12" s="2">
        <f t="shared" si="0"/>
        <v>0</v>
      </c>
      <c r="AA12" s="2">
        <f t="shared" si="0"/>
        <v>-0.78961948878662891</v>
      </c>
      <c r="AB12" s="2">
        <f t="shared" si="0"/>
        <v>0</v>
      </c>
      <c r="AC12" s="2">
        <f t="shared" si="0"/>
        <v>0</v>
      </c>
      <c r="AD12" s="2">
        <f t="shared" si="0"/>
        <v>-0.28606541133951191</v>
      </c>
      <c r="AE12" s="2">
        <f t="shared" si="0"/>
        <v>0</v>
      </c>
      <c r="AF12" s="2">
        <f t="shared" si="0"/>
        <v>0</v>
      </c>
      <c r="AG12" s="2">
        <f t="shared" si="0"/>
        <v>-0.54855756650555587</v>
      </c>
      <c r="AH12" s="2">
        <f t="shared" si="0"/>
        <v>0</v>
      </c>
      <c r="AI12" s="3"/>
      <c r="AJ12" s="3"/>
      <c r="AK12" s="28"/>
      <c r="AL12" s="10" t="s">
        <v>26</v>
      </c>
      <c r="AM12" s="23" t="s">
        <v>27</v>
      </c>
      <c r="AN12" s="2">
        <f t="shared" si="5"/>
        <v>0.33945488889793785</v>
      </c>
      <c r="AO12" s="2">
        <f t="shared" si="6"/>
        <v>-0.47377169327197732</v>
      </c>
      <c r="AP12" s="2">
        <f t="shared" si="7"/>
        <v>-0.17163924680370715</v>
      </c>
      <c r="AQ12" s="2">
        <f t="shared" si="8"/>
        <v>-0.32913453990333352</v>
      </c>
      <c r="AR12" s="1">
        <v>684.18</v>
      </c>
      <c r="AS12" s="1">
        <f t="shared" si="1"/>
        <v>232.24824588619109</v>
      </c>
      <c r="AT12" s="1">
        <f t="shared" si="2"/>
        <v>-324.14511710282142</v>
      </c>
      <c r="AU12" s="1">
        <f t="shared" si="3"/>
        <v>-117.43213987816036</v>
      </c>
      <c r="AV12" s="1">
        <f t="shared" si="4"/>
        <v>-225.18726951106271</v>
      </c>
    </row>
    <row r="13" spans="1:48" x14ac:dyDescent="0.25">
      <c r="A13" s="26"/>
      <c r="B13" s="10" t="s">
        <v>28</v>
      </c>
      <c r="C13" s="23" t="s">
        <v>29</v>
      </c>
      <c r="D13" s="7">
        <v>133.5</v>
      </c>
      <c r="E13" s="7">
        <v>133.5</v>
      </c>
      <c r="F13" s="2"/>
      <c r="G13" s="8">
        <v>349.32</v>
      </c>
      <c r="H13" s="2"/>
      <c r="I13" s="2"/>
      <c r="J13" s="8">
        <v>-534.76</v>
      </c>
      <c r="K13" s="2"/>
      <c r="L13" s="8"/>
      <c r="M13" s="8">
        <v>-206.35</v>
      </c>
      <c r="N13" s="8"/>
      <c r="O13" s="2"/>
      <c r="P13" s="8">
        <v>-336.66</v>
      </c>
      <c r="Q13" s="2"/>
      <c r="R13" s="3"/>
      <c r="S13" s="1">
        <v>13</v>
      </c>
      <c r="T13" s="27"/>
      <c r="U13" s="10" t="s">
        <v>28</v>
      </c>
      <c r="V13" s="9">
        <v>133.5</v>
      </c>
      <c r="W13" s="2">
        <f t="shared" si="0"/>
        <v>0</v>
      </c>
      <c r="X13" s="2">
        <f t="shared" si="0"/>
        <v>0.51243772240169427</v>
      </c>
      <c r="Y13" s="2">
        <f t="shared" si="0"/>
        <v>0</v>
      </c>
      <c r="Z13" s="2">
        <f t="shared" si="0"/>
        <v>0</v>
      </c>
      <c r="AA13" s="2">
        <f t="shared" si="0"/>
        <v>-0.7844703894180981</v>
      </c>
      <c r="AB13" s="2">
        <f t="shared" si="0"/>
        <v>0</v>
      </c>
      <c r="AC13" s="2">
        <f t="shared" si="0"/>
        <v>0</v>
      </c>
      <c r="AD13" s="2">
        <f t="shared" si="0"/>
        <v>-0.30270675603340669</v>
      </c>
      <c r="AE13" s="2">
        <f t="shared" si="0"/>
        <v>0</v>
      </c>
      <c r="AF13" s="2">
        <f t="shared" si="0"/>
        <v>0</v>
      </c>
      <c r="AG13" s="2">
        <f t="shared" si="0"/>
        <v>-0.49386603579455635</v>
      </c>
      <c r="AH13" s="2">
        <f t="shared" si="0"/>
        <v>0</v>
      </c>
      <c r="AI13" s="3"/>
      <c r="AJ13" s="3"/>
      <c r="AK13" s="28"/>
      <c r="AL13" s="10" t="s">
        <v>28</v>
      </c>
      <c r="AM13" s="23" t="s">
        <v>29</v>
      </c>
      <c r="AN13" s="2">
        <f t="shared" si="5"/>
        <v>0.30746263344101654</v>
      </c>
      <c r="AO13" s="2">
        <f t="shared" si="6"/>
        <v>-0.47068223365085882</v>
      </c>
      <c r="AP13" s="2">
        <f t="shared" si="7"/>
        <v>-0.181624053620044</v>
      </c>
      <c r="AQ13" s="2">
        <f t="shared" si="8"/>
        <v>-0.2963196214767338</v>
      </c>
      <c r="AR13" s="1">
        <v>684.18</v>
      </c>
      <c r="AS13" s="1">
        <f t="shared" si="1"/>
        <v>210.35978454767468</v>
      </c>
      <c r="AT13" s="1">
        <f t="shared" si="2"/>
        <v>-322.03137061924457</v>
      </c>
      <c r="AU13" s="1">
        <f t="shared" si="3"/>
        <v>-124.26354500576169</v>
      </c>
      <c r="AV13" s="1">
        <f t="shared" si="4"/>
        <v>-202.73595862195171</v>
      </c>
    </row>
    <row r="14" spans="1:48" x14ac:dyDescent="0.25">
      <c r="A14" s="26"/>
      <c r="B14" s="10" t="s">
        <v>30</v>
      </c>
      <c r="C14" s="23" t="s">
        <v>31</v>
      </c>
      <c r="D14" s="7">
        <v>120.9</v>
      </c>
      <c r="E14" s="7">
        <v>120.9</v>
      </c>
      <c r="F14" s="2"/>
      <c r="G14" s="8">
        <v>342.8</v>
      </c>
      <c r="H14" s="2"/>
      <c r="I14" s="2"/>
      <c r="J14" s="8">
        <v>-502.68</v>
      </c>
      <c r="K14" s="2"/>
      <c r="L14" s="8"/>
      <c r="M14" s="8">
        <v>-209.16</v>
      </c>
      <c r="N14" s="8"/>
      <c r="O14" s="2"/>
      <c r="P14" s="8">
        <v>-293.69</v>
      </c>
      <c r="Q14" s="2"/>
      <c r="R14" s="3"/>
      <c r="S14" s="1">
        <v>14</v>
      </c>
      <c r="T14" s="27"/>
      <c r="U14" s="10" t="s">
        <v>30</v>
      </c>
      <c r="V14" s="9">
        <v>120.9</v>
      </c>
      <c r="W14" s="2">
        <f t="shared" si="0"/>
        <v>0</v>
      </c>
      <c r="X14" s="2">
        <f t="shared" si="0"/>
        <v>0.52529423984315737</v>
      </c>
      <c r="Y14" s="2">
        <f t="shared" si="0"/>
        <v>0</v>
      </c>
      <c r="Z14" s="2">
        <f t="shared" si="0"/>
        <v>0</v>
      </c>
      <c r="AA14" s="2">
        <f t="shared" si="0"/>
        <v>-0.77028853116790641</v>
      </c>
      <c r="AB14" s="2">
        <f t="shared" si="0"/>
        <v>0</v>
      </c>
      <c r="AC14" s="2">
        <f t="shared" si="0"/>
        <v>0</v>
      </c>
      <c r="AD14" s="2">
        <f t="shared" si="0"/>
        <v>-0.32050916921118666</v>
      </c>
      <c r="AE14" s="2">
        <f t="shared" si="0"/>
        <v>0</v>
      </c>
      <c r="AF14" s="2">
        <f t="shared" si="0"/>
        <v>0</v>
      </c>
      <c r="AG14" s="2">
        <f t="shared" si="0"/>
        <v>-0.45003986376761046</v>
      </c>
      <c r="AH14" s="2">
        <f t="shared" si="0"/>
        <v>0</v>
      </c>
      <c r="AI14" s="3"/>
      <c r="AJ14" s="3"/>
      <c r="AK14" s="28"/>
      <c r="AL14" s="10" t="s">
        <v>30</v>
      </c>
      <c r="AM14" s="23" t="s">
        <v>31</v>
      </c>
      <c r="AN14" s="2">
        <f t="shared" si="5"/>
        <v>0.31517654390589439</v>
      </c>
      <c r="AO14" s="2">
        <f t="shared" si="6"/>
        <v>-0.46217311870074385</v>
      </c>
      <c r="AP14" s="2">
        <f t="shared" si="7"/>
        <v>-0.192305501526712</v>
      </c>
      <c r="AQ14" s="2">
        <f t="shared" si="8"/>
        <v>-0.27002391826056626</v>
      </c>
      <c r="AR14" s="1">
        <v>684.18</v>
      </c>
      <c r="AS14" s="1">
        <f t="shared" si="1"/>
        <v>215.6374878095348</v>
      </c>
      <c r="AT14" s="1">
        <f t="shared" si="2"/>
        <v>-316.20960435267489</v>
      </c>
      <c r="AU14" s="1">
        <f t="shared" si="3"/>
        <v>-131.57157803454581</v>
      </c>
      <c r="AV14" s="1">
        <f t="shared" si="4"/>
        <v>-184.74496439551422</v>
      </c>
    </row>
    <row r="15" spans="1:48" x14ac:dyDescent="0.25">
      <c r="A15" s="26"/>
      <c r="B15" s="11" t="s">
        <v>32</v>
      </c>
      <c r="C15" s="23" t="s">
        <v>33</v>
      </c>
      <c r="D15" s="7">
        <v>108.3</v>
      </c>
      <c r="E15" s="7">
        <v>108.3</v>
      </c>
      <c r="F15" s="2"/>
      <c r="G15" s="8">
        <v>320.88</v>
      </c>
      <c r="H15" s="2"/>
      <c r="I15" s="2"/>
      <c r="J15" s="8">
        <v>-466.14</v>
      </c>
      <c r="K15" s="2"/>
      <c r="L15" s="8"/>
      <c r="M15" s="8">
        <v>-218.39</v>
      </c>
      <c r="N15" s="8"/>
      <c r="O15" s="2"/>
      <c r="P15" s="8">
        <v>-271.98</v>
      </c>
      <c r="Q15" s="2"/>
      <c r="R15" s="3"/>
      <c r="S15" s="1">
        <v>15</v>
      </c>
      <c r="T15" s="27"/>
      <c r="U15" s="11" t="s">
        <v>32</v>
      </c>
      <c r="V15" s="9">
        <v>108.3</v>
      </c>
      <c r="W15" s="2">
        <f t="shared" si="0"/>
        <v>0</v>
      </c>
      <c r="X15" s="2">
        <f t="shared" si="0"/>
        <v>0.51610198059536261</v>
      </c>
      <c r="Y15" s="2">
        <f t="shared" si="0"/>
        <v>0</v>
      </c>
      <c r="Z15" s="2">
        <f t="shared" si="0"/>
        <v>0</v>
      </c>
      <c r="AA15" s="2">
        <f t="shared" si="0"/>
        <v>-0.74973752566293417</v>
      </c>
      <c r="AB15" s="2">
        <f t="shared" si="0"/>
        <v>0</v>
      </c>
      <c r="AC15" s="2">
        <f t="shared" si="0"/>
        <v>0</v>
      </c>
      <c r="AD15" s="2">
        <f t="shared" si="0"/>
        <v>-0.35125751540208561</v>
      </c>
      <c r="AE15" s="2">
        <f t="shared" si="0"/>
        <v>0</v>
      </c>
      <c r="AF15" s="2">
        <f t="shared" si="0"/>
        <v>0</v>
      </c>
      <c r="AG15" s="2">
        <f t="shared" si="0"/>
        <v>-0.43745143568413963</v>
      </c>
      <c r="AH15" s="2">
        <f t="shared" si="0"/>
        <v>0</v>
      </c>
      <c r="AI15" s="3"/>
      <c r="AJ15" s="3"/>
      <c r="AK15" s="28"/>
      <c r="AL15" s="11" t="s">
        <v>32</v>
      </c>
      <c r="AM15" s="23" t="s">
        <v>33</v>
      </c>
      <c r="AN15" s="2">
        <f t="shared" si="5"/>
        <v>0.30966118835721756</v>
      </c>
      <c r="AO15" s="2">
        <f t="shared" si="6"/>
        <v>-0.44984251539776049</v>
      </c>
      <c r="AP15" s="2">
        <f t="shared" si="7"/>
        <v>-0.21075450924125136</v>
      </c>
      <c r="AQ15" s="2">
        <f t="shared" si="8"/>
        <v>-0.26247086141048376</v>
      </c>
      <c r="AR15" s="1">
        <v>684.18</v>
      </c>
      <c r="AS15" s="1">
        <f t="shared" si="1"/>
        <v>211.86399185024109</v>
      </c>
      <c r="AT15" s="1">
        <f t="shared" si="2"/>
        <v>-307.77325218483975</v>
      </c>
      <c r="AU15" s="1">
        <f t="shared" si="3"/>
        <v>-144.19402013267936</v>
      </c>
      <c r="AV15" s="1">
        <f t="shared" si="4"/>
        <v>-179.57731395982478</v>
      </c>
    </row>
    <row r="16" spans="1:48" x14ac:dyDescent="0.25">
      <c r="A16" s="26"/>
      <c r="B16" s="11" t="s">
        <v>34</v>
      </c>
      <c r="C16" s="23" t="s">
        <v>35</v>
      </c>
      <c r="D16" s="7">
        <v>95.7</v>
      </c>
      <c r="E16" s="7">
        <v>95.7</v>
      </c>
      <c r="F16" s="2"/>
      <c r="G16" s="8">
        <v>300.04000000000002</v>
      </c>
      <c r="H16" s="2"/>
      <c r="I16" s="2"/>
      <c r="J16" s="8">
        <v>-417.72</v>
      </c>
      <c r="K16" s="2"/>
      <c r="L16" s="8"/>
      <c r="M16" s="8">
        <v>-227.32</v>
      </c>
      <c r="N16" s="8"/>
      <c r="O16" s="2"/>
      <c r="P16" s="8">
        <v>-264.55</v>
      </c>
      <c r="Q16" s="2"/>
      <c r="R16" s="3"/>
      <c r="S16" s="1">
        <v>16</v>
      </c>
      <c r="T16" s="27"/>
      <c r="U16" s="11" t="s">
        <v>34</v>
      </c>
      <c r="V16" s="9">
        <v>95.7</v>
      </c>
      <c r="W16" s="2">
        <f t="shared" si="0"/>
        <v>0</v>
      </c>
      <c r="X16" s="2">
        <f t="shared" si="0"/>
        <v>0.50957404805245743</v>
      </c>
      <c r="Y16" s="2">
        <f t="shared" si="0"/>
        <v>0</v>
      </c>
      <c r="Z16" s="2">
        <f t="shared" si="0"/>
        <v>0</v>
      </c>
      <c r="AA16" s="2">
        <f t="shared" si="0"/>
        <v>-0.70943631299984167</v>
      </c>
      <c r="AB16" s="2">
        <f t="shared" si="0"/>
        <v>0</v>
      </c>
      <c r="AC16" s="2">
        <f t="shared" si="0"/>
        <v>0</v>
      </c>
      <c r="AD16" s="2">
        <f t="shared" si="0"/>
        <v>-0.38606976604214305</v>
      </c>
      <c r="AE16" s="2">
        <f t="shared" si="0"/>
        <v>0</v>
      </c>
      <c r="AF16" s="2">
        <f t="shared" si="0"/>
        <v>0</v>
      </c>
      <c r="AG16" s="2">
        <f t="shared" si="0"/>
        <v>-0.44929947477762167</v>
      </c>
      <c r="AH16" s="2">
        <f t="shared" si="0"/>
        <v>0</v>
      </c>
      <c r="AI16" s="3"/>
      <c r="AJ16" s="3"/>
      <c r="AK16" s="28"/>
      <c r="AL16" s="11" t="s">
        <v>34</v>
      </c>
      <c r="AM16" s="23" t="s">
        <v>35</v>
      </c>
      <c r="AN16" s="2">
        <f t="shared" si="5"/>
        <v>0.30574442883147446</v>
      </c>
      <c r="AO16" s="2">
        <f t="shared" si="6"/>
        <v>-0.42566178779990499</v>
      </c>
      <c r="AP16" s="2">
        <f t="shared" si="7"/>
        <v>-0.23164185962528583</v>
      </c>
      <c r="AQ16" s="2">
        <f t="shared" si="8"/>
        <v>-0.26957968486657297</v>
      </c>
      <c r="AR16" s="1">
        <v>684.18</v>
      </c>
      <c r="AS16" s="1">
        <f t="shared" si="1"/>
        <v>209.18422331791817</v>
      </c>
      <c r="AT16" s="1">
        <f t="shared" si="2"/>
        <v>-291.22928197693898</v>
      </c>
      <c r="AU16" s="1">
        <f t="shared" si="3"/>
        <v>-158.48472751842806</v>
      </c>
      <c r="AV16" s="1">
        <f t="shared" si="4"/>
        <v>-184.44102879201188</v>
      </c>
    </row>
    <row r="17" spans="1:48" x14ac:dyDescent="0.25">
      <c r="A17" s="26"/>
      <c r="B17" s="11" t="s">
        <v>36</v>
      </c>
      <c r="C17" s="23" t="s">
        <v>37</v>
      </c>
      <c r="D17" s="7">
        <v>83.1</v>
      </c>
      <c r="E17" s="7">
        <v>83.1</v>
      </c>
      <c r="F17" s="2"/>
      <c r="G17" s="8">
        <v>309.64999999999998</v>
      </c>
      <c r="H17" s="2"/>
      <c r="I17" s="2"/>
      <c r="J17" s="8">
        <v>-347.57</v>
      </c>
      <c r="K17" s="2"/>
      <c r="L17" s="8"/>
      <c r="M17" s="8">
        <v>-217.24</v>
      </c>
      <c r="N17" s="8"/>
      <c r="O17" s="2"/>
      <c r="P17" s="8">
        <v>-249</v>
      </c>
      <c r="Q17" s="2"/>
      <c r="R17" s="3"/>
      <c r="S17" s="1">
        <v>17</v>
      </c>
      <c r="T17" s="27"/>
      <c r="U17" s="11" t="s">
        <v>36</v>
      </c>
      <c r="V17" s="9">
        <v>83.1</v>
      </c>
      <c r="W17" s="2">
        <f t="shared" si="0"/>
        <v>0</v>
      </c>
      <c r="X17" s="2">
        <f t="shared" si="0"/>
        <v>0.55959784265756463</v>
      </c>
      <c r="Y17" s="2">
        <f t="shared" si="0"/>
        <v>0</v>
      </c>
      <c r="Z17" s="2">
        <f t="shared" si="0"/>
        <v>0</v>
      </c>
      <c r="AA17" s="2">
        <f t="shared" si="0"/>
        <v>-0.6281266661472299</v>
      </c>
      <c r="AB17" s="2">
        <f t="shared" si="0"/>
        <v>0</v>
      </c>
      <c r="AC17" s="2">
        <f t="shared" si="0"/>
        <v>0</v>
      </c>
      <c r="AD17" s="2">
        <f t="shared" si="0"/>
        <v>-0.39259497929575116</v>
      </c>
      <c r="AE17" s="2">
        <f t="shared" si="0"/>
        <v>0</v>
      </c>
      <c r="AF17" s="2">
        <f t="shared" si="0"/>
        <v>0</v>
      </c>
      <c r="AG17" s="2">
        <f t="shared" si="0"/>
        <v>-0.44999148335777034</v>
      </c>
      <c r="AH17" s="2">
        <f t="shared" si="0"/>
        <v>0</v>
      </c>
      <c r="AI17" s="3"/>
      <c r="AJ17" s="3"/>
      <c r="AK17" s="28"/>
      <c r="AL17" s="11" t="s">
        <v>36</v>
      </c>
      <c r="AM17" s="23" t="s">
        <v>37</v>
      </c>
      <c r="AN17" s="2">
        <f t="shared" si="5"/>
        <v>0.33575870559453874</v>
      </c>
      <c r="AO17" s="2">
        <f t="shared" si="6"/>
        <v>-0.3768759996883379</v>
      </c>
      <c r="AP17" s="2">
        <f t="shared" si="7"/>
        <v>-0.23555698757745069</v>
      </c>
      <c r="AQ17" s="2">
        <f t="shared" si="8"/>
        <v>-0.2699948900146622</v>
      </c>
      <c r="AR17" s="1">
        <v>684.18</v>
      </c>
      <c r="AS17" s="1">
        <f t="shared" si="1"/>
        <v>229.7193911936715</v>
      </c>
      <c r="AT17" s="1">
        <f t="shared" si="2"/>
        <v>-257.85102146676701</v>
      </c>
      <c r="AU17" s="1">
        <f t="shared" si="3"/>
        <v>-161.16337976074021</v>
      </c>
      <c r="AV17" s="1">
        <f t="shared" si="4"/>
        <v>-184.72510385023156</v>
      </c>
    </row>
    <row r="18" spans="1:48" x14ac:dyDescent="0.25">
      <c r="A18" s="26"/>
      <c r="B18" s="11" t="s">
        <v>38</v>
      </c>
      <c r="C18" s="23" t="s">
        <v>39</v>
      </c>
      <c r="D18" s="7">
        <v>70.5</v>
      </c>
      <c r="E18" s="7">
        <v>70.5</v>
      </c>
      <c r="F18" s="2"/>
      <c r="G18" s="8">
        <v>271.66000000000003</v>
      </c>
      <c r="H18" s="2"/>
      <c r="I18" s="2"/>
      <c r="J18" s="8">
        <v>-265.72000000000003</v>
      </c>
      <c r="K18" s="2"/>
      <c r="L18" s="8"/>
      <c r="M18" s="8">
        <v>-198.45</v>
      </c>
      <c r="N18" s="8"/>
      <c r="O18" s="2"/>
      <c r="P18" s="8">
        <v>-218.71</v>
      </c>
      <c r="Q18" s="2"/>
      <c r="R18" s="3"/>
      <c r="S18" s="1">
        <v>18</v>
      </c>
      <c r="T18" s="27"/>
      <c r="U18" s="11" t="s">
        <v>38</v>
      </c>
      <c r="V18" s="9">
        <v>70.5</v>
      </c>
      <c r="W18" s="2">
        <f t="shared" si="0"/>
        <v>0</v>
      </c>
      <c r="X18" s="2">
        <f t="shared" si="0"/>
        <v>0.52777872854381491</v>
      </c>
      <c r="Y18" s="2">
        <f t="shared" si="0"/>
        <v>0</v>
      </c>
      <c r="Z18" s="2">
        <f t="shared" si="0"/>
        <v>0</v>
      </c>
      <c r="AA18" s="2">
        <f t="shared" si="0"/>
        <v>-0.51623854726004015</v>
      </c>
      <c r="AB18" s="2">
        <f t="shared" si="0"/>
        <v>0</v>
      </c>
      <c r="AC18" s="2">
        <f t="shared" si="0"/>
        <v>0</v>
      </c>
      <c r="AD18" s="2">
        <f t="shared" si="0"/>
        <v>-0.38554696561702151</v>
      </c>
      <c r="AE18" s="2">
        <f t="shared" si="0"/>
        <v>0</v>
      </c>
      <c r="AF18" s="2">
        <f t="shared" si="0"/>
        <v>0</v>
      </c>
      <c r="AG18" s="2">
        <f t="shared" si="0"/>
        <v>-0.42490792063541838</v>
      </c>
      <c r="AH18" s="2">
        <f t="shared" si="0"/>
        <v>0</v>
      </c>
      <c r="AI18" s="3"/>
      <c r="AJ18" s="3"/>
      <c r="AK18" s="28"/>
      <c r="AL18" s="11" t="s">
        <v>38</v>
      </c>
      <c r="AM18" s="23" t="s">
        <v>39</v>
      </c>
      <c r="AN18" s="2">
        <f t="shared" si="5"/>
        <v>0.31666723712628891</v>
      </c>
      <c r="AO18" s="2">
        <f t="shared" si="6"/>
        <v>-0.30974312835602408</v>
      </c>
      <c r="AP18" s="2">
        <f t="shared" si="7"/>
        <v>-0.23132817937021288</v>
      </c>
      <c r="AQ18" s="2">
        <f t="shared" si="8"/>
        <v>-0.25494475238125103</v>
      </c>
      <c r="AR18" s="1">
        <v>684.18</v>
      </c>
      <c r="AS18" s="1">
        <f t="shared" si="1"/>
        <v>216.65739029706432</v>
      </c>
      <c r="AT18" s="1">
        <f t="shared" si="2"/>
        <v>-211.92005355862455</v>
      </c>
      <c r="AU18" s="1">
        <f t="shared" si="3"/>
        <v>-158.27011376151225</v>
      </c>
      <c r="AV18" s="1">
        <f t="shared" si="4"/>
        <v>-174.42810068420431</v>
      </c>
    </row>
    <row r="19" spans="1:48" x14ac:dyDescent="0.25">
      <c r="A19" s="26"/>
      <c r="B19" s="11" t="s">
        <v>40</v>
      </c>
      <c r="C19" s="23" t="s">
        <v>41</v>
      </c>
      <c r="D19" s="7">
        <v>57.9</v>
      </c>
      <c r="E19" s="7">
        <v>57.9</v>
      </c>
      <c r="F19" s="2"/>
      <c r="G19" s="8">
        <v>206.07</v>
      </c>
      <c r="H19" s="2"/>
      <c r="I19" s="2"/>
      <c r="J19" s="8">
        <v>-263.92</v>
      </c>
      <c r="K19" s="2"/>
      <c r="L19" s="8"/>
      <c r="M19" s="8">
        <v>-192.4</v>
      </c>
      <c r="N19" s="8"/>
      <c r="O19" s="2"/>
      <c r="P19" s="8">
        <v>-212.56</v>
      </c>
      <c r="Q19" s="2"/>
      <c r="R19" s="3"/>
      <c r="S19" s="1">
        <v>19</v>
      </c>
      <c r="T19" s="27"/>
      <c r="U19" s="11" t="s">
        <v>40</v>
      </c>
      <c r="V19" s="9">
        <v>57.9</v>
      </c>
      <c r="W19" s="2">
        <f t="shared" si="0"/>
        <v>0</v>
      </c>
      <c r="X19" s="2">
        <f t="shared" si="0"/>
        <v>0.43658177347927218</v>
      </c>
      <c r="Y19" s="2">
        <f t="shared" si="0"/>
        <v>0</v>
      </c>
      <c r="Z19" s="2">
        <f t="shared" si="0"/>
        <v>0</v>
      </c>
      <c r="AA19" s="2">
        <f t="shared" si="0"/>
        <v>-0.55914330885936581</v>
      </c>
      <c r="AB19" s="2">
        <f t="shared" si="0"/>
        <v>0</v>
      </c>
      <c r="AC19" s="2">
        <f t="shared" si="0"/>
        <v>0</v>
      </c>
      <c r="AD19" s="2">
        <f t="shared" si="0"/>
        <v>-0.40762038733154737</v>
      </c>
      <c r="AE19" s="2">
        <f t="shared" si="0"/>
        <v>0</v>
      </c>
      <c r="AF19" s="2">
        <f t="shared" si="0"/>
        <v>0</v>
      </c>
      <c r="AG19" s="2">
        <f t="shared" si="0"/>
        <v>-0.45033154641992573</v>
      </c>
      <c r="AH19" s="2">
        <f t="shared" si="0"/>
        <v>0</v>
      </c>
      <c r="AI19" s="3"/>
      <c r="AJ19" s="3"/>
      <c r="AK19" s="28"/>
      <c r="AL19" s="11" t="s">
        <v>40</v>
      </c>
      <c r="AM19" s="23" t="s">
        <v>41</v>
      </c>
      <c r="AN19" s="2">
        <f t="shared" si="5"/>
        <v>0.2619490640875633</v>
      </c>
      <c r="AO19" s="2">
        <f t="shared" si="6"/>
        <v>-0.33548598531561946</v>
      </c>
      <c r="AP19" s="2">
        <f t="shared" si="7"/>
        <v>-0.24457223239892842</v>
      </c>
      <c r="AQ19" s="2">
        <f t="shared" si="8"/>
        <v>-0.27019892785195543</v>
      </c>
      <c r="AR19" s="1">
        <v>684.18</v>
      </c>
      <c r="AS19" s="1">
        <f t="shared" si="1"/>
        <v>179.22031066742903</v>
      </c>
      <c r="AT19" s="1">
        <f t="shared" si="2"/>
        <v>-229.53280143324051</v>
      </c>
      <c r="AU19" s="1">
        <f t="shared" si="3"/>
        <v>-167.33142996269882</v>
      </c>
      <c r="AV19" s="1">
        <f t="shared" si="4"/>
        <v>-184.86470245775084</v>
      </c>
    </row>
    <row r="20" spans="1:48" x14ac:dyDescent="0.25">
      <c r="A20" s="26"/>
      <c r="B20" s="11" t="s">
        <v>42</v>
      </c>
      <c r="C20" s="23" t="s">
        <v>43</v>
      </c>
      <c r="D20" s="7">
        <v>45.3</v>
      </c>
      <c r="E20" s="7">
        <v>45.3</v>
      </c>
      <c r="F20" s="2"/>
      <c r="G20" s="8" t="s">
        <v>135</v>
      </c>
      <c r="H20" s="2"/>
      <c r="I20" s="2"/>
      <c r="J20" s="8">
        <v>-258</v>
      </c>
      <c r="K20" s="2"/>
      <c r="L20" s="8"/>
      <c r="M20" s="8">
        <v>-196.14</v>
      </c>
      <c r="N20" s="8"/>
      <c r="O20" s="2"/>
      <c r="P20" s="8">
        <v>-211.48</v>
      </c>
      <c r="Q20" s="2"/>
      <c r="R20" s="3"/>
      <c r="S20" s="1">
        <v>20</v>
      </c>
      <c r="T20" s="27"/>
      <c r="U20" s="11" t="s">
        <v>42</v>
      </c>
      <c r="V20" s="9">
        <v>45.3</v>
      </c>
      <c r="W20" s="2">
        <f t="shared" si="0"/>
        <v>0</v>
      </c>
      <c r="X20" s="2" t="e">
        <f t="shared" si="0"/>
        <v>#VALUE!</v>
      </c>
      <c r="Y20" s="2">
        <f t="shared" si="0"/>
        <v>0</v>
      </c>
      <c r="Z20" s="2">
        <f t="shared" si="0"/>
        <v>0</v>
      </c>
      <c r="AA20" s="2">
        <f t="shared" si="0"/>
        <v>-0.60892793032330994</v>
      </c>
      <c r="AB20" s="2">
        <f t="shared" si="0"/>
        <v>0</v>
      </c>
      <c r="AC20" s="2">
        <f t="shared" si="0"/>
        <v>0</v>
      </c>
      <c r="AD20" s="2">
        <f t="shared" si="0"/>
        <v>-0.4629268381923024</v>
      </c>
      <c r="AE20" s="2">
        <f t="shared" si="0"/>
        <v>0</v>
      </c>
      <c r="AF20" s="2">
        <f t="shared" si="0"/>
        <v>0</v>
      </c>
      <c r="AG20" s="2">
        <f t="shared" si="0"/>
        <v>-0.49913208800299841</v>
      </c>
      <c r="AH20" s="2">
        <f t="shared" si="0"/>
        <v>0</v>
      </c>
      <c r="AI20" s="3"/>
      <c r="AJ20" s="3"/>
      <c r="AK20" s="28"/>
      <c r="AL20" s="11" t="s">
        <v>42</v>
      </c>
      <c r="AM20" s="23" t="s">
        <v>43</v>
      </c>
      <c r="AN20" s="2" t="e">
        <f t="shared" si="5"/>
        <v>#VALUE!</v>
      </c>
      <c r="AO20" s="2">
        <f t="shared" si="6"/>
        <v>-0.36535675819398594</v>
      </c>
      <c r="AP20" s="2">
        <f t="shared" si="7"/>
        <v>-0.27775610291538144</v>
      </c>
      <c r="AQ20" s="2">
        <f t="shared" si="8"/>
        <v>-0.29947925280179905</v>
      </c>
      <c r="AR20" s="1">
        <v>684.18</v>
      </c>
      <c r="AS20" s="1" t="e">
        <f t="shared" si="1"/>
        <v>#VALUE!</v>
      </c>
      <c r="AT20" s="1">
        <f t="shared" si="2"/>
        <v>-249.96978682116128</v>
      </c>
      <c r="AU20" s="1">
        <f t="shared" si="3"/>
        <v>-190.03517049264565</v>
      </c>
      <c r="AV20" s="1">
        <f t="shared" si="4"/>
        <v>-204.89771518193484</v>
      </c>
    </row>
    <row r="21" spans="1:48" x14ac:dyDescent="0.25">
      <c r="A21" s="26"/>
      <c r="B21" s="11" t="s">
        <v>44</v>
      </c>
      <c r="C21" s="23" t="s">
        <v>45</v>
      </c>
      <c r="D21" s="7">
        <v>32.700000000000003</v>
      </c>
      <c r="E21" s="7">
        <v>32.700000000000003</v>
      </c>
      <c r="F21" s="2"/>
      <c r="G21" s="8" t="s">
        <v>136</v>
      </c>
      <c r="H21" s="2"/>
      <c r="I21" s="2"/>
      <c r="J21" s="8" t="s">
        <v>136</v>
      </c>
      <c r="K21" s="2"/>
      <c r="L21" s="8"/>
      <c r="M21" s="8" t="s">
        <v>135</v>
      </c>
      <c r="N21" s="8"/>
      <c r="O21" s="2"/>
      <c r="P21" s="8" t="s">
        <v>135</v>
      </c>
      <c r="Q21" s="2"/>
      <c r="R21" s="3"/>
      <c r="S21" s="1">
        <v>21</v>
      </c>
      <c r="T21" s="27"/>
      <c r="U21" s="11" t="s">
        <v>44</v>
      </c>
      <c r="V21" s="9">
        <v>32.700000000000003</v>
      </c>
      <c r="W21" s="2">
        <f t="shared" si="0"/>
        <v>0</v>
      </c>
      <c r="X21" s="2" t="e">
        <f t="shared" si="0"/>
        <v>#VALUE!</v>
      </c>
      <c r="Y21" s="2">
        <f t="shared" si="0"/>
        <v>0</v>
      </c>
      <c r="Z21" s="2">
        <f t="shared" si="0"/>
        <v>0</v>
      </c>
      <c r="AA21" s="2" t="e">
        <f t="shared" si="0"/>
        <v>#VALUE!</v>
      </c>
      <c r="AB21" s="2">
        <f t="shared" si="0"/>
        <v>0</v>
      </c>
      <c r="AC21" s="2">
        <f t="shared" si="0"/>
        <v>0</v>
      </c>
      <c r="AD21" s="2" t="e">
        <f t="shared" si="0"/>
        <v>#VALUE!</v>
      </c>
      <c r="AE21" s="2">
        <f t="shared" si="0"/>
        <v>0</v>
      </c>
      <c r="AF21" s="2">
        <f t="shared" si="0"/>
        <v>0</v>
      </c>
      <c r="AG21" s="2" t="e">
        <f t="shared" si="0"/>
        <v>#VALUE!</v>
      </c>
      <c r="AH21" s="2">
        <f t="shared" si="0"/>
        <v>0</v>
      </c>
      <c r="AI21" s="3"/>
      <c r="AJ21" s="3"/>
      <c r="AK21" s="28"/>
      <c r="AL21" s="11" t="s">
        <v>44</v>
      </c>
      <c r="AM21" s="23" t="s">
        <v>45</v>
      </c>
      <c r="AN21" s="2" t="e">
        <f t="shared" si="5"/>
        <v>#VALUE!</v>
      </c>
      <c r="AO21" s="2" t="e">
        <f t="shared" si="6"/>
        <v>#VALUE!</v>
      </c>
      <c r="AP21" s="2" t="e">
        <f t="shared" si="7"/>
        <v>#VALUE!</v>
      </c>
      <c r="AQ21" s="2" t="e">
        <f t="shared" si="8"/>
        <v>#VALUE!</v>
      </c>
      <c r="AR21" s="1">
        <v>684.18</v>
      </c>
      <c r="AS21" s="1" t="e">
        <f t="shared" si="1"/>
        <v>#VALUE!</v>
      </c>
      <c r="AT21" s="1" t="e">
        <f t="shared" si="2"/>
        <v>#VALUE!</v>
      </c>
      <c r="AU21" s="1" t="e">
        <f t="shared" si="3"/>
        <v>#VALUE!</v>
      </c>
      <c r="AV21" s="1" t="e">
        <f t="shared" si="4"/>
        <v>#VALUE!</v>
      </c>
    </row>
    <row r="22" spans="1:48" x14ac:dyDescent="0.25">
      <c r="A22" s="26"/>
      <c r="B22" s="11" t="s">
        <v>46</v>
      </c>
      <c r="C22" s="23" t="s">
        <v>47</v>
      </c>
      <c r="D22" s="7">
        <v>20.100000000000001</v>
      </c>
      <c r="E22" s="7">
        <v>20.100000000000001</v>
      </c>
      <c r="F22" s="2"/>
      <c r="G22" s="8" t="s">
        <v>135</v>
      </c>
      <c r="H22" s="2"/>
      <c r="I22" s="2"/>
      <c r="J22" s="8" t="s">
        <v>136</v>
      </c>
      <c r="K22" s="2"/>
      <c r="L22" s="8"/>
      <c r="M22" s="8" t="s">
        <v>135</v>
      </c>
      <c r="N22" s="8"/>
      <c r="O22" s="2"/>
      <c r="P22" s="8" t="s">
        <v>135</v>
      </c>
      <c r="Q22" s="2"/>
      <c r="R22" s="3"/>
      <c r="S22" s="1">
        <v>22</v>
      </c>
      <c r="T22" s="27"/>
      <c r="U22" s="11" t="s">
        <v>46</v>
      </c>
      <c r="V22" s="9">
        <v>20.100000000000001</v>
      </c>
      <c r="W22" s="2">
        <f t="shared" si="0"/>
        <v>0</v>
      </c>
      <c r="X22" s="2" t="e">
        <f t="shared" si="0"/>
        <v>#VALUE!</v>
      </c>
      <c r="Y22" s="2">
        <f t="shared" si="0"/>
        <v>0</v>
      </c>
      <c r="Z22" s="2">
        <f t="shared" si="0"/>
        <v>0</v>
      </c>
      <c r="AA22" s="2" t="e">
        <f t="shared" si="0"/>
        <v>#VALUE!</v>
      </c>
      <c r="AB22" s="2">
        <f>K22/((0.5*1.25*(18.66^2)/2.75)*($V22^0.44))</f>
        <v>0</v>
      </c>
      <c r="AC22" s="2">
        <f t="shared" si="0"/>
        <v>0</v>
      </c>
      <c r="AD22" s="2" t="e">
        <f t="shared" si="0"/>
        <v>#VALUE!</v>
      </c>
      <c r="AE22" s="2">
        <f t="shared" si="0"/>
        <v>0</v>
      </c>
      <c r="AF22" s="2">
        <f t="shared" si="0"/>
        <v>0</v>
      </c>
      <c r="AG22" s="2" t="e">
        <f t="shared" si="0"/>
        <v>#VALUE!</v>
      </c>
      <c r="AH22" s="2">
        <f t="shared" si="0"/>
        <v>0</v>
      </c>
      <c r="AI22" s="3"/>
      <c r="AJ22" s="3"/>
      <c r="AK22" s="25"/>
      <c r="AL22" s="11" t="s">
        <v>46</v>
      </c>
      <c r="AM22" s="23" t="s">
        <v>47</v>
      </c>
      <c r="AN22" s="2" t="e">
        <f t="shared" si="5"/>
        <v>#VALUE!</v>
      </c>
      <c r="AO22" s="2" t="e">
        <f t="shared" si="6"/>
        <v>#VALUE!</v>
      </c>
      <c r="AP22" s="2" t="e">
        <f t="shared" si="7"/>
        <v>#VALUE!</v>
      </c>
      <c r="AQ22" s="2" t="e">
        <f t="shared" si="8"/>
        <v>#VALUE!</v>
      </c>
      <c r="AR22" s="1">
        <v>342.09</v>
      </c>
      <c r="AS22" s="1" t="e">
        <f t="shared" si="1"/>
        <v>#VALUE!</v>
      </c>
      <c r="AT22" s="1" t="e">
        <f t="shared" si="2"/>
        <v>#VALUE!</v>
      </c>
      <c r="AU22" s="1" t="e">
        <f t="shared" si="3"/>
        <v>#VALUE!</v>
      </c>
      <c r="AV22" s="1" t="e">
        <f t="shared" si="4"/>
        <v>#VALUE!</v>
      </c>
    </row>
    <row r="23" spans="1:48" x14ac:dyDescent="0.25">
      <c r="A23" s="26"/>
      <c r="B23" s="11"/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  <c r="T23" s="27"/>
      <c r="U23" s="12"/>
      <c r="V23" s="7"/>
      <c r="W23" s="1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"/>
      <c r="AK23" s="2"/>
      <c r="AL23" s="11"/>
      <c r="AM23" s="23" t="s">
        <v>48</v>
      </c>
      <c r="AN23" s="2">
        <v>-5.4552616867821667E-2</v>
      </c>
      <c r="AO23" s="2">
        <v>-0.59667881501508224</v>
      </c>
      <c r="AP23" s="2">
        <v>-0.520602482506209</v>
      </c>
      <c r="AQ23" s="2">
        <v>5.3180073292849052E-2</v>
      </c>
      <c r="AR23" s="1">
        <f>SUM(AR5:AR22)</f>
        <v>11836.860000000002</v>
      </c>
      <c r="AS23" s="1" t="e">
        <f t="shared" ref="AS23:AV23" si="9">SUM(AS5:AS22)</f>
        <v>#VALUE!</v>
      </c>
      <c r="AT23" s="1" t="e">
        <f t="shared" si="9"/>
        <v>#VALUE!</v>
      </c>
      <c r="AU23" s="1" t="e">
        <f t="shared" si="9"/>
        <v>#VALUE!</v>
      </c>
      <c r="AV23" s="1" t="e">
        <f t="shared" si="9"/>
        <v>#VALUE!</v>
      </c>
    </row>
    <row r="24" spans="1:48" x14ac:dyDescent="0.25">
      <c r="A24" s="26"/>
      <c r="B24" s="11"/>
      <c r="C24" s="23"/>
      <c r="D24" s="23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3"/>
      <c r="T24" s="27"/>
      <c r="U24" s="11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"/>
      <c r="AK24" s="2"/>
      <c r="AL24" s="11"/>
      <c r="AM24" s="23"/>
      <c r="AN24" s="2"/>
      <c r="AO24" s="2"/>
      <c r="AP24" s="2"/>
      <c r="AQ24" s="2"/>
    </row>
    <row r="25" spans="1:48" x14ac:dyDescent="0.25">
      <c r="A25" s="26"/>
      <c r="B25" s="11"/>
      <c r="C25" s="23"/>
      <c r="D25" s="23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27"/>
      <c r="U25" s="11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"/>
      <c r="AK25" s="2"/>
      <c r="AL25" s="11"/>
      <c r="AM25" s="23"/>
      <c r="AN25" s="2"/>
      <c r="AO25" s="2"/>
      <c r="AP25" s="2"/>
      <c r="AQ25" s="2"/>
      <c r="AR25" s="13" t="e">
        <f>AS23/AR23</f>
        <v>#VALUE!</v>
      </c>
      <c r="AS25" s="13" t="e">
        <f>AT23/AR23</f>
        <v>#VALUE!</v>
      </c>
      <c r="AT25" s="13" t="e">
        <f>AU23/AR23</f>
        <v>#VALUE!</v>
      </c>
      <c r="AU25" s="13" t="e">
        <f>AV23/AR23</f>
        <v>#VALUE!</v>
      </c>
    </row>
    <row r="26" spans="1:48" x14ac:dyDescent="0.25">
      <c r="A26" s="26"/>
      <c r="B26" s="11"/>
      <c r="C26" s="23"/>
      <c r="D26" s="23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  <c r="S26" s="3"/>
      <c r="T26" s="27"/>
      <c r="U26" s="11"/>
      <c r="V26" s="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"/>
      <c r="AK26" s="2"/>
      <c r="AL26" s="11"/>
      <c r="AM26" s="23"/>
      <c r="AN26" s="2"/>
      <c r="AO26" s="2"/>
      <c r="AP26" s="2"/>
      <c r="AQ26" s="2"/>
      <c r="AR26" s="13" t="e">
        <f>AR25-AT25</f>
        <v>#VALUE!</v>
      </c>
      <c r="AS26" s="13"/>
      <c r="AT26" s="13" t="e">
        <f>AS25-AU25</f>
        <v>#VALUE!</v>
      </c>
      <c r="AU26" s="13"/>
    </row>
    <row r="27" spans="1:48" x14ac:dyDescent="0.25">
      <c r="A27" s="26"/>
      <c r="B27" s="11"/>
      <c r="C27" s="23"/>
      <c r="D27" s="23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3"/>
      <c r="T27" s="27"/>
      <c r="U27" s="11"/>
      <c r="V27" s="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"/>
      <c r="AK27" s="2"/>
      <c r="AL27" s="11"/>
      <c r="AM27" s="23"/>
      <c r="AN27" s="2"/>
      <c r="AO27" s="2"/>
      <c r="AP27" s="2"/>
      <c r="AQ27" s="2"/>
      <c r="AR27" s="14">
        <v>0.66377199307816348</v>
      </c>
      <c r="AS27" s="14">
        <v>-1.0009569205002409</v>
      </c>
      <c r="AT27" s="14">
        <v>-0.54506413964631162</v>
      </c>
      <c r="AU27" s="14">
        <v>-1.2781714375315505</v>
      </c>
    </row>
    <row r="28" spans="1:48" x14ac:dyDescent="0.25">
      <c r="A28" s="26"/>
      <c r="B28" s="11"/>
      <c r="C28" s="23"/>
      <c r="D28" s="23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  <c r="S28" s="3"/>
      <c r="T28" s="27"/>
      <c r="U28" s="11"/>
      <c r="V28" s="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"/>
      <c r="AK28" s="2"/>
      <c r="AL28" s="11"/>
      <c r="AM28" s="23"/>
      <c r="AN28" s="2"/>
      <c r="AO28" s="2"/>
      <c r="AP28" s="2"/>
      <c r="AQ28" s="2"/>
      <c r="AR28" s="14">
        <v>1.2088361327244752</v>
      </c>
      <c r="AS28" s="14"/>
      <c r="AT28" s="14">
        <v>0.27721451703130962</v>
      </c>
      <c r="AU28" s="14"/>
    </row>
    <row r="29" spans="1:48" x14ac:dyDescent="0.25">
      <c r="AN29" s="2"/>
      <c r="AO29" s="2"/>
    </row>
    <row r="30" spans="1:48" x14ac:dyDescent="0.25">
      <c r="AN30" s="2"/>
      <c r="AO30" s="2"/>
    </row>
    <row r="31" spans="1:48" x14ac:dyDescent="0.25">
      <c r="AN31" s="2"/>
      <c r="AO31" s="2"/>
    </row>
    <row r="32" spans="1:48" x14ac:dyDescent="0.25">
      <c r="AN32" s="2"/>
      <c r="AO32" s="2"/>
    </row>
    <row r="33" spans="1:41" x14ac:dyDescent="0.25">
      <c r="L33" s="15"/>
      <c r="AN33" s="2"/>
      <c r="AO33" s="2"/>
    </row>
    <row r="34" spans="1:41" x14ac:dyDescent="0.25">
      <c r="A34" s="16" t="s">
        <v>49</v>
      </c>
      <c r="B34" s="17" t="s">
        <v>50</v>
      </c>
      <c r="C34" s="17" t="s">
        <v>51</v>
      </c>
      <c r="D34" s="17" t="s">
        <v>52</v>
      </c>
      <c r="E34" s="17" t="s">
        <v>52</v>
      </c>
      <c r="F34" s="17" t="s">
        <v>53</v>
      </c>
      <c r="G34" s="17" t="s">
        <v>54</v>
      </c>
      <c r="H34" s="17" t="s">
        <v>55</v>
      </c>
      <c r="I34" s="17" t="s">
        <v>56</v>
      </c>
      <c r="J34" s="17" t="s">
        <v>57</v>
      </c>
      <c r="K34" s="17" t="s">
        <v>58</v>
      </c>
      <c r="L34" s="15"/>
      <c r="AN34" s="2"/>
      <c r="AO34" s="2"/>
    </row>
    <row r="35" spans="1:41" x14ac:dyDescent="0.25">
      <c r="A35" s="18" t="s">
        <v>59</v>
      </c>
      <c r="B35" s="19">
        <v>370</v>
      </c>
      <c r="C35" s="19">
        <v>370</v>
      </c>
      <c r="D35" s="19">
        <v>370</v>
      </c>
      <c r="E35" s="19">
        <v>370</v>
      </c>
      <c r="F35" s="19">
        <v>115</v>
      </c>
      <c r="G35" s="19">
        <v>115</v>
      </c>
      <c r="H35" s="19"/>
      <c r="I35" s="19"/>
      <c r="J35" s="19"/>
      <c r="K35" s="19"/>
      <c r="L35" s="15"/>
      <c r="M35" s="15"/>
      <c r="N35" s="15"/>
      <c r="AN35" s="2"/>
      <c r="AO35" s="2"/>
    </row>
    <row r="36" spans="1:41" x14ac:dyDescent="0.25">
      <c r="A36" s="18" t="s">
        <v>60</v>
      </c>
      <c r="B36" s="19"/>
      <c r="C36" s="19"/>
      <c r="D36" s="19"/>
      <c r="E36" s="19"/>
      <c r="F36" s="19"/>
      <c r="G36" s="19"/>
      <c r="H36" s="19">
        <v>-393</v>
      </c>
      <c r="I36" s="19">
        <v>-139</v>
      </c>
      <c r="J36" s="19">
        <v>-139</v>
      </c>
      <c r="K36" s="19">
        <v>-393</v>
      </c>
      <c r="L36" s="15"/>
      <c r="N36" s="15"/>
      <c r="AN36" s="2"/>
      <c r="AO36" s="2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15"/>
      <c r="K37" s="15"/>
      <c r="L37" s="15"/>
      <c r="M37" s="15"/>
      <c r="N37" s="15"/>
      <c r="AN37" s="2"/>
      <c r="AO37" s="2"/>
    </row>
    <row r="38" spans="1:41" x14ac:dyDescent="0.25">
      <c r="A38" s="16" t="s">
        <v>61</v>
      </c>
      <c r="B38" s="17" t="s">
        <v>50</v>
      </c>
      <c r="C38" s="17" t="s">
        <v>51</v>
      </c>
      <c r="D38" s="17" t="s">
        <v>52</v>
      </c>
      <c r="E38" s="17" t="s">
        <v>52</v>
      </c>
      <c r="F38" s="17" t="s">
        <v>53</v>
      </c>
      <c r="G38" s="21"/>
      <c r="H38" s="21"/>
      <c r="I38" s="21"/>
      <c r="J38" s="15"/>
      <c r="K38" s="15"/>
      <c r="L38" s="15"/>
      <c r="M38" s="15"/>
      <c r="N38" s="15"/>
      <c r="AN38" s="2"/>
      <c r="AO38" s="2"/>
    </row>
    <row r="39" spans="1:41" x14ac:dyDescent="0.25">
      <c r="A39" s="18" t="s">
        <v>59</v>
      </c>
      <c r="B39" s="19"/>
      <c r="C39" s="19"/>
      <c r="D39" s="19"/>
      <c r="E39" s="19">
        <v>624</v>
      </c>
      <c r="F39" s="19"/>
      <c r="G39" s="21"/>
      <c r="H39" s="21"/>
      <c r="I39" s="21"/>
      <c r="J39" s="15"/>
      <c r="K39" s="15"/>
      <c r="L39" s="15"/>
      <c r="M39" s="15"/>
      <c r="N39" s="15"/>
      <c r="AN39" s="2"/>
      <c r="AO39" s="2"/>
    </row>
    <row r="40" spans="1:41" x14ac:dyDescent="0.25">
      <c r="A40" s="18" t="s">
        <v>60</v>
      </c>
      <c r="B40" s="19">
        <v>-393</v>
      </c>
      <c r="C40" s="19">
        <v>-647</v>
      </c>
      <c r="D40" s="19"/>
      <c r="E40" s="19"/>
      <c r="F40" s="19">
        <v>-393</v>
      </c>
      <c r="G40" s="21"/>
      <c r="H40" s="21"/>
      <c r="I40" s="21"/>
      <c r="J40" s="15"/>
      <c r="K40" s="15"/>
      <c r="L40" s="15"/>
      <c r="M40" s="15"/>
      <c r="N40" s="15"/>
      <c r="AN40" s="2"/>
      <c r="AO40" s="2"/>
    </row>
    <row r="41" spans="1:41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15"/>
      <c r="K41" s="15"/>
      <c r="L41" s="15"/>
      <c r="M41" s="15"/>
      <c r="N41" s="15"/>
    </row>
    <row r="42" spans="1:41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5"/>
      <c r="K42" s="15"/>
      <c r="L42" s="15"/>
      <c r="M42" s="15"/>
      <c r="N42" s="15"/>
    </row>
    <row r="43" spans="1:41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15"/>
      <c r="K43" s="15"/>
      <c r="L43" s="15"/>
      <c r="M43" s="15"/>
      <c r="N43" s="15"/>
    </row>
    <row r="44" spans="1:41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15"/>
      <c r="K44" s="15"/>
      <c r="L44" s="15"/>
      <c r="M44" s="15"/>
      <c r="N44" s="15"/>
    </row>
    <row r="45" spans="1:41" x14ac:dyDescent="0.25">
      <c r="A45" s="22"/>
      <c r="B45" s="22"/>
      <c r="C45" s="22"/>
      <c r="D45" s="22"/>
      <c r="E45" s="22"/>
      <c r="F45" s="22"/>
      <c r="G45" s="22"/>
      <c r="H45" s="22"/>
      <c r="I45" s="22"/>
    </row>
  </sheetData>
  <mergeCells count="21">
    <mergeCell ref="AT3:AT4"/>
    <mergeCell ref="AU3:AU4"/>
    <mergeCell ref="AV3:AV4"/>
    <mergeCell ref="AM3:AM4"/>
    <mergeCell ref="AN3:AN4"/>
    <mergeCell ref="AO3:AO4"/>
    <mergeCell ref="AP3:AP4"/>
    <mergeCell ref="AQ3:AQ4"/>
    <mergeCell ref="AS3:AS4"/>
    <mergeCell ref="W3:Y3"/>
    <mergeCell ref="Z3:AB3"/>
    <mergeCell ref="AC3:AE3"/>
    <mergeCell ref="AF3:AH3"/>
    <mergeCell ref="AK3:AK22"/>
    <mergeCell ref="AL3:AL4"/>
    <mergeCell ref="A3:A28"/>
    <mergeCell ref="F3:H3"/>
    <mergeCell ref="I3:K3"/>
    <mergeCell ref="L3:N3"/>
    <mergeCell ref="O3:Q3"/>
    <mergeCell ref="T3:T28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zoomScale="115" zoomScaleNormal="115" workbookViewId="0">
      <selection activeCell="G11" sqref="G11"/>
    </sheetView>
  </sheetViews>
  <sheetFormatPr defaultColWidth="9" defaultRowHeight="15" x14ac:dyDescent="0.25"/>
  <cols>
    <col min="1" max="1" width="5.25" style="1" bestFit="1" customWidth="1"/>
    <col min="2" max="2" width="6.125" style="1" bestFit="1" customWidth="1"/>
    <col min="3" max="3" width="13.125" style="1" bestFit="1" customWidth="1"/>
    <col min="4" max="5" width="7.375" style="1" bestFit="1" customWidth="1"/>
    <col min="6" max="6" width="5.5" style="1" bestFit="1" customWidth="1"/>
    <col min="7" max="7" width="7.375" style="1" bestFit="1" customWidth="1"/>
    <col min="8" max="9" width="5.5" style="1" bestFit="1" customWidth="1"/>
    <col min="10" max="10" width="7.125" style="1" bestFit="1" customWidth="1"/>
    <col min="11" max="11" width="5.5" style="1" bestFit="1" customWidth="1"/>
    <col min="12" max="12" width="3.5" style="1" bestFit="1" customWidth="1"/>
    <col min="13" max="13" width="8" style="1" bestFit="1" customWidth="1"/>
    <col min="14" max="15" width="3.5" style="1" bestFit="1" customWidth="1"/>
    <col min="16" max="16" width="8" style="1" bestFit="1" customWidth="1"/>
    <col min="17" max="17" width="3.5" style="1" bestFit="1" customWidth="1"/>
    <col min="18" max="18" width="9.5" style="1" bestFit="1" customWidth="1"/>
    <col min="19" max="19" width="3.5" style="1" bestFit="1" customWidth="1"/>
    <col min="20" max="20" width="5.25" style="1" bestFit="1" customWidth="1"/>
    <col min="21" max="21" width="6.125" style="1" bestFit="1" customWidth="1"/>
    <col min="22" max="22" width="15.125" style="1" bestFit="1" customWidth="1"/>
    <col min="23" max="23" width="3.375" style="1" bestFit="1" customWidth="1"/>
    <col min="24" max="24" width="12.5" style="1" bestFit="1" customWidth="1"/>
    <col min="25" max="26" width="3.375" style="1" bestFit="1" customWidth="1"/>
    <col min="27" max="27" width="13.25" style="1" bestFit="1" customWidth="1"/>
    <col min="28" max="29" width="3.375" style="1" bestFit="1" customWidth="1"/>
    <col min="30" max="30" width="13.25" style="1" bestFit="1" customWidth="1"/>
    <col min="31" max="32" width="3.375" style="1" bestFit="1" customWidth="1"/>
    <col min="33" max="33" width="13.25" style="1" bestFit="1" customWidth="1"/>
    <col min="34" max="34" width="3.375" style="1" bestFit="1" customWidth="1"/>
    <col min="35" max="36" width="9" style="1"/>
    <col min="37" max="37" width="5.25" style="1" bestFit="1" customWidth="1"/>
    <col min="38" max="38" width="6.125" style="1" bestFit="1" customWidth="1"/>
    <col min="39" max="39" width="13.125" style="1" bestFit="1" customWidth="1"/>
    <col min="40" max="43" width="13.25" style="1" bestFit="1" customWidth="1"/>
    <col min="44" max="44" width="12.75" style="1" bestFit="1" customWidth="1"/>
    <col min="45" max="45" width="13.875" style="1" bestFit="1" customWidth="1"/>
    <col min="46" max="46" width="13.25" style="1" bestFit="1" customWidth="1"/>
    <col min="47" max="47" width="13.875" style="1" bestFit="1" customWidth="1"/>
    <col min="48" max="48" width="13.25" style="1" bestFit="1" customWidth="1"/>
    <col min="49" max="16384" width="9" style="1"/>
  </cols>
  <sheetData>
    <row r="1" spans="1:48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S1" s="1">
        <v>1</v>
      </c>
    </row>
    <row r="2" spans="1:48" x14ac:dyDescent="0.25">
      <c r="S2" s="1">
        <v>2</v>
      </c>
    </row>
    <row r="3" spans="1:48" ht="16.5" x14ac:dyDescent="0.3">
      <c r="A3" s="26" t="s">
        <v>0</v>
      </c>
      <c r="B3" s="2"/>
      <c r="C3" s="2"/>
      <c r="D3" s="2"/>
      <c r="E3" s="2"/>
      <c r="F3" s="27" t="s">
        <v>1</v>
      </c>
      <c r="G3" s="27"/>
      <c r="H3" s="27"/>
      <c r="I3" s="27" t="s">
        <v>2</v>
      </c>
      <c r="J3" s="27"/>
      <c r="K3" s="27"/>
      <c r="L3" s="27" t="s">
        <v>3</v>
      </c>
      <c r="M3" s="27"/>
      <c r="N3" s="27"/>
      <c r="O3" s="27" t="s">
        <v>4</v>
      </c>
      <c r="P3" s="27"/>
      <c r="Q3" s="27"/>
      <c r="R3" s="3" t="s">
        <v>5</v>
      </c>
      <c r="S3" s="1">
        <v>3</v>
      </c>
      <c r="T3" s="27" t="s">
        <v>0</v>
      </c>
      <c r="U3" s="2"/>
      <c r="V3" s="2"/>
      <c r="W3" s="27" t="s">
        <v>1</v>
      </c>
      <c r="X3" s="27"/>
      <c r="Y3" s="27"/>
      <c r="Z3" s="27" t="s">
        <v>2</v>
      </c>
      <c r="AA3" s="27"/>
      <c r="AB3" s="27"/>
      <c r="AC3" s="27" t="s">
        <v>3</v>
      </c>
      <c r="AD3" s="27"/>
      <c r="AE3" s="27"/>
      <c r="AF3" s="27" t="s">
        <v>4</v>
      </c>
      <c r="AG3" s="27"/>
      <c r="AH3" s="27"/>
      <c r="AI3" s="3"/>
      <c r="AJ3" s="3"/>
      <c r="AK3" s="24" t="s">
        <v>0</v>
      </c>
      <c r="AL3" s="24" t="s">
        <v>6</v>
      </c>
      <c r="AM3" s="24" t="s">
        <v>7</v>
      </c>
      <c r="AN3" s="24" t="s">
        <v>1</v>
      </c>
      <c r="AO3" s="24" t="s">
        <v>2</v>
      </c>
      <c r="AP3" s="24" t="s">
        <v>3</v>
      </c>
      <c r="AQ3" s="24" t="s">
        <v>4</v>
      </c>
      <c r="AS3" s="24" t="s">
        <v>1</v>
      </c>
      <c r="AT3" s="24" t="s">
        <v>2</v>
      </c>
      <c r="AU3" s="24" t="s">
        <v>3</v>
      </c>
      <c r="AV3" s="24" t="s">
        <v>4</v>
      </c>
    </row>
    <row r="4" spans="1:48" x14ac:dyDescent="0.25">
      <c r="A4" s="26"/>
      <c r="B4" s="23" t="s">
        <v>6</v>
      </c>
      <c r="C4" s="23" t="s">
        <v>7</v>
      </c>
      <c r="D4" s="23"/>
      <c r="E4" s="23"/>
      <c r="F4" s="23" t="s">
        <v>8</v>
      </c>
      <c r="G4" s="23" t="s">
        <v>9</v>
      </c>
      <c r="H4" s="23" t="s">
        <v>10</v>
      </c>
      <c r="I4" s="23" t="s">
        <v>8</v>
      </c>
      <c r="J4" s="23" t="s">
        <v>9</v>
      </c>
      <c r="K4" s="23" t="s">
        <v>10</v>
      </c>
      <c r="L4" s="23" t="s">
        <v>8</v>
      </c>
      <c r="M4" s="23" t="s">
        <v>9</v>
      </c>
      <c r="N4" s="23" t="s">
        <v>10</v>
      </c>
      <c r="O4" s="23" t="s">
        <v>8</v>
      </c>
      <c r="P4" s="23" t="s">
        <v>9</v>
      </c>
      <c r="Q4" s="23" t="s">
        <v>10</v>
      </c>
      <c r="R4" s="3"/>
      <c r="S4" s="1">
        <v>4</v>
      </c>
      <c r="T4" s="27"/>
      <c r="U4" s="23" t="s">
        <v>6</v>
      </c>
      <c r="V4" s="5" t="s">
        <v>11</v>
      </c>
      <c r="W4" s="23" t="s">
        <v>8</v>
      </c>
      <c r="X4" s="23" t="s">
        <v>9</v>
      </c>
      <c r="Y4" s="23" t="s">
        <v>10</v>
      </c>
      <c r="Z4" s="23" t="s">
        <v>8</v>
      </c>
      <c r="AA4" s="23" t="s">
        <v>9</v>
      </c>
      <c r="AB4" s="23" t="s">
        <v>10</v>
      </c>
      <c r="AC4" s="23" t="s">
        <v>8</v>
      </c>
      <c r="AD4" s="23" t="s">
        <v>9</v>
      </c>
      <c r="AE4" s="23" t="s">
        <v>10</v>
      </c>
      <c r="AF4" s="23" t="s">
        <v>8</v>
      </c>
      <c r="AG4" s="23" t="s">
        <v>9</v>
      </c>
      <c r="AH4" s="23" t="s">
        <v>10</v>
      </c>
      <c r="AI4" s="3"/>
      <c r="AJ4" s="3"/>
      <c r="AK4" s="28"/>
      <c r="AL4" s="25"/>
      <c r="AM4" s="25"/>
      <c r="AN4" s="25"/>
      <c r="AO4" s="25"/>
      <c r="AP4" s="25"/>
      <c r="AQ4" s="25"/>
      <c r="AR4" s="6" t="s">
        <v>12</v>
      </c>
      <c r="AS4" s="25"/>
      <c r="AT4" s="25"/>
      <c r="AU4" s="25"/>
      <c r="AV4" s="25"/>
    </row>
    <row r="5" spans="1:48" x14ac:dyDescent="0.25">
      <c r="A5" s="26"/>
      <c r="B5" s="23">
        <v>57</v>
      </c>
      <c r="C5" s="23" t="s">
        <v>13</v>
      </c>
      <c r="D5" s="7">
        <v>231.79</v>
      </c>
      <c r="E5" s="7">
        <v>231.79</v>
      </c>
      <c r="F5" s="2"/>
      <c r="G5" s="8">
        <v>567.37</v>
      </c>
      <c r="H5" s="2"/>
      <c r="I5" s="2"/>
      <c r="J5" s="8">
        <v>-6.18</v>
      </c>
      <c r="K5" s="2"/>
      <c r="L5" s="8"/>
      <c r="M5" s="8">
        <v>-536.67999999999995</v>
      </c>
      <c r="N5" s="8"/>
      <c r="O5" s="2"/>
      <c r="P5" s="8">
        <v>-541.12</v>
      </c>
      <c r="Q5" s="2"/>
      <c r="R5" s="3"/>
      <c r="S5" s="1">
        <v>5</v>
      </c>
      <c r="T5" s="27"/>
      <c r="U5" s="23">
        <v>57</v>
      </c>
      <c r="V5" s="9">
        <v>231.79</v>
      </c>
      <c r="W5" s="2">
        <f>F5/((0.5*1.25*(18.66^2)/2.75)*($V5^0.44))</f>
        <v>0</v>
      </c>
      <c r="X5" s="2">
        <f t="shared" ref="W5:AH22" si="0">G5/((0.5*1.25*(18.66^2)/2.75)*($V5^0.44))</f>
        <v>0.65291117238412999</v>
      </c>
      <c r="Y5" s="2">
        <f t="shared" si="0"/>
        <v>0</v>
      </c>
      <c r="Z5" s="2">
        <f t="shared" si="0"/>
        <v>0</v>
      </c>
      <c r="AA5" s="2">
        <f t="shared" si="0"/>
        <v>-7.1117455017606201E-3</v>
      </c>
      <c r="AB5" s="2">
        <f t="shared" si="0"/>
        <v>0</v>
      </c>
      <c r="AC5" s="2">
        <f t="shared" si="0"/>
        <v>0</v>
      </c>
      <c r="AD5" s="2">
        <f t="shared" si="0"/>
        <v>-0.61759410613024102</v>
      </c>
      <c r="AE5" s="2">
        <f t="shared" si="0"/>
        <v>0</v>
      </c>
      <c r="AF5" s="2">
        <f t="shared" si="0"/>
        <v>0</v>
      </c>
      <c r="AG5" s="2">
        <f t="shared" si="0"/>
        <v>-0.62270351551985548</v>
      </c>
      <c r="AH5" s="2">
        <f t="shared" si="0"/>
        <v>0</v>
      </c>
      <c r="AI5" s="3"/>
      <c r="AJ5" s="3"/>
      <c r="AK5" s="28"/>
      <c r="AL5" s="23">
        <v>57</v>
      </c>
      <c r="AM5" s="23" t="s">
        <v>13</v>
      </c>
      <c r="AN5" s="2">
        <f>0.2*W5+0.6*X5+0.2*Y5</f>
        <v>0.39174670343047796</v>
      </c>
      <c r="AO5" s="2">
        <f>0.2*Z5+0.6*AA5+0.2*AB5</f>
        <v>-4.267047301056372E-3</v>
      </c>
      <c r="AP5" s="2">
        <f>0.2*AC5+0.6*AD5+0.2*AE5</f>
        <v>-0.3705564636781446</v>
      </c>
      <c r="AQ5" s="2">
        <f>0.2*AF5+0.6*AG5+0.2*AH5</f>
        <v>-0.37362210931191325</v>
      </c>
      <c r="AR5" s="1">
        <v>511.23500000000001</v>
      </c>
      <c r="AS5" s="1">
        <f t="shared" ref="AS5:AS22" si="1">AR5*AN5</f>
        <v>200.27462592828041</v>
      </c>
      <c r="AT5" s="1">
        <f t="shared" ref="AT5:AT22" si="2">AR5*AO5</f>
        <v>-2.1814639269555545</v>
      </c>
      <c r="AU5" s="1">
        <f t="shared" ref="AU5:AU22" si="3">AR5*AP5</f>
        <v>-189.44143370849625</v>
      </c>
      <c r="AV5" s="1">
        <f t="shared" ref="AV5:AV22" si="4">AR5*AQ5</f>
        <v>-191.00869905407598</v>
      </c>
    </row>
    <row r="6" spans="1:48" x14ac:dyDescent="0.25">
      <c r="A6" s="26"/>
      <c r="B6" s="23" t="s">
        <v>14</v>
      </c>
      <c r="C6" s="23" t="s">
        <v>15</v>
      </c>
      <c r="D6" s="7">
        <v>222.38</v>
      </c>
      <c r="E6" s="7">
        <v>222.38</v>
      </c>
      <c r="F6" s="2"/>
      <c r="G6" s="8">
        <v>511.73</v>
      </c>
      <c r="H6" s="2"/>
      <c r="I6" s="2"/>
      <c r="J6" s="8">
        <v>-19.59</v>
      </c>
      <c r="K6" s="2"/>
      <c r="L6" s="8"/>
      <c r="M6" s="8">
        <v>-544.76</v>
      </c>
      <c r="N6" s="8"/>
      <c r="O6" s="2"/>
      <c r="P6" s="8">
        <v>-556.37</v>
      </c>
      <c r="Q6" s="2"/>
      <c r="R6" s="3"/>
      <c r="S6" s="1">
        <v>6</v>
      </c>
      <c r="T6" s="27"/>
      <c r="U6" s="23" t="s">
        <v>14</v>
      </c>
      <c r="V6" s="9">
        <v>222.38</v>
      </c>
      <c r="W6" s="2">
        <f t="shared" si="0"/>
        <v>0</v>
      </c>
      <c r="X6" s="2">
        <f t="shared" si="0"/>
        <v>0.59971948083167603</v>
      </c>
      <c r="Y6" s="2">
        <f t="shared" si="0"/>
        <v>0</v>
      </c>
      <c r="Z6" s="2">
        <f t="shared" si="0"/>
        <v>0</v>
      </c>
      <c r="AA6" s="2">
        <f t="shared" si="0"/>
        <v>-2.2958405075904346E-2</v>
      </c>
      <c r="AB6" s="2">
        <f t="shared" si="0"/>
        <v>0</v>
      </c>
      <c r="AC6" s="2">
        <f t="shared" si="0"/>
        <v>0</v>
      </c>
      <c r="AD6" s="2">
        <f t="shared" si="0"/>
        <v>-0.63842882844051319</v>
      </c>
      <c r="AE6" s="2">
        <f t="shared" si="0"/>
        <v>0</v>
      </c>
      <c r="AF6" s="2">
        <f t="shared" si="0"/>
        <v>0</v>
      </c>
      <c r="AG6" s="2">
        <f t="shared" si="0"/>
        <v>-0.6520351113874886</v>
      </c>
      <c r="AH6" s="2">
        <f t="shared" si="0"/>
        <v>0</v>
      </c>
      <c r="AI6" s="3"/>
      <c r="AJ6" s="3"/>
      <c r="AK6" s="28"/>
      <c r="AL6" s="23" t="s">
        <v>14</v>
      </c>
      <c r="AM6" s="23" t="s">
        <v>15</v>
      </c>
      <c r="AN6" s="2">
        <f t="shared" ref="AN6:AN22" si="5">0.2*W6+0.6*X6+0.2*Y6</f>
        <v>0.3598316884990056</v>
      </c>
      <c r="AO6" s="2">
        <f t="shared" ref="AO6:AO22" si="6">0.2*Z6+0.6*AA6+0.2*AB6</f>
        <v>-1.3775043045542607E-2</v>
      </c>
      <c r="AP6" s="2">
        <f t="shared" ref="AP6:AP22" si="7">0.2*AC6+0.6*AD6+0.2*AE6</f>
        <v>-0.38305729706430791</v>
      </c>
      <c r="AQ6" s="2">
        <f t="shared" ref="AQ6:AQ22" si="8">0.2*AF6+0.6*AG6+0.2*AH6</f>
        <v>-0.39122106683249314</v>
      </c>
      <c r="AR6" s="1">
        <v>720.83500000000004</v>
      </c>
      <c r="AS6" s="1">
        <f t="shared" si="1"/>
        <v>259.37927517918069</v>
      </c>
      <c r="AT6" s="1">
        <f t="shared" si="2"/>
        <v>-9.9295331537337059</v>
      </c>
      <c r="AU6" s="1">
        <f t="shared" si="3"/>
        <v>-276.1211067293504</v>
      </c>
      <c r="AV6" s="1">
        <f t="shared" si="4"/>
        <v>-282.00583771020018</v>
      </c>
    </row>
    <row r="7" spans="1:48" x14ac:dyDescent="0.25">
      <c r="A7" s="26"/>
      <c r="B7" s="10" t="s">
        <v>16</v>
      </c>
      <c r="C7" s="23" t="s">
        <v>17</v>
      </c>
      <c r="D7" s="7">
        <v>209.1</v>
      </c>
      <c r="E7" s="7">
        <v>209.1</v>
      </c>
      <c r="F7" s="2"/>
      <c r="G7" s="8">
        <v>440.5</v>
      </c>
      <c r="H7" s="2"/>
      <c r="I7" s="2"/>
      <c r="J7" s="8">
        <v>-37.11</v>
      </c>
      <c r="K7" s="2"/>
      <c r="L7" s="8"/>
      <c r="M7" s="8">
        <v>-557.39</v>
      </c>
      <c r="N7" s="8"/>
      <c r="O7" s="2"/>
      <c r="P7" s="8">
        <v>-572.26</v>
      </c>
      <c r="Q7" s="2"/>
      <c r="R7" s="3"/>
      <c r="S7" s="1">
        <v>7</v>
      </c>
      <c r="T7" s="27"/>
      <c r="U7" s="10" t="s">
        <v>16</v>
      </c>
      <c r="V7" s="9">
        <v>209.1</v>
      </c>
      <c r="W7" s="2">
        <f t="shared" si="0"/>
        <v>0</v>
      </c>
      <c r="X7" s="2">
        <f t="shared" si="0"/>
        <v>0.5304195661492791</v>
      </c>
      <c r="Y7" s="2">
        <f t="shared" si="0"/>
        <v>0</v>
      </c>
      <c r="Z7" s="2">
        <f t="shared" si="0"/>
        <v>0</v>
      </c>
      <c r="AA7" s="2">
        <f t="shared" si="0"/>
        <v>-4.4685289670373995E-2</v>
      </c>
      <c r="AB7" s="2">
        <f t="shared" si="0"/>
        <v>0</v>
      </c>
      <c r="AC7" s="2">
        <f t="shared" si="0"/>
        <v>0</v>
      </c>
      <c r="AD7" s="2">
        <f t="shared" si="0"/>
        <v>-0.67117040176151332</v>
      </c>
      <c r="AE7" s="2">
        <f t="shared" si="0"/>
        <v>0</v>
      </c>
      <c r="AF7" s="2">
        <f t="shared" si="0"/>
        <v>0</v>
      </c>
      <c r="AG7" s="2">
        <f t="shared" si="0"/>
        <v>-0.68907582502743792</v>
      </c>
      <c r="AH7" s="2">
        <f t="shared" si="0"/>
        <v>0</v>
      </c>
      <c r="AI7" s="3"/>
      <c r="AJ7" s="3"/>
      <c r="AK7" s="28"/>
      <c r="AL7" s="10" t="s">
        <v>16</v>
      </c>
      <c r="AM7" s="23" t="s">
        <v>17</v>
      </c>
      <c r="AN7" s="2">
        <f t="shared" si="5"/>
        <v>0.31825173968956744</v>
      </c>
      <c r="AO7" s="2">
        <f t="shared" si="6"/>
        <v>-2.6811173802224395E-2</v>
      </c>
      <c r="AP7" s="2">
        <f t="shared" si="7"/>
        <v>-0.40270224105690799</v>
      </c>
      <c r="AQ7" s="2">
        <f t="shared" si="8"/>
        <v>-0.41344549501646272</v>
      </c>
      <c r="AR7" s="1">
        <v>684.18</v>
      </c>
      <c r="AS7" s="1">
        <f t="shared" si="1"/>
        <v>217.74147526080824</v>
      </c>
      <c r="AT7" s="1">
        <f t="shared" si="2"/>
        <v>-18.343668892005887</v>
      </c>
      <c r="AU7" s="1">
        <f t="shared" si="3"/>
        <v>-275.52081928631532</v>
      </c>
      <c r="AV7" s="1">
        <f t="shared" si="4"/>
        <v>-282.87113878036342</v>
      </c>
    </row>
    <row r="8" spans="1:48" x14ac:dyDescent="0.25">
      <c r="A8" s="26"/>
      <c r="B8" s="10" t="s">
        <v>18</v>
      </c>
      <c r="C8" s="23" t="s">
        <v>19</v>
      </c>
      <c r="D8" s="7">
        <v>196.5</v>
      </c>
      <c r="E8" s="7">
        <v>196.5</v>
      </c>
      <c r="F8" s="2"/>
      <c r="G8" s="8">
        <v>381.05</v>
      </c>
      <c r="H8" s="2"/>
      <c r="I8" s="2"/>
      <c r="J8" s="8">
        <v>-55.57</v>
      </c>
      <c r="K8" s="2"/>
      <c r="L8" s="8"/>
      <c r="M8" s="8">
        <v>-598.29</v>
      </c>
      <c r="N8" s="8"/>
      <c r="O8" s="2"/>
      <c r="P8" s="8">
        <v>-601.83000000000004</v>
      </c>
      <c r="Q8" s="2"/>
      <c r="R8" s="3"/>
      <c r="S8" s="1">
        <v>8</v>
      </c>
      <c r="T8" s="27"/>
      <c r="U8" s="10" t="s">
        <v>18</v>
      </c>
      <c r="V8" s="9">
        <v>196.5</v>
      </c>
      <c r="W8" s="2">
        <f t="shared" si="0"/>
        <v>0</v>
      </c>
      <c r="X8" s="2">
        <f t="shared" si="0"/>
        <v>0.47155444127407925</v>
      </c>
      <c r="Y8" s="2">
        <f t="shared" si="0"/>
        <v>0</v>
      </c>
      <c r="Z8" s="2">
        <f t="shared" si="0"/>
        <v>0</v>
      </c>
      <c r="AA8" s="2">
        <f t="shared" si="0"/>
        <v>-6.8768613834406467E-2</v>
      </c>
      <c r="AB8" s="2">
        <f t="shared" si="0"/>
        <v>0</v>
      </c>
      <c r="AC8" s="2">
        <f t="shared" si="0"/>
        <v>0</v>
      </c>
      <c r="AD8" s="2">
        <f t="shared" si="0"/>
        <v>-0.74039182960207017</v>
      </c>
      <c r="AE8" s="2">
        <f t="shared" si="0"/>
        <v>0</v>
      </c>
      <c r="AF8" s="2">
        <f t="shared" si="0"/>
        <v>0</v>
      </c>
      <c r="AG8" s="2">
        <f t="shared" si="0"/>
        <v>-0.74477262666836141</v>
      </c>
      <c r="AH8" s="2">
        <f t="shared" si="0"/>
        <v>0</v>
      </c>
      <c r="AI8" s="3"/>
      <c r="AJ8" s="3"/>
      <c r="AK8" s="28"/>
      <c r="AL8" s="10" t="s">
        <v>18</v>
      </c>
      <c r="AM8" s="23" t="s">
        <v>19</v>
      </c>
      <c r="AN8" s="2">
        <f t="shared" si="5"/>
        <v>0.28293266476444756</v>
      </c>
      <c r="AO8" s="2">
        <f t="shared" si="6"/>
        <v>-4.1261168300643879E-2</v>
      </c>
      <c r="AP8" s="2">
        <f t="shared" si="7"/>
        <v>-0.44423509776124209</v>
      </c>
      <c r="AQ8" s="2">
        <f t="shared" si="8"/>
        <v>-0.44686357600101684</v>
      </c>
      <c r="AR8" s="1">
        <v>684.18</v>
      </c>
      <c r="AS8" s="1">
        <f t="shared" si="1"/>
        <v>193.57687057853971</v>
      </c>
      <c r="AT8" s="1">
        <f t="shared" si="2"/>
        <v>-28.230066127934528</v>
      </c>
      <c r="AU8" s="1">
        <f t="shared" si="3"/>
        <v>-303.9367691862866</v>
      </c>
      <c r="AV8" s="1">
        <f t="shared" si="4"/>
        <v>-305.73512142837569</v>
      </c>
    </row>
    <row r="9" spans="1:48" x14ac:dyDescent="0.25">
      <c r="A9" s="26"/>
      <c r="B9" s="10" t="s">
        <v>20</v>
      </c>
      <c r="C9" s="23" t="s">
        <v>21</v>
      </c>
      <c r="D9" s="7">
        <v>183.9</v>
      </c>
      <c r="E9" s="7">
        <v>183.9</v>
      </c>
      <c r="F9" s="2"/>
      <c r="G9" s="8">
        <v>329.9</v>
      </c>
      <c r="H9" s="2"/>
      <c r="I9" s="2"/>
      <c r="J9" s="8">
        <v>-74.48</v>
      </c>
      <c r="K9" s="2"/>
      <c r="L9" s="8"/>
      <c r="M9" s="8">
        <v>-613.25</v>
      </c>
      <c r="N9" s="8"/>
      <c r="O9" s="2"/>
      <c r="P9" s="8">
        <v>-642.19000000000005</v>
      </c>
      <c r="Q9" s="2"/>
      <c r="R9" s="3"/>
      <c r="S9" s="1">
        <v>9</v>
      </c>
      <c r="T9" s="27"/>
      <c r="U9" s="10" t="s">
        <v>20</v>
      </c>
      <c r="V9" s="9">
        <v>183.9</v>
      </c>
      <c r="W9" s="2">
        <f t="shared" si="0"/>
        <v>0</v>
      </c>
      <c r="X9" s="2">
        <f t="shared" si="0"/>
        <v>0.42033519209228326</v>
      </c>
      <c r="Y9" s="2">
        <f t="shared" si="0"/>
        <v>0</v>
      </c>
      <c r="Z9" s="2">
        <f t="shared" si="0"/>
        <v>0</v>
      </c>
      <c r="AA9" s="2">
        <f t="shared" si="0"/>
        <v>-9.4897135820046261E-2</v>
      </c>
      <c r="AB9" s="2">
        <f t="shared" si="0"/>
        <v>0</v>
      </c>
      <c r="AC9" s="2">
        <f t="shared" si="0"/>
        <v>0</v>
      </c>
      <c r="AD9" s="2">
        <f t="shared" si="0"/>
        <v>-0.78135967429703768</v>
      </c>
      <c r="AE9" s="2">
        <f t="shared" si="0"/>
        <v>0</v>
      </c>
      <c r="AF9" s="2">
        <f t="shared" si="0"/>
        <v>0</v>
      </c>
      <c r="AG9" s="2">
        <f t="shared" si="0"/>
        <v>-0.8182329706266851</v>
      </c>
      <c r="AH9" s="2">
        <f t="shared" si="0"/>
        <v>0</v>
      </c>
      <c r="AI9" s="3"/>
      <c r="AJ9" s="3"/>
      <c r="AK9" s="28"/>
      <c r="AL9" s="10" t="s">
        <v>20</v>
      </c>
      <c r="AM9" s="23" t="s">
        <v>21</v>
      </c>
      <c r="AN9" s="2">
        <f t="shared" si="5"/>
        <v>0.25220111525536992</v>
      </c>
      <c r="AO9" s="2">
        <f t="shared" si="6"/>
        <v>-5.6938281492027752E-2</v>
      </c>
      <c r="AP9" s="2">
        <f t="shared" si="7"/>
        <v>-0.46881580457822258</v>
      </c>
      <c r="AQ9" s="2">
        <f t="shared" si="8"/>
        <v>-0.49093978237601105</v>
      </c>
      <c r="AR9" s="1">
        <v>684.18</v>
      </c>
      <c r="AS9" s="1">
        <f t="shared" si="1"/>
        <v>172.55095903541897</v>
      </c>
      <c r="AT9" s="1">
        <f t="shared" si="2"/>
        <v>-38.956033431215545</v>
      </c>
      <c r="AU9" s="1">
        <f t="shared" si="3"/>
        <v>-320.75439717632833</v>
      </c>
      <c r="AV9" s="1">
        <f t="shared" si="4"/>
        <v>-335.89118030601924</v>
      </c>
    </row>
    <row r="10" spans="1:48" x14ac:dyDescent="0.25">
      <c r="A10" s="26"/>
      <c r="B10" s="10" t="s">
        <v>22</v>
      </c>
      <c r="C10" s="23" t="s">
        <v>23</v>
      </c>
      <c r="D10" s="7">
        <v>171.3</v>
      </c>
      <c r="E10" s="7">
        <v>171.3</v>
      </c>
      <c r="F10" s="2"/>
      <c r="G10" s="8">
        <v>270.8</v>
      </c>
      <c r="H10" s="2"/>
      <c r="I10" s="2"/>
      <c r="J10" s="8">
        <v>-84.49</v>
      </c>
      <c r="K10" s="2"/>
      <c r="L10" s="8"/>
      <c r="M10" s="8">
        <v>-602.95000000000005</v>
      </c>
      <c r="N10" s="8"/>
      <c r="O10" s="2"/>
      <c r="P10" s="8">
        <v>-653.36</v>
      </c>
      <c r="Q10" s="2"/>
      <c r="R10" s="3"/>
      <c r="S10" s="1">
        <v>10</v>
      </c>
      <c r="T10" s="27"/>
      <c r="U10" s="10" t="s">
        <v>22</v>
      </c>
      <c r="V10" s="9">
        <v>171.3</v>
      </c>
      <c r="W10" s="2">
        <f t="shared" si="0"/>
        <v>0</v>
      </c>
      <c r="X10" s="2">
        <f t="shared" si="0"/>
        <v>0.35597936004188657</v>
      </c>
      <c r="Y10" s="2">
        <f t="shared" si="0"/>
        <v>0</v>
      </c>
      <c r="Z10" s="2">
        <f t="shared" si="0"/>
        <v>0</v>
      </c>
      <c r="AA10" s="2">
        <f t="shared" si="0"/>
        <v>-0.11106608615191652</v>
      </c>
      <c r="AB10" s="2">
        <f t="shared" si="0"/>
        <v>0</v>
      </c>
      <c r="AC10" s="2">
        <f t="shared" si="0"/>
        <v>0</v>
      </c>
      <c r="AD10" s="2">
        <f t="shared" si="0"/>
        <v>-0.79260618588351373</v>
      </c>
      <c r="AE10" s="2">
        <f t="shared" si="0"/>
        <v>0</v>
      </c>
      <c r="AF10" s="2">
        <f t="shared" si="0"/>
        <v>0</v>
      </c>
      <c r="AG10" s="2">
        <f t="shared" si="0"/>
        <v>-0.85887250619264033</v>
      </c>
      <c r="AH10" s="2">
        <f t="shared" si="0"/>
        <v>0</v>
      </c>
      <c r="AI10" s="3"/>
      <c r="AJ10" s="3"/>
      <c r="AK10" s="28"/>
      <c r="AL10" s="10" t="s">
        <v>22</v>
      </c>
      <c r="AM10" s="23" t="s">
        <v>23</v>
      </c>
      <c r="AN10" s="2">
        <f t="shared" si="5"/>
        <v>0.21358761602513193</v>
      </c>
      <c r="AO10" s="2">
        <f t="shared" si="6"/>
        <v>-6.6639651691149909E-2</v>
      </c>
      <c r="AP10" s="2">
        <f t="shared" si="7"/>
        <v>-0.47556371153010824</v>
      </c>
      <c r="AQ10" s="2">
        <f t="shared" si="8"/>
        <v>-0.51532350371558422</v>
      </c>
      <c r="AR10" s="1">
        <v>684.18</v>
      </c>
      <c r="AS10" s="1">
        <f t="shared" si="1"/>
        <v>146.13237513207474</v>
      </c>
      <c r="AT10" s="1">
        <f t="shared" si="2"/>
        <v>-45.593516894050943</v>
      </c>
      <c r="AU10" s="1">
        <f t="shared" si="3"/>
        <v>-325.37118015466945</v>
      </c>
      <c r="AV10" s="1">
        <f t="shared" si="4"/>
        <v>-352.57403477212836</v>
      </c>
    </row>
    <row r="11" spans="1:48" x14ac:dyDescent="0.25">
      <c r="A11" s="26"/>
      <c r="B11" s="23" t="s">
        <v>24</v>
      </c>
      <c r="C11" s="23" t="s">
        <v>25</v>
      </c>
      <c r="D11" s="7">
        <v>158.69999999999999</v>
      </c>
      <c r="E11" s="7">
        <v>158.69999999999999</v>
      </c>
      <c r="F11" s="2"/>
      <c r="G11" s="8">
        <v>218.99</v>
      </c>
      <c r="H11" s="2"/>
      <c r="I11" s="2"/>
      <c r="J11" s="8">
        <v>-78.41</v>
      </c>
      <c r="K11" s="2"/>
      <c r="L11" s="8"/>
      <c r="M11" s="8">
        <v>-573.35</v>
      </c>
      <c r="N11" s="8"/>
      <c r="O11" s="2"/>
      <c r="P11" s="8">
        <v>-623.37</v>
      </c>
      <c r="Q11" s="2"/>
      <c r="R11" s="3"/>
      <c r="S11" s="1">
        <v>11</v>
      </c>
      <c r="T11" s="27"/>
      <c r="U11" s="23" t="s">
        <v>24</v>
      </c>
      <c r="V11" s="9">
        <v>158.69999999999999</v>
      </c>
      <c r="W11" s="2">
        <f t="shared" si="0"/>
        <v>0</v>
      </c>
      <c r="X11" s="2">
        <f t="shared" si="0"/>
        <v>0.29771439462095167</v>
      </c>
      <c r="Y11" s="2">
        <f t="shared" si="0"/>
        <v>0</v>
      </c>
      <c r="Z11" s="2">
        <f t="shared" si="0"/>
        <v>0</v>
      </c>
      <c r="AA11" s="2">
        <f t="shared" si="0"/>
        <v>-0.10659749615155403</v>
      </c>
      <c r="AB11" s="2">
        <f t="shared" si="0"/>
        <v>0</v>
      </c>
      <c r="AC11" s="2">
        <f t="shared" si="0"/>
        <v>0</v>
      </c>
      <c r="AD11" s="2">
        <f t="shared" si="0"/>
        <v>-0.77946275243583107</v>
      </c>
      <c r="AE11" s="2">
        <f t="shared" si="0"/>
        <v>0</v>
      </c>
      <c r="AF11" s="2">
        <f t="shared" si="0"/>
        <v>0</v>
      </c>
      <c r="AG11" s="2">
        <f t="shared" si="0"/>
        <v>-0.84746436903448852</v>
      </c>
      <c r="AH11" s="2">
        <f t="shared" si="0"/>
        <v>0</v>
      </c>
      <c r="AI11" s="3"/>
      <c r="AJ11" s="3"/>
      <c r="AK11" s="28"/>
      <c r="AL11" s="23" t="s">
        <v>24</v>
      </c>
      <c r="AM11" s="23" t="s">
        <v>25</v>
      </c>
      <c r="AN11" s="2">
        <f t="shared" si="5"/>
        <v>0.17862863677257099</v>
      </c>
      <c r="AO11" s="2">
        <f t="shared" si="6"/>
        <v>-6.3958497690932412E-2</v>
      </c>
      <c r="AP11" s="2">
        <f t="shared" si="7"/>
        <v>-0.46767765146149864</v>
      </c>
      <c r="AQ11" s="2">
        <f t="shared" si="8"/>
        <v>-0.50847862142069311</v>
      </c>
      <c r="AR11" s="1">
        <v>684.18</v>
      </c>
      <c r="AS11" s="1">
        <f t="shared" si="1"/>
        <v>122.21414070705761</v>
      </c>
      <c r="AT11" s="1">
        <f t="shared" si="2"/>
        <v>-43.759124950182134</v>
      </c>
      <c r="AU11" s="1">
        <f t="shared" si="3"/>
        <v>-319.9756955769281</v>
      </c>
      <c r="AV11" s="1">
        <f t="shared" si="4"/>
        <v>-347.89090320360981</v>
      </c>
    </row>
    <row r="12" spans="1:48" x14ac:dyDescent="0.25">
      <c r="A12" s="26"/>
      <c r="B12" s="10" t="s">
        <v>26</v>
      </c>
      <c r="C12" s="23" t="s">
        <v>27</v>
      </c>
      <c r="D12" s="7">
        <v>146.1</v>
      </c>
      <c r="E12" s="7">
        <v>146.1</v>
      </c>
      <c r="F12" s="2"/>
      <c r="G12" s="8">
        <v>173.57</v>
      </c>
      <c r="H12" s="2"/>
      <c r="I12" s="2"/>
      <c r="J12" s="8">
        <v>-81.41</v>
      </c>
      <c r="K12" s="2"/>
      <c r="L12" s="8"/>
      <c r="M12" s="8">
        <v>-546.70000000000005</v>
      </c>
      <c r="N12" s="8"/>
      <c r="O12" s="2"/>
      <c r="P12" s="8">
        <v>-533.99</v>
      </c>
      <c r="Q12" s="2"/>
      <c r="R12" s="3"/>
      <c r="S12" s="1">
        <v>12</v>
      </c>
      <c r="T12" s="27"/>
      <c r="U12" s="10" t="s">
        <v>26</v>
      </c>
      <c r="V12" s="9">
        <v>146.1</v>
      </c>
      <c r="W12" s="2">
        <f t="shared" si="0"/>
        <v>0</v>
      </c>
      <c r="X12" s="2">
        <f t="shared" si="0"/>
        <v>0.24471352117397277</v>
      </c>
      <c r="Y12" s="2">
        <f t="shared" si="0"/>
        <v>0</v>
      </c>
      <c r="Z12" s="2">
        <f t="shared" si="0"/>
        <v>0</v>
      </c>
      <c r="AA12" s="2">
        <f t="shared" si="0"/>
        <v>-0.11477863547141282</v>
      </c>
      <c r="AB12" s="2">
        <f t="shared" si="0"/>
        <v>0</v>
      </c>
      <c r="AC12" s="2">
        <f t="shared" si="0"/>
        <v>0</v>
      </c>
      <c r="AD12" s="2">
        <f t="shared" si="0"/>
        <v>-0.77078344198773363</v>
      </c>
      <c r="AE12" s="2">
        <f t="shared" si="0"/>
        <v>0</v>
      </c>
      <c r="AF12" s="2">
        <f t="shared" si="0"/>
        <v>0</v>
      </c>
      <c r="AG12" s="2">
        <f t="shared" si="0"/>
        <v>-0.75286381962141924</v>
      </c>
      <c r="AH12" s="2">
        <f t="shared" si="0"/>
        <v>0</v>
      </c>
      <c r="AI12" s="3"/>
      <c r="AJ12" s="3"/>
      <c r="AK12" s="28"/>
      <c r="AL12" s="10" t="s">
        <v>26</v>
      </c>
      <c r="AM12" s="23" t="s">
        <v>27</v>
      </c>
      <c r="AN12" s="2">
        <f t="shared" si="5"/>
        <v>0.14682811270438365</v>
      </c>
      <c r="AO12" s="2">
        <f t="shared" si="6"/>
        <v>-6.8867181282847689E-2</v>
      </c>
      <c r="AP12" s="2">
        <f t="shared" si="7"/>
        <v>-0.46247006519264017</v>
      </c>
      <c r="AQ12" s="2">
        <f t="shared" si="8"/>
        <v>-0.4517182917728515</v>
      </c>
      <c r="AR12" s="1">
        <v>684.18</v>
      </c>
      <c r="AS12" s="1">
        <f t="shared" si="1"/>
        <v>100.4568581500852</v>
      </c>
      <c r="AT12" s="1">
        <f t="shared" si="2"/>
        <v>-47.11754809009873</v>
      </c>
      <c r="AU12" s="1">
        <f t="shared" si="3"/>
        <v>-316.41276920350055</v>
      </c>
      <c r="AV12" s="1">
        <f t="shared" si="4"/>
        <v>-309.05662086514951</v>
      </c>
    </row>
    <row r="13" spans="1:48" x14ac:dyDescent="0.25">
      <c r="A13" s="26"/>
      <c r="B13" s="10" t="s">
        <v>28</v>
      </c>
      <c r="C13" s="23" t="s">
        <v>29</v>
      </c>
      <c r="D13" s="7">
        <v>133.5</v>
      </c>
      <c r="E13" s="7">
        <v>133.5</v>
      </c>
      <c r="F13" s="2"/>
      <c r="G13" s="8">
        <v>94.68</v>
      </c>
      <c r="H13" s="2"/>
      <c r="I13" s="2"/>
      <c r="J13" s="8">
        <v>-88.47</v>
      </c>
      <c r="K13" s="2"/>
      <c r="L13" s="8"/>
      <c r="M13" s="8">
        <v>-521.61</v>
      </c>
      <c r="N13" s="8"/>
      <c r="O13" s="2"/>
      <c r="P13" s="8">
        <v>-475.56</v>
      </c>
      <c r="Q13" s="2"/>
      <c r="R13" s="3"/>
      <c r="S13" s="1">
        <v>13</v>
      </c>
      <c r="T13" s="27"/>
      <c r="U13" s="10" t="s">
        <v>28</v>
      </c>
      <c r="V13" s="9">
        <v>133.5</v>
      </c>
      <c r="W13" s="2">
        <f t="shared" si="0"/>
        <v>0</v>
      </c>
      <c r="X13" s="2">
        <f t="shared" si="0"/>
        <v>0.13889157092921225</v>
      </c>
      <c r="Y13" s="2">
        <f t="shared" si="0"/>
        <v>0</v>
      </c>
      <c r="Z13" s="2">
        <f t="shared" si="0"/>
        <v>0</v>
      </c>
      <c r="AA13" s="2">
        <f t="shared" si="0"/>
        <v>-0.12978176256978671</v>
      </c>
      <c r="AB13" s="2">
        <f t="shared" si="0"/>
        <v>0</v>
      </c>
      <c r="AC13" s="2">
        <f t="shared" si="0"/>
        <v>0</v>
      </c>
      <c r="AD13" s="2">
        <f t="shared" si="0"/>
        <v>-0.76517989345570758</v>
      </c>
      <c r="AE13" s="2">
        <f t="shared" si="0"/>
        <v>0</v>
      </c>
      <c r="AF13" s="2">
        <f t="shared" si="0"/>
        <v>0</v>
      </c>
      <c r="AG13" s="2">
        <f t="shared" si="0"/>
        <v>-0.69762648364064395</v>
      </c>
      <c r="AH13" s="2">
        <f t="shared" si="0"/>
        <v>0</v>
      </c>
      <c r="AI13" s="3"/>
      <c r="AJ13" s="3"/>
      <c r="AK13" s="28"/>
      <c r="AL13" s="10" t="s">
        <v>28</v>
      </c>
      <c r="AM13" s="23" t="s">
        <v>29</v>
      </c>
      <c r="AN13" s="2">
        <f t="shared" si="5"/>
        <v>8.3334942557527353E-2</v>
      </c>
      <c r="AO13" s="2">
        <f t="shared" si="6"/>
        <v>-7.7869057541872025E-2</v>
      </c>
      <c r="AP13" s="2">
        <f t="shared" si="7"/>
        <v>-0.45910793607342454</v>
      </c>
      <c r="AQ13" s="2">
        <f t="shared" si="8"/>
        <v>-0.41857589018438635</v>
      </c>
      <c r="AR13" s="1">
        <v>684.18</v>
      </c>
      <c r="AS13" s="1">
        <f t="shared" si="1"/>
        <v>57.016100999009062</v>
      </c>
      <c r="AT13" s="1">
        <f t="shared" si="2"/>
        <v>-53.276451788997996</v>
      </c>
      <c r="AU13" s="1">
        <f t="shared" si="3"/>
        <v>-314.11246770271561</v>
      </c>
      <c r="AV13" s="1">
        <f t="shared" si="4"/>
        <v>-286.38125254635344</v>
      </c>
    </row>
    <row r="14" spans="1:48" x14ac:dyDescent="0.25">
      <c r="A14" s="26"/>
      <c r="B14" s="10" t="s">
        <v>30</v>
      </c>
      <c r="C14" s="23" t="s">
        <v>31</v>
      </c>
      <c r="D14" s="7">
        <v>120.9</v>
      </c>
      <c r="E14" s="7">
        <v>120.9</v>
      </c>
      <c r="F14" s="2"/>
      <c r="G14" s="8">
        <v>54.7</v>
      </c>
      <c r="H14" s="2"/>
      <c r="I14" s="2"/>
      <c r="J14" s="8">
        <v>-85.6</v>
      </c>
      <c r="K14" s="2"/>
      <c r="L14" s="8"/>
      <c r="M14" s="8">
        <v>-484.37</v>
      </c>
      <c r="N14" s="8"/>
      <c r="O14" s="2"/>
      <c r="P14" s="8">
        <v>-463.65</v>
      </c>
      <c r="Q14" s="2"/>
      <c r="R14" s="3"/>
      <c r="S14" s="1">
        <v>14</v>
      </c>
      <c r="T14" s="27"/>
      <c r="U14" s="10" t="s">
        <v>30</v>
      </c>
      <c r="V14" s="9">
        <v>120.9</v>
      </c>
      <c r="W14" s="2">
        <f t="shared" si="0"/>
        <v>0</v>
      </c>
      <c r="X14" s="2">
        <f t="shared" si="0"/>
        <v>8.3820288563070902E-2</v>
      </c>
      <c r="Y14" s="2">
        <f t="shared" si="0"/>
        <v>0</v>
      </c>
      <c r="Z14" s="2">
        <f t="shared" si="0"/>
        <v>0</v>
      </c>
      <c r="AA14" s="2">
        <f t="shared" si="0"/>
        <v>-0.13117032360144185</v>
      </c>
      <c r="AB14" s="2">
        <f t="shared" si="0"/>
        <v>0</v>
      </c>
      <c r="AC14" s="2">
        <f t="shared" si="0"/>
        <v>0</v>
      </c>
      <c r="AD14" s="2">
        <f t="shared" si="0"/>
        <v>-0.74223095377138304</v>
      </c>
      <c r="AE14" s="2">
        <f t="shared" si="0"/>
        <v>0</v>
      </c>
      <c r="AF14" s="2">
        <f t="shared" si="0"/>
        <v>0</v>
      </c>
      <c r="AG14" s="2">
        <f t="shared" si="0"/>
        <v>-0.71048038011458547</v>
      </c>
      <c r="AH14" s="2">
        <f t="shared" si="0"/>
        <v>0</v>
      </c>
      <c r="AI14" s="3"/>
      <c r="AJ14" s="3"/>
      <c r="AK14" s="28"/>
      <c r="AL14" s="10" t="s">
        <v>30</v>
      </c>
      <c r="AM14" s="23" t="s">
        <v>31</v>
      </c>
      <c r="AN14" s="2">
        <f t="shared" si="5"/>
        <v>5.0292173137842539E-2</v>
      </c>
      <c r="AO14" s="2">
        <f t="shared" si="6"/>
        <v>-7.8702194160865102E-2</v>
      </c>
      <c r="AP14" s="2">
        <f t="shared" si="7"/>
        <v>-0.4453385722628298</v>
      </c>
      <c r="AQ14" s="2">
        <f t="shared" si="8"/>
        <v>-0.42628822806875127</v>
      </c>
      <c r="AR14" s="1">
        <v>684.18</v>
      </c>
      <c r="AS14" s="1">
        <f t="shared" si="1"/>
        <v>34.408899017449109</v>
      </c>
      <c r="AT14" s="1">
        <f t="shared" si="2"/>
        <v>-53.846467200980683</v>
      </c>
      <c r="AU14" s="1">
        <f t="shared" si="3"/>
        <v>-304.69174437078289</v>
      </c>
      <c r="AV14" s="1">
        <f t="shared" si="4"/>
        <v>-291.65787988007821</v>
      </c>
    </row>
    <row r="15" spans="1:48" x14ac:dyDescent="0.25">
      <c r="A15" s="26"/>
      <c r="B15" s="11" t="s">
        <v>32</v>
      </c>
      <c r="C15" s="23" t="s">
        <v>33</v>
      </c>
      <c r="D15" s="7">
        <v>108.3</v>
      </c>
      <c r="E15" s="7">
        <v>108.3</v>
      </c>
      <c r="F15" s="2"/>
      <c r="G15" s="8">
        <v>52.09</v>
      </c>
      <c r="H15" s="2"/>
      <c r="I15" s="2"/>
      <c r="J15" s="8">
        <v>-81.56</v>
      </c>
      <c r="K15" s="2"/>
      <c r="L15" s="8"/>
      <c r="M15" s="8">
        <v>-453.53</v>
      </c>
      <c r="N15" s="8"/>
      <c r="O15" s="2"/>
      <c r="P15" s="8">
        <v>-473.22</v>
      </c>
      <c r="Q15" s="2"/>
      <c r="R15" s="3"/>
      <c r="S15" s="1">
        <v>15</v>
      </c>
      <c r="T15" s="27"/>
      <c r="U15" s="11" t="s">
        <v>32</v>
      </c>
      <c r="V15" s="9">
        <v>108.3</v>
      </c>
      <c r="W15" s="2">
        <f t="shared" si="0"/>
        <v>0</v>
      </c>
      <c r="X15" s="2">
        <f t="shared" si="0"/>
        <v>8.3781326879869236E-2</v>
      </c>
      <c r="Y15" s="2">
        <f t="shared" si="0"/>
        <v>0</v>
      </c>
      <c r="Z15" s="2">
        <f t="shared" si="0"/>
        <v>0</v>
      </c>
      <c r="AA15" s="2">
        <f t="shared" si="0"/>
        <v>-0.13118074525479237</v>
      </c>
      <c r="AB15" s="2">
        <f t="shared" si="0"/>
        <v>0</v>
      </c>
      <c r="AC15" s="2">
        <f t="shared" si="0"/>
        <v>0</v>
      </c>
      <c r="AD15" s="2">
        <f t="shared" si="0"/>
        <v>-0.72945565712856764</v>
      </c>
      <c r="AE15" s="2">
        <f t="shared" si="0"/>
        <v>0</v>
      </c>
      <c r="AF15" s="2">
        <f t="shared" si="0"/>
        <v>0</v>
      </c>
      <c r="AG15" s="2">
        <f t="shared" si="0"/>
        <v>-0.76112496652124628</v>
      </c>
      <c r="AH15" s="2">
        <f t="shared" si="0"/>
        <v>0</v>
      </c>
      <c r="AI15" s="3"/>
      <c r="AJ15" s="3"/>
      <c r="AK15" s="28"/>
      <c r="AL15" s="11" t="s">
        <v>32</v>
      </c>
      <c r="AM15" s="23" t="s">
        <v>33</v>
      </c>
      <c r="AN15" s="2">
        <f t="shared" si="5"/>
        <v>5.0268796127921539E-2</v>
      </c>
      <c r="AO15" s="2">
        <f t="shared" si="6"/>
        <v>-7.8708447152875421E-2</v>
      </c>
      <c r="AP15" s="2">
        <f t="shared" si="7"/>
        <v>-0.43767339427714058</v>
      </c>
      <c r="AQ15" s="2">
        <f t="shared" si="8"/>
        <v>-0.45667497991274775</v>
      </c>
      <c r="AR15" s="1">
        <v>684.18</v>
      </c>
      <c r="AS15" s="1">
        <f t="shared" si="1"/>
        <v>34.392904934801358</v>
      </c>
      <c r="AT15" s="1">
        <f t="shared" si="2"/>
        <v>-53.850745373054302</v>
      </c>
      <c r="AU15" s="1">
        <f t="shared" si="3"/>
        <v>-299.44738289653401</v>
      </c>
      <c r="AV15" s="1">
        <f t="shared" si="4"/>
        <v>-312.44788775670372</v>
      </c>
    </row>
    <row r="16" spans="1:48" x14ac:dyDescent="0.25">
      <c r="A16" s="26"/>
      <c r="B16" s="11" t="s">
        <v>34</v>
      </c>
      <c r="C16" s="23" t="s">
        <v>35</v>
      </c>
      <c r="D16" s="7">
        <v>95.7</v>
      </c>
      <c r="E16" s="7">
        <v>95.7</v>
      </c>
      <c r="F16" s="2"/>
      <c r="G16" s="8">
        <v>58.24</v>
      </c>
      <c r="H16" s="2"/>
      <c r="I16" s="2"/>
      <c r="J16" s="8">
        <v>-77.010000000000005</v>
      </c>
      <c r="K16" s="2"/>
      <c r="L16" s="8"/>
      <c r="M16" s="8">
        <v>-437.74</v>
      </c>
      <c r="N16" s="8"/>
      <c r="O16" s="2"/>
      <c r="P16" s="8">
        <v>-469.3</v>
      </c>
      <c r="Q16" s="2"/>
      <c r="R16" s="3"/>
      <c r="S16" s="1">
        <v>16</v>
      </c>
      <c r="T16" s="27"/>
      <c r="U16" s="11" t="s">
        <v>34</v>
      </c>
      <c r="V16" s="9">
        <v>95.7</v>
      </c>
      <c r="W16" s="2">
        <f t="shared" si="0"/>
        <v>0</v>
      </c>
      <c r="X16" s="2">
        <f t="shared" si="0"/>
        <v>9.8912120245884277E-2</v>
      </c>
      <c r="Y16" s="2">
        <f t="shared" si="0"/>
        <v>0</v>
      </c>
      <c r="Z16" s="2">
        <f t="shared" si="0"/>
        <v>0</v>
      </c>
      <c r="AA16" s="2">
        <f t="shared" si="0"/>
        <v>-0.1307902194391406</v>
      </c>
      <c r="AB16" s="2">
        <f t="shared" si="0"/>
        <v>0</v>
      </c>
      <c r="AC16" s="2">
        <f t="shared" si="0"/>
        <v>0</v>
      </c>
      <c r="AD16" s="2">
        <f t="shared" si="0"/>
        <v>-0.74343735433436442</v>
      </c>
      <c r="AE16" s="2">
        <f t="shared" si="0"/>
        <v>0</v>
      </c>
      <c r="AF16" s="2">
        <f t="shared" si="0"/>
        <v>0</v>
      </c>
      <c r="AG16" s="2">
        <f t="shared" si="0"/>
        <v>-0.7970373975170586</v>
      </c>
      <c r="AH16" s="2">
        <f t="shared" si="0"/>
        <v>0</v>
      </c>
      <c r="AI16" s="3"/>
      <c r="AJ16" s="3"/>
      <c r="AK16" s="28"/>
      <c r="AL16" s="11" t="s">
        <v>34</v>
      </c>
      <c r="AM16" s="23" t="s">
        <v>35</v>
      </c>
      <c r="AN16" s="2">
        <f t="shared" si="5"/>
        <v>5.9347272147530564E-2</v>
      </c>
      <c r="AO16" s="2">
        <f t="shared" si="6"/>
        <v>-7.8474131663484353E-2</v>
      </c>
      <c r="AP16" s="2">
        <f t="shared" si="7"/>
        <v>-0.44606241260061863</v>
      </c>
      <c r="AQ16" s="2">
        <f t="shared" si="8"/>
        <v>-0.47822243851023516</v>
      </c>
      <c r="AR16" s="1">
        <v>684.18</v>
      </c>
      <c r="AS16" s="1">
        <f t="shared" si="1"/>
        <v>40.60421665789746</v>
      </c>
      <c r="AT16" s="1">
        <f t="shared" si="2"/>
        <v>-53.690431401522723</v>
      </c>
      <c r="AU16" s="1">
        <f t="shared" si="3"/>
        <v>-305.18698145309122</v>
      </c>
      <c r="AV16" s="1">
        <f t="shared" si="4"/>
        <v>-327.19022797993267</v>
      </c>
    </row>
    <row r="17" spans="1:48" x14ac:dyDescent="0.25">
      <c r="A17" s="26"/>
      <c r="B17" s="11" t="s">
        <v>36</v>
      </c>
      <c r="C17" s="23" t="s">
        <v>37</v>
      </c>
      <c r="D17" s="7">
        <v>83.1</v>
      </c>
      <c r="E17" s="7">
        <v>83.1</v>
      </c>
      <c r="F17" s="2"/>
      <c r="G17" s="8">
        <v>78.16</v>
      </c>
      <c r="H17" s="2"/>
      <c r="I17" s="2"/>
      <c r="J17" s="8">
        <v>-75.17</v>
      </c>
      <c r="K17" s="2"/>
      <c r="L17" s="8"/>
      <c r="M17" s="8">
        <v>-429.29</v>
      </c>
      <c r="N17" s="8"/>
      <c r="O17" s="2"/>
      <c r="P17" s="8">
        <v>-434.93</v>
      </c>
      <c r="Q17" s="2"/>
      <c r="R17" s="3"/>
      <c r="S17" s="1">
        <v>17</v>
      </c>
      <c r="T17" s="27"/>
      <c r="U17" s="11" t="s">
        <v>36</v>
      </c>
      <c r="V17" s="9">
        <v>83.1</v>
      </c>
      <c r="W17" s="2">
        <f t="shared" si="0"/>
        <v>0</v>
      </c>
      <c r="X17" s="2">
        <f t="shared" si="0"/>
        <v>0.14125033871182061</v>
      </c>
      <c r="Y17" s="2">
        <f t="shared" si="0"/>
        <v>0</v>
      </c>
      <c r="Z17" s="2">
        <f t="shared" si="0"/>
        <v>0</v>
      </c>
      <c r="AA17" s="2">
        <f t="shared" si="0"/>
        <v>-0.13584682652210281</v>
      </c>
      <c r="AB17" s="2">
        <f t="shared" si="0"/>
        <v>0</v>
      </c>
      <c r="AC17" s="2">
        <f t="shared" si="0"/>
        <v>0</v>
      </c>
      <c r="AD17" s="2">
        <f t="shared" si="0"/>
        <v>-0.77581061803476803</v>
      </c>
      <c r="AE17" s="2">
        <f t="shared" si="0"/>
        <v>0</v>
      </c>
      <c r="AF17" s="2">
        <f t="shared" si="0"/>
        <v>0</v>
      </c>
      <c r="AG17" s="2">
        <f t="shared" si="0"/>
        <v>-0.78600319621202841</v>
      </c>
      <c r="AH17" s="2">
        <f t="shared" si="0"/>
        <v>0</v>
      </c>
      <c r="AI17" s="3"/>
      <c r="AJ17" s="3"/>
      <c r="AK17" s="28"/>
      <c r="AL17" s="11" t="s">
        <v>36</v>
      </c>
      <c r="AM17" s="23" t="s">
        <v>37</v>
      </c>
      <c r="AN17" s="2">
        <f t="shared" si="5"/>
        <v>8.4750203227092355E-2</v>
      </c>
      <c r="AO17" s="2">
        <f t="shared" si="6"/>
        <v>-8.1508095913261677E-2</v>
      </c>
      <c r="AP17" s="2">
        <f t="shared" si="7"/>
        <v>-0.46548637082086081</v>
      </c>
      <c r="AQ17" s="2">
        <f t="shared" si="8"/>
        <v>-0.47160191772721705</v>
      </c>
      <c r="AR17" s="1">
        <v>684.18</v>
      </c>
      <c r="AS17" s="1">
        <f t="shared" si="1"/>
        <v>57.98439404391204</v>
      </c>
      <c r="AT17" s="1">
        <f t="shared" si="2"/>
        <v>-55.766209061935371</v>
      </c>
      <c r="AU17" s="1">
        <f t="shared" si="3"/>
        <v>-318.47646518821654</v>
      </c>
      <c r="AV17" s="1">
        <f t="shared" si="4"/>
        <v>-322.66060007060736</v>
      </c>
    </row>
    <row r="18" spans="1:48" x14ac:dyDescent="0.25">
      <c r="A18" s="26"/>
      <c r="B18" s="11" t="s">
        <v>38</v>
      </c>
      <c r="C18" s="23" t="s">
        <v>39</v>
      </c>
      <c r="D18" s="7">
        <v>70.5</v>
      </c>
      <c r="E18" s="7">
        <v>70.5</v>
      </c>
      <c r="F18" s="2"/>
      <c r="G18" s="8">
        <v>114.26</v>
      </c>
      <c r="H18" s="2"/>
      <c r="I18" s="2"/>
      <c r="J18" s="8">
        <v>-73.91</v>
      </c>
      <c r="K18" s="2"/>
      <c r="L18" s="8"/>
      <c r="M18" s="8">
        <v>-393.69</v>
      </c>
      <c r="N18" s="8"/>
      <c r="O18" s="2"/>
      <c r="P18" s="8">
        <v>-422.79</v>
      </c>
      <c r="Q18" s="2"/>
      <c r="R18" s="3"/>
      <c r="S18" s="1">
        <v>18</v>
      </c>
      <c r="T18" s="27"/>
      <c r="U18" s="11" t="s">
        <v>38</v>
      </c>
      <c r="V18" s="9">
        <v>70.5</v>
      </c>
      <c r="W18" s="2">
        <f t="shared" si="0"/>
        <v>0</v>
      </c>
      <c r="X18" s="2">
        <f t="shared" si="0"/>
        <v>0.22198335243840203</v>
      </c>
      <c r="Y18" s="2">
        <f t="shared" si="0"/>
        <v>0</v>
      </c>
      <c r="Z18" s="2">
        <f t="shared" si="0"/>
        <v>0</v>
      </c>
      <c r="AA18" s="2">
        <f t="shared" si="0"/>
        <v>-0.14359171695013384</v>
      </c>
      <c r="AB18" s="2">
        <f t="shared" si="0"/>
        <v>0</v>
      </c>
      <c r="AC18" s="2">
        <f t="shared" si="0"/>
        <v>0</v>
      </c>
      <c r="AD18" s="2">
        <f t="shared" si="0"/>
        <v>-0.764857570641296</v>
      </c>
      <c r="AE18" s="2">
        <f t="shared" si="0"/>
        <v>0</v>
      </c>
      <c r="AF18" s="2">
        <f t="shared" si="0"/>
        <v>0</v>
      </c>
      <c r="AG18" s="2">
        <f t="shared" si="0"/>
        <v>-0.82139280218302113</v>
      </c>
      <c r="AH18" s="2">
        <f t="shared" si="0"/>
        <v>0</v>
      </c>
      <c r="AI18" s="3"/>
      <c r="AJ18" s="3"/>
      <c r="AK18" s="28"/>
      <c r="AL18" s="11" t="s">
        <v>38</v>
      </c>
      <c r="AM18" s="23" t="s">
        <v>39</v>
      </c>
      <c r="AN18" s="2">
        <f t="shared" si="5"/>
        <v>0.13319001146304121</v>
      </c>
      <c r="AO18" s="2">
        <f t="shared" si="6"/>
        <v>-8.6155030170080305E-2</v>
      </c>
      <c r="AP18" s="2">
        <f t="shared" si="7"/>
        <v>-0.45891454238477758</v>
      </c>
      <c r="AQ18" s="2">
        <f t="shared" si="8"/>
        <v>-0.49283568130981265</v>
      </c>
      <c r="AR18" s="1">
        <v>684.18</v>
      </c>
      <c r="AS18" s="1">
        <f t="shared" si="1"/>
        <v>91.125942042783535</v>
      </c>
      <c r="AT18" s="1">
        <f t="shared" si="2"/>
        <v>-58.94554854176554</v>
      </c>
      <c r="AU18" s="1">
        <f t="shared" si="3"/>
        <v>-313.9801516088171</v>
      </c>
      <c r="AV18" s="1">
        <f t="shared" si="4"/>
        <v>-337.18831643854759</v>
      </c>
    </row>
    <row r="19" spans="1:48" x14ac:dyDescent="0.25">
      <c r="A19" s="26"/>
      <c r="B19" s="11" t="s">
        <v>40</v>
      </c>
      <c r="C19" s="23" t="s">
        <v>41</v>
      </c>
      <c r="D19" s="7">
        <v>57.9</v>
      </c>
      <c r="E19" s="7">
        <v>57.9</v>
      </c>
      <c r="F19" s="2"/>
      <c r="G19" s="8">
        <v>94.99</v>
      </c>
      <c r="H19" s="2"/>
      <c r="I19" s="2"/>
      <c r="J19" s="8">
        <v>-74.48</v>
      </c>
      <c r="K19" s="2"/>
      <c r="L19" s="8"/>
      <c r="M19" s="8">
        <v>-336.99</v>
      </c>
      <c r="N19" s="8"/>
      <c r="O19" s="2"/>
      <c r="P19" s="8">
        <v>-460.19</v>
      </c>
      <c r="Q19" s="2"/>
      <c r="R19" s="3"/>
      <c r="S19" s="1">
        <v>19</v>
      </c>
      <c r="T19" s="27"/>
      <c r="U19" s="11" t="s">
        <v>40</v>
      </c>
      <c r="V19" s="9">
        <v>57.9</v>
      </c>
      <c r="W19" s="2">
        <f t="shared" si="0"/>
        <v>0</v>
      </c>
      <c r="X19" s="2">
        <f t="shared" si="0"/>
        <v>0.20124667667683827</v>
      </c>
      <c r="Y19" s="2">
        <f t="shared" si="0"/>
        <v>0</v>
      </c>
      <c r="Z19" s="2">
        <f t="shared" si="0"/>
        <v>0</v>
      </c>
      <c r="AA19" s="2">
        <f t="shared" si="0"/>
        <v>-0.15779400440984226</v>
      </c>
      <c r="AB19" s="2">
        <f t="shared" si="0"/>
        <v>0</v>
      </c>
      <c r="AC19" s="2">
        <f t="shared" si="0"/>
        <v>0</v>
      </c>
      <c r="AD19" s="2">
        <f t="shared" si="0"/>
        <v>-0.71395007446391967</v>
      </c>
      <c r="AE19" s="2">
        <f t="shared" si="0"/>
        <v>0</v>
      </c>
      <c r="AF19" s="2">
        <f t="shared" si="0"/>
        <v>0</v>
      </c>
      <c r="AG19" s="2">
        <f t="shared" si="0"/>
        <v>-0.97496271333734297</v>
      </c>
      <c r="AH19" s="2">
        <f t="shared" si="0"/>
        <v>0</v>
      </c>
      <c r="AI19" s="3"/>
      <c r="AJ19" s="3"/>
      <c r="AK19" s="28"/>
      <c r="AL19" s="11" t="s">
        <v>40</v>
      </c>
      <c r="AM19" s="23" t="s">
        <v>41</v>
      </c>
      <c r="AN19" s="2">
        <f t="shared" si="5"/>
        <v>0.12074800600610296</v>
      </c>
      <c r="AO19" s="2">
        <f t="shared" si="6"/>
        <v>-9.467640264590535E-2</v>
      </c>
      <c r="AP19" s="2">
        <f t="shared" si="7"/>
        <v>-0.42837004467835177</v>
      </c>
      <c r="AQ19" s="2">
        <f t="shared" si="8"/>
        <v>-0.58497762800240571</v>
      </c>
      <c r="AR19" s="1">
        <v>684.18</v>
      </c>
      <c r="AS19" s="1">
        <f t="shared" si="1"/>
        <v>82.613370749255509</v>
      </c>
      <c r="AT19" s="1">
        <f t="shared" si="2"/>
        <v>-64.775701162275524</v>
      </c>
      <c r="AU19" s="1">
        <f t="shared" si="3"/>
        <v>-293.08221716803467</v>
      </c>
      <c r="AV19" s="1">
        <f t="shared" si="4"/>
        <v>-400.22999352668592</v>
      </c>
    </row>
    <row r="20" spans="1:48" x14ac:dyDescent="0.25">
      <c r="A20" s="26"/>
      <c r="B20" s="11" t="s">
        <v>42</v>
      </c>
      <c r="C20" s="23" t="s">
        <v>43</v>
      </c>
      <c r="D20" s="7">
        <v>45.3</v>
      </c>
      <c r="E20" s="7">
        <v>45.3</v>
      </c>
      <c r="F20" s="2"/>
      <c r="G20" s="8" t="s">
        <v>135</v>
      </c>
      <c r="H20" s="2"/>
      <c r="I20" s="2"/>
      <c r="J20" s="8">
        <v>-70.39</v>
      </c>
      <c r="K20" s="2"/>
      <c r="L20" s="8"/>
      <c r="M20" s="8">
        <v>-321.89999999999998</v>
      </c>
      <c r="N20" s="8"/>
      <c r="O20" s="2"/>
      <c r="P20" s="8">
        <v>-462.58</v>
      </c>
      <c r="Q20" s="2"/>
      <c r="R20" s="3"/>
      <c r="S20" s="1">
        <v>20</v>
      </c>
      <c r="T20" s="27"/>
      <c r="U20" s="11" t="s">
        <v>42</v>
      </c>
      <c r="V20" s="9">
        <v>45.3</v>
      </c>
      <c r="W20" s="2">
        <f t="shared" si="0"/>
        <v>0</v>
      </c>
      <c r="X20" s="2" t="e">
        <f t="shared" si="0"/>
        <v>#VALUE!</v>
      </c>
      <c r="Y20" s="2">
        <f t="shared" si="0"/>
        <v>0</v>
      </c>
      <c r="Z20" s="2">
        <f t="shared" si="0"/>
        <v>0</v>
      </c>
      <c r="AA20" s="2">
        <f t="shared" si="0"/>
        <v>-0.16613347680409996</v>
      </c>
      <c r="AB20" s="2">
        <f t="shared" si="0"/>
        <v>0</v>
      </c>
      <c r="AC20" s="2">
        <f t="shared" si="0"/>
        <v>0</v>
      </c>
      <c r="AD20" s="2">
        <f t="shared" si="0"/>
        <v>-0.75974380143826925</v>
      </c>
      <c r="AE20" s="2">
        <f t="shared" si="0"/>
        <v>0</v>
      </c>
      <c r="AF20" s="2">
        <f t="shared" si="0"/>
        <v>0</v>
      </c>
      <c r="AG20" s="2">
        <f t="shared" si="0"/>
        <v>-1.0917747364688246</v>
      </c>
      <c r="AH20" s="2">
        <f t="shared" si="0"/>
        <v>0</v>
      </c>
      <c r="AI20" s="3"/>
      <c r="AJ20" s="3"/>
      <c r="AK20" s="28"/>
      <c r="AL20" s="11" t="s">
        <v>42</v>
      </c>
      <c r="AM20" s="23" t="s">
        <v>43</v>
      </c>
      <c r="AN20" s="2" t="e">
        <f t="shared" si="5"/>
        <v>#VALUE!</v>
      </c>
      <c r="AO20" s="2">
        <f t="shared" si="6"/>
        <v>-9.968008608245997E-2</v>
      </c>
      <c r="AP20" s="2">
        <f t="shared" si="7"/>
        <v>-0.45584628086296153</v>
      </c>
      <c r="AQ20" s="2">
        <f t="shared" si="8"/>
        <v>-0.65506484188129477</v>
      </c>
      <c r="AR20" s="1">
        <v>684.18</v>
      </c>
      <c r="AS20" s="1" t="e">
        <f t="shared" si="1"/>
        <v>#VALUE!</v>
      </c>
      <c r="AT20" s="1">
        <f t="shared" si="2"/>
        <v>-68.199121295897456</v>
      </c>
      <c r="AU20" s="1">
        <f t="shared" si="3"/>
        <v>-311.88090844082097</v>
      </c>
      <c r="AV20" s="1">
        <f t="shared" si="4"/>
        <v>-448.1822635183442</v>
      </c>
    </row>
    <row r="21" spans="1:48" x14ac:dyDescent="0.25">
      <c r="A21" s="26"/>
      <c r="B21" s="11" t="s">
        <v>44</v>
      </c>
      <c r="C21" s="23" t="s">
        <v>45</v>
      </c>
      <c r="D21" s="7">
        <v>32.700000000000003</v>
      </c>
      <c r="E21" s="7">
        <v>32.700000000000003</v>
      </c>
      <c r="F21" s="2"/>
      <c r="G21" s="8" t="s">
        <v>135</v>
      </c>
      <c r="H21" s="2"/>
      <c r="I21" s="2"/>
      <c r="J21" s="8" t="s">
        <v>135</v>
      </c>
      <c r="K21" s="2"/>
      <c r="L21" s="8"/>
      <c r="M21" s="8" t="s">
        <v>135</v>
      </c>
      <c r="N21" s="8"/>
      <c r="O21" s="2"/>
      <c r="P21" s="8" t="s">
        <v>135</v>
      </c>
      <c r="Q21" s="2"/>
      <c r="R21" s="3"/>
      <c r="S21" s="1">
        <v>21</v>
      </c>
      <c r="T21" s="27"/>
      <c r="U21" s="11" t="s">
        <v>44</v>
      </c>
      <c r="V21" s="9">
        <v>32.700000000000003</v>
      </c>
      <c r="W21" s="2">
        <f t="shared" si="0"/>
        <v>0</v>
      </c>
      <c r="X21" s="2" t="e">
        <f t="shared" si="0"/>
        <v>#VALUE!</v>
      </c>
      <c r="Y21" s="2">
        <f t="shared" si="0"/>
        <v>0</v>
      </c>
      <c r="Z21" s="2">
        <f t="shared" si="0"/>
        <v>0</v>
      </c>
      <c r="AA21" s="2" t="e">
        <f t="shared" si="0"/>
        <v>#VALUE!</v>
      </c>
      <c r="AB21" s="2">
        <f t="shared" si="0"/>
        <v>0</v>
      </c>
      <c r="AC21" s="2">
        <f t="shared" si="0"/>
        <v>0</v>
      </c>
      <c r="AD21" s="2" t="e">
        <f t="shared" si="0"/>
        <v>#VALUE!</v>
      </c>
      <c r="AE21" s="2">
        <f t="shared" si="0"/>
        <v>0</v>
      </c>
      <c r="AF21" s="2">
        <f t="shared" si="0"/>
        <v>0</v>
      </c>
      <c r="AG21" s="2" t="e">
        <f t="shared" si="0"/>
        <v>#VALUE!</v>
      </c>
      <c r="AH21" s="2">
        <f t="shared" si="0"/>
        <v>0</v>
      </c>
      <c r="AI21" s="3"/>
      <c r="AJ21" s="3"/>
      <c r="AK21" s="28"/>
      <c r="AL21" s="11" t="s">
        <v>44</v>
      </c>
      <c r="AM21" s="23" t="s">
        <v>45</v>
      </c>
      <c r="AN21" s="2" t="e">
        <f t="shared" si="5"/>
        <v>#VALUE!</v>
      </c>
      <c r="AO21" s="2" t="e">
        <f t="shared" si="6"/>
        <v>#VALUE!</v>
      </c>
      <c r="AP21" s="2" t="e">
        <f t="shared" si="7"/>
        <v>#VALUE!</v>
      </c>
      <c r="AQ21" s="2" t="e">
        <f t="shared" si="8"/>
        <v>#VALUE!</v>
      </c>
      <c r="AR21" s="1">
        <v>684.18</v>
      </c>
      <c r="AS21" s="1" t="e">
        <f t="shared" si="1"/>
        <v>#VALUE!</v>
      </c>
      <c r="AT21" s="1" t="e">
        <f t="shared" si="2"/>
        <v>#VALUE!</v>
      </c>
      <c r="AU21" s="1" t="e">
        <f t="shared" si="3"/>
        <v>#VALUE!</v>
      </c>
      <c r="AV21" s="1" t="e">
        <f t="shared" si="4"/>
        <v>#VALUE!</v>
      </c>
    </row>
    <row r="22" spans="1:48" x14ac:dyDescent="0.25">
      <c r="A22" s="26"/>
      <c r="B22" s="11" t="s">
        <v>46</v>
      </c>
      <c r="C22" s="23" t="s">
        <v>47</v>
      </c>
      <c r="D22" s="7">
        <v>20.100000000000001</v>
      </c>
      <c r="E22" s="7">
        <v>20.100000000000001</v>
      </c>
      <c r="F22" s="2"/>
      <c r="G22" s="8" t="s">
        <v>136</v>
      </c>
      <c r="H22" s="2"/>
      <c r="I22" s="2"/>
      <c r="J22" s="8" t="s">
        <v>135</v>
      </c>
      <c r="K22" s="2"/>
      <c r="L22" s="8"/>
      <c r="M22" s="8" t="s">
        <v>135</v>
      </c>
      <c r="N22" s="8"/>
      <c r="O22" s="2"/>
      <c r="P22" s="8" t="s">
        <v>135</v>
      </c>
      <c r="Q22" s="2"/>
      <c r="R22" s="3"/>
      <c r="S22" s="1">
        <v>22</v>
      </c>
      <c r="T22" s="27"/>
      <c r="U22" s="11" t="s">
        <v>46</v>
      </c>
      <c r="V22" s="9">
        <v>20.100000000000001</v>
      </c>
      <c r="W22" s="2">
        <f t="shared" si="0"/>
        <v>0</v>
      </c>
      <c r="X22" s="2" t="e">
        <f t="shared" si="0"/>
        <v>#VALUE!</v>
      </c>
      <c r="Y22" s="2">
        <f t="shared" si="0"/>
        <v>0</v>
      </c>
      <c r="Z22" s="2">
        <f t="shared" si="0"/>
        <v>0</v>
      </c>
      <c r="AA22" s="2" t="e">
        <f t="shared" si="0"/>
        <v>#VALUE!</v>
      </c>
      <c r="AB22" s="2">
        <f>K22/((0.5*1.25*(18.66^2)/2.75)*($V22^0.44))</f>
        <v>0</v>
      </c>
      <c r="AC22" s="2">
        <f t="shared" si="0"/>
        <v>0</v>
      </c>
      <c r="AD22" s="2" t="e">
        <f t="shared" si="0"/>
        <v>#VALUE!</v>
      </c>
      <c r="AE22" s="2">
        <f t="shared" si="0"/>
        <v>0</v>
      </c>
      <c r="AF22" s="2">
        <f t="shared" si="0"/>
        <v>0</v>
      </c>
      <c r="AG22" s="2" t="e">
        <f t="shared" si="0"/>
        <v>#VALUE!</v>
      </c>
      <c r="AH22" s="2">
        <f t="shared" si="0"/>
        <v>0</v>
      </c>
      <c r="AI22" s="3"/>
      <c r="AJ22" s="3"/>
      <c r="AK22" s="25"/>
      <c r="AL22" s="11" t="s">
        <v>46</v>
      </c>
      <c r="AM22" s="23" t="s">
        <v>47</v>
      </c>
      <c r="AN22" s="2" t="e">
        <f t="shared" si="5"/>
        <v>#VALUE!</v>
      </c>
      <c r="AO22" s="2" t="e">
        <f t="shared" si="6"/>
        <v>#VALUE!</v>
      </c>
      <c r="AP22" s="2" t="e">
        <f t="shared" si="7"/>
        <v>#VALUE!</v>
      </c>
      <c r="AQ22" s="2" t="e">
        <f t="shared" si="8"/>
        <v>#VALUE!</v>
      </c>
      <c r="AR22" s="1">
        <v>342.09</v>
      </c>
      <c r="AS22" s="1" t="e">
        <f t="shared" si="1"/>
        <v>#VALUE!</v>
      </c>
      <c r="AT22" s="1" t="e">
        <f t="shared" si="2"/>
        <v>#VALUE!</v>
      </c>
      <c r="AU22" s="1" t="e">
        <f t="shared" si="3"/>
        <v>#VALUE!</v>
      </c>
      <c r="AV22" s="1" t="e">
        <f t="shared" si="4"/>
        <v>#VALUE!</v>
      </c>
    </row>
    <row r="23" spans="1:48" x14ac:dyDescent="0.25">
      <c r="A23" s="26"/>
      <c r="B23" s="11"/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  <c r="T23" s="27"/>
      <c r="U23" s="12"/>
      <c r="V23" s="7"/>
      <c r="W23" s="1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"/>
      <c r="AK23" s="2"/>
      <c r="AL23" s="11"/>
      <c r="AM23" s="23" t="s">
        <v>48</v>
      </c>
      <c r="AN23" s="2">
        <v>-5.4552616867821667E-2</v>
      </c>
      <c r="AO23" s="2">
        <v>-0.59667881501508224</v>
      </c>
      <c r="AP23" s="2">
        <v>-0.520602482506209</v>
      </c>
      <c r="AQ23" s="2">
        <v>5.3180073292849052E-2</v>
      </c>
      <c r="AR23" s="1">
        <f>SUM(AR5:AR22)</f>
        <v>11836.860000000002</v>
      </c>
      <c r="AS23" s="1" t="e">
        <f t="shared" ref="AS23:AV23" si="9">SUM(AS5:AS22)</f>
        <v>#VALUE!</v>
      </c>
      <c r="AT23" s="1" t="e">
        <f t="shared" si="9"/>
        <v>#VALUE!</v>
      </c>
      <c r="AU23" s="1" t="e">
        <f t="shared" si="9"/>
        <v>#VALUE!</v>
      </c>
      <c r="AV23" s="1" t="e">
        <f t="shared" si="9"/>
        <v>#VALUE!</v>
      </c>
    </row>
    <row r="24" spans="1:48" x14ac:dyDescent="0.25">
      <c r="A24" s="26"/>
      <c r="B24" s="11"/>
      <c r="C24" s="23"/>
      <c r="D24" s="23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3"/>
      <c r="T24" s="27"/>
      <c r="U24" s="11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"/>
      <c r="AK24" s="2"/>
      <c r="AL24" s="11"/>
      <c r="AM24" s="23"/>
      <c r="AN24" s="2"/>
      <c r="AO24" s="2"/>
      <c r="AP24" s="2"/>
      <c r="AQ24" s="2"/>
    </row>
    <row r="25" spans="1:48" x14ac:dyDescent="0.25">
      <c r="A25" s="26"/>
      <c r="B25" s="11"/>
      <c r="C25" s="23"/>
      <c r="D25" s="23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27"/>
      <c r="U25" s="11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"/>
      <c r="AK25" s="2"/>
      <c r="AL25" s="11"/>
      <c r="AM25" s="23"/>
      <c r="AN25" s="2"/>
      <c r="AO25" s="2"/>
      <c r="AP25" s="2"/>
      <c r="AQ25" s="2"/>
      <c r="AR25" s="13" t="e">
        <f>AS23/AR23</f>
        <v>#VALUE!</v>
      </c>
      <c r="AS25" s="13" t="e">
        <f>AT23/AR23</f>
        <v>#VALUE!</v>
      </c>
      <c r="AT25" s="13" t="e">
        <f>AU23/AR23</f>
        <v>#VALUE!</v>
      </c>
      <c r="AU25" s="13" t="e">
        <f>AV23/AR23</f>
        <v>#VALUE!</v>
      </c>
    </row>
    <row r="26" spans="1:48" x14ac:dyDescent="0.25">
      <c r="A26" s="26"/>
      <c r="B26" s="11"/>
      <c r="C26" s="23"/>
      <c r="D26" s="23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  <c r="S26" s="3"/>
      <c r="T26" s="27"/>
      <c r="U26" s="11"/>
      <c r="V26" s="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"/>
      <c r="AK26" s="2"/>
      <c r="AL26" s="11"/>
      <c r="AM26" s="23"/>
      <c r="AN26" s="2"/>
      <c r="AO26" s="2"/>
      <c r="AP26" s="2"/>
      <c r="AQ26" s="2"/>
      <c r="AR26" s="13" t="e">
        <f>AR25-AT25</f>
        <v>#VALUE!</v>
      </c>
      <c r="AS26" s="13"/>
      <c r="AT26" s="13" t="e">
        <f>AS25-AU25</f>
        <v>#VALUE!</v>
      </c>
      <c r="AU26" s="13"/>
    </row>
    <row r="27" spans="1:48" x14ac:dyDescent="0.25">
      <c r="A27" s="26"/>
      <c r="B27" s="11"/>
      <c r="C27" s="23"/>
      <c r="D27" s="23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3"/>
      <c r="T27" s="27"/>
      <c r="U27" s="11"/>
      <c r="V27" s="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"/>
      <c r="AK27" s="2"/>
      <c r="AL27" s="11"/>
      <c r="AM27" s="23"/>
      <c r="AN27" s="2"/>
      <c r="AO27" s="2"/>
      <c r="AP27" s="2"/>
      <c r="AQ27" s="2"/>
      <c r="AR27" s="14">
        <v>0.66377199307816348</v>
      </c>
      <c r="AS27" s="14">
        <v>-1.0009569205002409</v>
      </c>
      <c r="AT27" s="14">
        <v>-0.54506413964631162</v>
      </c>
      <c r="AU27" s="14">
        <v>-1.2781714375315505</v>
      </c>
    </row>
    <row r="28" spans="1:48" x14ac:dyDescent="0.25">
      <c r="A28" s="26"/>
      <c r="B28" s="11"/>
      <c r="C28" s="23"/>
      <c r="D28" s="23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  <c r="S28" s="3"/>
      <c r="T28" s="27"/>
      <c r="U28" s="11"/>
      <c r="V28" s="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"/>
      <c r="AK28" s="2"/>
      <c r="AL28" s="11"/>
      <c r="AM28" s="23"/>
      <c r="AN28" s="2"/>
      <c r="AO28" s="2"/>
      <c r="AP28" s="2"/>
      <c r="AQ28" s="2"/>
      <c r="AR28" s="14">
        <v>1.2088361327244752</v>
      </c>
      <c r="AS28" s="14"/>
      <c r="AT28" s="14">
        <v>0.27721451703130962</v>
      </c>
      <c r="AU28" s="14"/>
    </row>
    <row r="29" spans="1:48" x14ac:dyDescent="0.25">
      <c r="AN29" s="2"/>
      <c r="AO29" s="2"/>
    </row>
    <row r="30" spans="1:48" x14ac:dyDescent="0.25">
      <c r="AN30" s="2"/>
      <c r="AO30" s="2"/>
    </row>
    <row r="31" spans="1:48" x14ac:dyDescent="0.25">
      <c r="AN31" s="2"/>
      <c r="AO31" s="2"/>
    </row>
    <row r="32" spans="1:48" x14ac:dyDescent="0.25">
      <c r="AN32" s="2"/>
      <c r="AO32" s="2"/>
    </row>
    <row r="33" spans="1:41" x14ac:dyDescent="0.25">
      <c r="L33" s="15"/>
      <c r="AN33" s="2"/>
      <c r="AO33" s="2"/>
    </row>
    <row r="34" spans="1:41" x14ac:dyDescent="0.25">
      <c r="A34" s="16" t="s">
        <v>49</v>
      </c>
      <c r="B34" s="17" t="s">
        <v>50</v>
      </c>
      <c r="C34" s="17" t="s">
        <v>51</v>
      </c>
      <c r="D34" s="17" t="s">
        <v>52</v>
      </c>
      <c r="E34" s="17" t="s">
        <v>52</v>
      </c>
      <c r="F34" s="17" t="s">
        <v>53</v>
      </c>
      <c r="G34" s="17" t="s">
        <v>54</v>
      </c>
      <c r="H34" s="17" t="s">
        <v>55</v>
      </c>
      <c r="I34" s="17" t="s">
        <v>56</v>
      </c>
      <c r="J34" s="17" t="s">
        <v>57</v>
      </c>
      <c r="K34" s="17" t="s">
        <v>58</v>
      </c>
      <c r="L34" s="15"/>
      <c r="AN34" s="2"/>
      <c r="AO34" s="2"/>
    </row>
    <row r="35" spans="1:41" x14ac:dyDescent="0.25">
      <c r="A35" s="18" t="s">
        <v>59</v>
      </c>
      <c r="B35" s="19">
        <v>370</v>
      </c>
      <c r="C35" s="19">
        <v>370</v>
      </c>
      <c r="D35" s="19">
        <v>370</v>
      </c>
      <c r="E35" s="19">
        <v>370</v>
      </c>
      <c r="F35" s="19">
        <v>115</v>
      </c>
      <c r="G35" s="19">
        <v>115</v>
      </c>
      <c r="H35" s="19"/>
      <c r="I35" s="19"/>
      <c r="J35" s="19"/>
      <c r="K35" s="19"/>
      <c r="L35" s="15"/>
      <c r="M35" s="15"/>
      <c r="N35" s="15"/>
      <c r="AN35" s="2"/>
      <c r="AO35" s="2"/>
    </row>
    <row r="36" spans="1:41" x14ac:dyDescent="0.25">
      <c r="A36" s="18" t="s">
        <v>60</v>
      </c>
      <c r="B36" s="19"/>
      <c r="C36" s="19"/>
      <c r="D36" s="19"/>
      <c r="E36" s="19"/>
      <c r="F36" s="19"/>
      <c r="G36" s="19"/>
      <c r="H36" s="19">
        <v>-393</v>
      </c>
      <c r="I36" s="19">
        <v>-139</v>
      </c>
      <c r="J36" s="19">
        <v>-139</v>
      </c>
      <c r="K36" s="19">
        <v>-393</v>
      </c>
      <c r="L36" s="15"/>
      <c r="N36" s="15"/>
      <c r="AN36" s="2"/>
      <c r="AO36" s="2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15"/>
      <c r="K37" s="15"/>
      <c r="L37" s="15"/>
      <c r="M37" s="15"/>
      <c r="N37" s="15"/>
      <c r="AN37" s="2"/>
      <c r="AO37" s="2"/>
    </row>
    <row r="38" spans="1:41" x14ac:dyDescent="0.25">
      <c r="A38" s="16" t="s">
        <v>61</v>
      </c>
      <c r="B38" s="17" t="s">
        <v>50</v>
      </c>
      <c r="C38" s="17" t="s">
        <v>51</v>
      </c>
      <c r="D38" s="17" t="s">
        <v>52</v>
      </c>
      <c r="E38" s="17" t="s">
        <v>52</v>
      </c>
      <c r="F38" s="17" t="s">
        <v>53</v>
      </c>
      <c r="G38" s="21"/>
      <c r="H38" s="21"/>
      <c r="I38" s="21"/>
      <c r="J38" s="15"/>
      <c r="K38" s="15"/>
      <c r="L38" s="15"/>
      <c r="M38" s="15"/>
      <c r="N38" s="15"/>
      <c r="AN38" s="2"/>
      <c r="AO38" s="2"/>
    </row>
    <row r="39" spans="1:41" x14ac:dyDescent="0.25">
      <c r="A39" s="18" t="s">
        <v>59</v>
      </c>
      <c r="B39" s="19"/>
      <c r="C39" s="19"/>
      <c r="D39" s="19"/>
      <c r="E39" s="19">
        <v>624</v>
      </c>
      <c r="F39" s="19"/>
      <c r="G39" s="21"/>
      <c r="H39" s="21"/>
      <c r="I39" s="21"/>
      <c r="J39" s="15"/>
      <c r="K39" s="15"/>
      <c r="L39" s="15"/>
      <c r="M39" s="15"/>
      <c r="N39" s="15"/>
      <c r="AN39" s="2"/>
      <c r="AO39" s="2"/>
    </row>
    <row r="40" spans="1:41" x14ac:dyDescent="0.25">
      <c r="A40" s="18" t="s">
        <v>60</v>
      </c>
      <c r="B40" s="19">
        <v>-393</v>
      </c>
      <c r="C40" s="19">
        <v>-647</v>
      </c>
      <c r="D40" s="19"/>
      <c r="E40" s="19"/>
      <c r="F40" s="19">
        <v>-393</v>
      </c>
      <c r="G40" s="21"/>
      <c r="H40" s="21"/>
      <c r="I40" s="21"/>
      <c r="J40" s="15"/>
      <c r="K40" s="15"/>
      <c r="L40" s="15"/>
      <c r="M40" s="15"/>
      <c r="N40" s="15"/>
      <c r="AN40" s="2"/>
      <c r="AO40" s="2"/>
    </row>
    <row r="41" spans="1:41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15"/>
      <c r="K41" s="15"/>
      <c r="L41" s="15"/>
      <c r="M41" s="15"/>
      <c r="N41" s="15"/>
    </row>
    <row r="42" spans="1:41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5"/>
      <c r="K42" s="15"/>
      <c r="L42" s="15"/>
      <c r="M42" s="15"/>
      <c r="N42" s="15"/>
    </row>
    <row r="43" spans="1:41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15"/>
      <c r="K43" s="15"/>
      <c r="L43" s="15"/>
      <c r="M43" s="15"/>
      <c r="N43" s="15"/>
    </row>
    <row r="44" spans="1:41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15"/>
      <c r="K44" s="15"/>
      <c r="L44" s="15"/>
      <c r="M44" s="15"/>
      <c r="N44" s="15"/>
    </row>
    <row r="45" spans="1:41" x14ac:dyDescent="0.25">
      <c r="A45" s="22"/>
      <c r="B45" s="22"/>
      <c r="C45" s="22"/>
      <c r="D45" s="22"/>
      <c r="E45" s="22"/>
      <c r="F45" s="22"/>
      <c r="G45" s="22"/>
      <c r="H45" s="22"/>
      <c r="I45" s="22"/>
    </row>
  </sheetData>
  <mergeCells count="21">
    <mergeCell ref="AT3:AT4"/>
    <mergeCell ref="AU3:AU4"/>
    <mergeCell ref="AV3:AV4"/>
    <mergeCell ref="AM3:AM4"/>
    <mergeCell ref="AN3:AN4"/>
    <mergeCell ref="AO3:AO4"/>
    <mergeCell ref="AP3:AP4"/>
    <mergeCell ref="AQ3:AQ4"/>
    <mergeCell ref="AS3:AS4"/>
    <mergeCell ref="W3:Y3"/>
    <mergeCell ref="Z3:AB3"/>
    <mergeCell ref="AC3:AE3"/>
    <mergeCell ref="AF3:AH3"/>
    <mergeCell ref="AK3:AK22"/>
    <mergeCell ref="AL3:AL4"/>
    <mergeCell ref="A3:A28"/>
    <mergeCell ref="F3:H3"/>
    <mergeCell ref="I3:K3"/>
    <mergeCell ref="L3:N3"/>
    <mergeCell ref="O3:Q3"/>
    <mergeCell ref="T3:T2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tabSelected="1" zoomScale="115" zoomScaleNormal="115" workbookViewId="0">
      <selection activeCell="G11" sqref="G11"/>
    </sheetView>
  </sheetViews>
  <sheetFormatPr defaultColWidth="9" defaultRowHeight="15" x14ac:dyDescent="0.25"/>
  <cols>
    <col min="1" max="1" width="5.25" style="1" bestFit="1" customWidth="1"/>
    <col min="2" max="2" width="6.125" style="1" bestFit="1" customWidth="1"/>
    <col min="3" max="3" width="13.125" style="1" bestFit="1" customWidth="1"/>
    <col min="4" max="5" width="7.375" style="1" bestFit="1" customWidth="1"/>
    <col min="6" max="6" width="5.5" style="1" bestFit="1" customWidth="1"/>
    <col min="7" max="7" width="8" style="1" bestFit="1" customWidth="1"/>
    <col min="8" max="9" width="5.5" style="1" bestFit="1" customWidth="1"/>
    <col min="10" max="10" width="7.375" style="1" bestFit="1" customWidth="1"/>
    <col min="11" max="11" width="5.5" style="1" bestFit="1" customWidth="1"/>
    <col min="12" max="12" width="3.5" style="1" bestFit="1" customWidth="1"/>
    <col min="13" max="13" width="8" style="1" bestFit="1" customWidth="1"/>
    <col min="14" max="15" width="3.5" style="1" bestFit="1" customWidth="1"/>
    <col min="16" max="16" width="8" style="1" bestFit="1" customWidth="1"/>
    <col min="17" max="17" width="3.5" style="1" bestFit="1" customWidth="1"/>
    <col min="18" max="18" width="9.5" style="1" bestFit="1" customWidth="1"/>
    <col min="19" max="19" width="3.5" style="1" bestFit="1" customWidth="1"/>
    <col min="20" max="20" width="5.25" style="1" bestFit="1" customWidth="1"/>
    <col min="21" max="21" width="6.125" style="1" bestFit="1" customWidth="1"/>
    <col min="22" max="22" width="15.125" style="1" bestFit="1" customWidth="1"/>
    <col min="23" max="23" width="3.375" style="1" bestFit="1" customWidth="1"/>
    <col min="24" max="24" width="13.25" style="1" bestFit="1" customWidth="1"/>
    <col min="25" max="26" width="3.375" style="1" bestFit="1" customWidth="1"/>
    <col min="27" max="27" width="12.5" style="1" bestFit="1" customWidth="1"/>
    <col min="28" max="29" width="3.375" style="1" bestFit="1" customWidth="1"/>
    <col min="30" max="30" width="13.25" style="1" bestFit="1" customWidth="1"/>
    <col min="31" max="32" width="3.375" style="1" bestFit="1" customWidth="1"/>
    <col min="33" max="33" width="13.25" style="1" bestFit="1" customWidth="1"/>
    <col min="34" max="34" width="3.375" style="1" bestFit="1" customWidth="1"/>
    <col min="35" max="36" width="9" style="1"/>
    <col min="37" max="37" width="5.25" style="1" bestFit="1" customWidth="1"/>
    <col min="38" max="38" width="6.125" style="1" bestFit="1" customWidth="1"/>
    <col min="39" max="39" width="13.125" style="1" bestFit="1" customWidth="1"/>
    <col min="40" max="43" width="13.25" style="1" bestFit="1" customWidth="1"/>
    <col min="44" max="44" width="12.75" style="1" bestFit="1" customWidth="1"/>
    <col min="45" max="45" width="13.875" style="1" bestFit="1" customWidth="1"/>
    <col min="46" max="46" width="12.75" style="1" bestFit="1" customWidth="1"/>
    <col min="47" max="47" width="13.875" style="1" bestFit="1" customWidth="1"/>
    <col min="48" max="48" width="13.25" style="1" bestFit="1" customWidth="1"/>
    <col min="49" max="16384" width="9" style="1"/>
  </cols>
  <sheetData>
    <row r="1" spans="1:48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S1" s="1">
        <v>1</v>
      </c>
    </row>
    <row r="2" spans="1:48" x14ac:dyDescent="0.25">
      <c r="S2" s="1">
        <v>2</v>
      </c>
    </row>
    <row r="3" spans="1:48" ht="16.5" x14ac:dyDescent="0.3">
      <c r="A3" s="26" t="s">
        <v>0</v>
      </c>
      <c r="B3" s="2"/>
      <c r="C3" s="2"/>
      <c r="D3" s="2"/>
      <c r="E3" s="2"/>
      <c r="F3" s="27" t="s">
        <v>1</v>
      </c>
      <c r="G3" s="27"/>
      <c r="H3" s="27"/>
      <c r="I3" s="27" t="s">
        <v>2</v>
      </c>
      <c r="J3" s="27"/>
      <c r="K3" s="27"/>
      <c r="L3" s="27" t="s">
        <v>3</v>
      </c>
      <c r="M3" s="27"/>
      <c r="N3" s="27"/>
      <c r="O3" s="27" t="s">
        <v>4</v>
      </c>
      <c r="P3" s="27"/>
      <c r="Q3" s="27"/>
      <c r="R3" s="3" t="s">
        <v>5</v>
      </c>
      <c r="S3" s="1">
        <v>3</v>
      </c>
      <c r="T3" s="27" t="s">
        <v>0</v>
      </c>
      <c r="U3" s="2"/>
      <c r="V3" s="2"/>
      <c r="W3" s="27" t="s">
        <v>1</v>
      </c>
      <c r="X3" s="27"/>
      <c r="Y3" s="27"/>
      <c r="Z3" s="27" t="s">
        <v>2</v>
      </c>
      <c r="AA3" s="27"/>
      <c r="AB3" s="27"/>
      <c r="AC3" s="27" t="s">
        <v>3</v>
      </c>
      <c r="AD3" s="27"/>
      <c r="AE3" s="27"/>
      <c r="AF3" s="27" t="s">
        <v>4</v>
      </c>
      <c r="AG3" s="27"/>
      <c r="AH3" s="27"/>
      <c r="AI3" s="3"/>
      <c r="AJ3" s="3"/>
      <c r="AK3" s="24" t="s">
        <v>0</v>
      </c>
      <c r="AL3" s="24" t="s">
        <v>6</v>
      </c>
      <c r="AM3" s="24" t="s">
        <v>7</v>
      </c>
      <c r="AN3" s="24" t="s">
        <v>1</v>
      </c>
      <c r="AO3" s="24" t="s">
        <v>2</v>
      </c>
      <c r="AP3" s="24" t="s">
        <v>3</v>
      </c>
      <c r="AQ3" s="24" t="s">
        <v>4</v>
      </c>
      <c r="AS3" s="24" t="s">
        <v>1</v>
      </c>
      <c r="AT3" s="24" t="s">
        <v>2</v>
      </c>
      <c r="AU3" s="24" t="s">
        <v>3</v>
      </c>
      <c r="AV3" s="24" t="s">
        <v>4</v>
      </c>
    </row>
    <row r="4" spans="1:48" x14ac:dyDescent="0.25">
      <c r="A4" s="26"/>
      <c r="B4" s="23" t="s">
        <v>6</v>
      </c>
      <c r="C4" s="23" t="s">
        <v>7</v>
      </c>
      <c r="D4" s="23"/>
      <c r="E4" s="23"/>
      <c r="F4" s="23" t="s">
        <v>8</v>
      </c>
      <c r="G4" s="23" t="s">
        <v>9</v>
      </c>
      <c r="H4" s="23" t="s">
        <v>10</v>
      </c>
      <c r="I4" s="23" t="s">
        <v>8</v>
      </c>
      <c r="J4" s="23" t="s">
        <v>9</v>
      </c>
      <c r="K4" s="23" t="s">
        <v>10</v>
      </c>
      <c r="L4" s="23" t="s">
        <v>8</v>
      </c>
      <c r="M4" s="23" t="s">
        <v>9</v>
      </c>
      <c r="N4" s="23" t="s">
        <v>10</v>
      </c>
      <c r="O4" s="23" t="s">
        <v>8</v>
      </c>
      <c r="P4" s="23" t="s">
        <v>9</v>
      </c>
      <c r="Q4" s="23" t="s">
        <v>10</v>
      </c>
      <c r="R4" s="3"/>
      <c r="S4" s="1">
        <v>4</v>
      </c>
      <c r="T4" s="27"/>
      <c r="U4" s="23" t="s">
        <v>6</v>
      </c>
      <c r="V4" s="5" t="s">
        <v>11</v>
      </c>
      <c r="W4" s="23" t="s">
        <v>8</v>
      </c>
      <c r="X4" s="23" t="s">
        <v>9</v>
      </c>
      <c r="Y4" s="23" t="s">
        <v>10</v>
      </c>
      <c r="Z4" s="23" t="s">
        <v>8</v>
      </c>
      <c r="AA4" s="23" t="s">
        <v>9</v>
      </c>
      <c r="AB4" s="23" t="s">
        <v>10</v>
      </c>
      <c r="AC4" s="23" t="s">
        <v>8</v>
      </c>
      <c r="AD4" s="23" t="s">
        <v>9</v>
      </c>
      <c r="AE4" s="23" t="s">
        <v>10</v>
      </c>
      <c r="AF4" s="23" t="s">
        <v>8</v>
      </c>
      <c r="AG4" s="23" t="s">
        <v>9</v>
      </c>
      <c r="AH4" s="23" t="s">
        <v>10</v>
      </c>
      <c r="AI4" s="3"/>
      <c r="AJ4" s="3"/>
      <c r="AK4" s="28"/>
      <c r="AL4" s="25"/>
      <c r="AM4" s="25"/>
      <c r="AN4" s="25"/>
      <c r="AO4" s="25"/>
      <c r="AP4" s="25"/>
      <c r="AQ4" s="25"/>
      <c r="AR4" s="6" t="s">
        <v>12</v>
      </c>
      <c r="AS4" s="25"/>
      <c r="AT4" s="25"/>
      <c r="AU4" s="25"/>
      <c r="AV4" s="25"/>
    </row>
    <row r="5" spans="1:48" x14ac:dyDescent="0.25">
      <c r="A5" s="26"/>
      <c r="B5" s="23">
        <v>57</v>
      </c>
      <c r="C5" s="23" t="s">
        <v>13</v>
      </c>
      <c r="D5" s="7">
        <v>231.79</v>
      </c>
      <c r="E5" s="7">
        <v>231.79</v>
      </c>
      <c r="F5" s="2"/>
      <c r="G5" s="8">
        <v>-444.95</v>
      </c>
      <c r="H5" s="2"/>
      <c r="I5" s="2"/>
      <c r="J5" s="8">
        <v>743.33</v>
      </c>
      <c r="K5" s="2"/>
      <c r="L5" s="8"/>
      <c r="M5" s="8">
        <v>-607.14</v>
      </c>
      <c r="N5" s="8"/>
      <c r="O5" s="2"/>
      <c r="P5" s="8">
        <v>-538.6</v>
      </c>
      <c r="Q5" s="2"/>
      <c r="R5" s="3"/>
      <c r="S5" s="1">
        <v>5</v>
      </c>
      <c r="T5" s="27"/>
      <c r="U5" s="23">
        <v>57</v>
      </c>
      <c r="V5" s="9">
        <v>231.79</v>
      </c>
      <c r="W5" s="2">
        <f>F5/((0.5*1.25*(18.66^2)/2.75)*($V5^0.44))</f>
        <v>0</v>
      </c>
      <c r="X5" s="2">
        <f t="shared" ref="W5:AH22" si="0">G5/((0.5*1.25*(18.66^2)/2.75)*($V5^0.44))</f>
        <v>-0.51203416844795924</v>
      </c>
      <c r="Y5" s="2">
        <f t="shared" si="0"/>
        <v>0</v>
      </c>
      <c r="Z5" s="2">
        <f t="shared" si="0"/>
        <v>0</v>
      </c>
      <c r="AA5" s="2">
        <f t="shared" si="0"/>
        <v>0.85540028864461526</v>
      </c>
      <c r="AB5" s="2">
        <f t="shared" si="0"/>
        <v>0</v>
      </c>
      <c r="AC5" s="2">
        <f t="shared" si="0"/>
        <v>0</v>
      </c>
      <c r="AD5" s="2">
        <f t="shared" si="0"/>
        <v>-0.69867721099335645</v>
      </c>
      <c r="AE5" s="2">
        <f t="shared" si="0"/>
        <v>0</v>
      </c>
      <c r="AF5" s="2">
        <f t="shared" si="0"/>
        <v>0</v>
      </c>
      <c r="AG5" s="2">
        <f t="shared" si="0"/>
        <v>-0.61980358046088513</v>
      </c>
      <c r="AH5" s="2">
        <f t="shared" si="0"/>
        <v>0</v>
      </c>
      <c r="AI5" s="3"/>
      <c r="AJ5" s="3"/>
      <c r="AK5" s="28"/>
      <c r="AL5" s="23">
        <v>57</v>
      </c>
      <c r="AM5" s="23" t="s">
        <v>13</v>
      </c>
      <c r="AN5" s="2">
        <f>0.2*W5+0.6*X5+0.2*Y5</f>
        <v>-0.30722050106877552</v>
      </c>
      <c r="AO5" s="2">
        <f>0.2*Z5+0.6*AA5+0.2*AB5</f>
        <v>0.51324017318676918</v>
      </c>
      <c r="AP5" s="2">
        <f>0.2*AC5+0.6*AD5+0.2*AE5</f>
        <v>-0.41920632659601387</v>
      </c>
      <c r="AQ5" s="2">
        <f>0.2*AF5+0.6*AG5+0.2*AH5</f>
        <v>-0.37188214827653104</v>
      </c>
      <c r="AR5" s="1">
        <v>511.23500000000001</v>
      </c>
      <c r="AS5" s="1">
        <f t="shared" ref="AS5:AS22" si="1">AR5*AN5</f>
        <v>-157.06187286389545</v>
      </c>
      <c r="AT5" s="1">
        <f t="shared" ref="AT5:AT22" si="2">AR5*AO5</f>
        <v>262.38633993913794</v>
      </c>
      <c r="AU5" s="1">
        <f t="shared" ref="AU5:AU22" si="3">AR5*AP5</f>
        <v>-214.31294637731315</v>
      </c>
      <c r="AV5" s="1">
        <f t="shared" ref="AV5:AV22" si="4">AR5*AQ5</f>
        <v>-190.11917007415235</v>
      </c>
    </row>
    <row r="6" spans="1:48" x14ac:dyDescent="0.25">
      <c r="A6" s="26"/>
      <c r="B6" s="23" t="s">
        <v>14</v>
      </c>
      <c r="C6" s="23" t="s">
        <v>15</v>
      </c>
      <c r="D6" s="7">
        <v>222.38</v>
      </c>
      <c r="E6" s="7">
        <v>222.38</v>
      </c>
      <c r="F6" s="2"/>
      <c r="G6" s="8">
        <v>-463.48</v>
      </c>
      <c r="H6" s="2"/>
      <c r="I6" s="2"/>
      <c r="J6" s="8">
        <v>746.29</v>
      </c>
      <c r="K6" s="2"/>
      <c r="L6" s="8"/>
      <c r="M6" s="8">
        <v>-582.4</v>
      </c>
      <c r="N6" s="8"/>
      <c r="O6" s="2"/>
      <c r="P6" s="8">
        <v>-506.56</v>
      </c>
      <c r="Q6" s="2"/>
      <c r="R6" s="3"/>
      <c r="S6" s="1">
        <v>6</v>
      </c>
      <c r="T6" s="27"/>
      <c r="U6" s="23" t="s">
        <v>14</v>
      </c>
      <c r="V6" s="9">
        <v>222.38</v>
      </c>
      <c r="W6" s="2">
        <f t="shared" si="0"/>
        <v>0</v>
      </c>
      <c r="X6" s="2">
        <f t="shared" si="0"/>
        <v>-0.54317312836039544</v>
      </c>
      <c r="Y6" s="2">
        <f t="shared" si="0"/>
        <v>0</v>
      </c>
      <c r="Z6" s="2">
        <f t="shared" si="0"/>
        <v>0</v>
      </c>
      <c r="AA6" s="2">
        <f t="shared" si="0"/>
        <v>0.87461093027548009</v>
      </c>
      <c r="AB6" s="2">
        <f t="shared" si="0"/>
        <v>0</v>
      </c>
      <c r="AC6" s="2">
        <f t="shared" si="0"/>
        <v>0</v>
      </c>
      <c r="AD6" s="2">
        <f t="shared" si="0"/>
        <v>-0.68254084309375662</v>
      </c>
      <c r="AE6" s="2">
        <f t="shared" si="0"/>
        <v>0</v>
      </c>
      <c r="AF6" s="2">
        <f t="shared" si="0"/>
        <v>0</v>
      </c>
      <c r="AG6" s="2">
        <f t="shared" si="0"/>
        <v>-0.59366052451506413</v>
      </c>
      <c r="AH6" s="2">
        <f t="shared" si="0"/>
        <v>0</v>
      </c>
      <c r="AI6" s="3"/>
      <c r="AJ6" s="3"/>
      <c r="AK6" s="28"/>
      <c r="AL6" s="23" t="s">
        <v>14</v>
      </c>
      <c r="AM6" s="23" t="s">
        <v>15</v>
      </c>
      <c r="AN6" s="2">
        <f t="shared" ref="AN6:AN22" si="5">0.2*W6+0.6*X6+0.2*Y6</f>
        <v>-0.32590387701623724</v>
      </c>
      <c r="AO6" s="2">
        <f t="shared" ref="AO6:AO22" si="6">0.2*Z6+0.6*AA6+0.2*AB6</f>
        <v>0.52476655816528806</v>
      </c>
      <c r="AP6" s="2">
        <f t="shared" ref="AP6:AP22" si="7">0.2*AC6+0.6*AD6+0.2*AE6</f>
        <v>-0.40952450585625394</v>
      </c>
      <c r="AQ6" s="2">
        <f t="shared" ref="AQ6:AQ22" si="8">0.2*AF6+0.6*AG6+0.2*AH6</f>
        <v>-0.35619631470903845</v>
      </c>
      <c r="AR6" s="1">
        <v>720.83500000000004</v>
      </c>
      <c r="AS6" s="1">
        <f t="shared" si="1"/>
        <v>-234.9229211889994</v>
      </c>
      <c r="AT6" s="1">
        <f t="shared" si="2"/>
        <v>378.27010195507546</v>
      </c>
      <c r="AU6" s="1">
        <f t="shared" si="3"/>
        <v>-295.19959717889282</v>
      </c>
      <c r="AV6" s="1">
        <f t="shared" si="4"/>
        <v>-256.75877051328973</v>
      </c>
    </row>
    <row r="7" spans="1:48" x14ac:dyDescent="0.25">
      <c r="A7" s="26"/>
      <c r="B7" s="10" t="s">
        <v>16</v>
      </c>
      <c r="C7" s="23" t="s">
        <v>17</v>
      </c>
      <c r="D7" s="7">
        <v>209.1</v>
      </c>
      <c r="E7" s="7">
        <v>209.1</v>
      </c>
      <c r="F7" s="2"/>
      <c r="G7" s="8">
        <v>-474.55</v>
      </c>
      <c r="H7" s="2"/>
      <c r="I7" s="2"/>
      <c r="J7" s="8">
        <v>743.1</v>
      </c>
      <c r="K7" s="2"/>
      <c r="L7" s="8"/>
      <c r="M7" s="8">
        <v>-583.16999999999996</v>
      </c>
      <c r="N7" s="8"/>
      <c r="O7" s="2"/>
      <c r="P7" s="8">
        <v>-473.44</v>
      </c>
      <c r="Q7" s="2"/>
      <c r="R7" s="3"/>
      <c r="S7" s="1">
        <v>7</v>
      </c>
      <c r="T7" s="27"/>
      <c r="U7" s="10" t="s">
        <v>16</v>
      </c>
      <c r="V7" s="9">
        <v>209.1</v>
      </c>
      <c r="W7" s="2">
        <f t="shared" si="0"/>
        <v>0</v>
      </c>
      <c r="X7" s="2">
        <f t="shared" si="0"/>
        <v>-0.571420215927674</v>
      </c>
      <c r="Y7" s="2">
        <f t="shared" si="0"/>
        <v>0</v>
      </c>
      <c r="Z7" s="2">
        <f t="shared" si="0"/>
        <v>0</v>
      </c>
      <c r="AA7" s="2">
        <f t="shared" si="0"/>
        <v>0.89478951102276794</v>
      </c>
      <c r="AB7" s="2">
        <f t="shared" si="0"/>
        <v>0</v>
      </c>
      <c r="AC7" s="2">
        <f t="shared" si="0"/>
        <v>0</v>
      </c>
      <c r="AD7" s="2">
        <f t="shared" si="0"/>
        <v>-0.70221289078609539</v>
      </c>
      <c r="AE7" s="2">
        <f t="shared" si="0"/>
        <v>0</v>
      </c>
      <c r="AF7" s="2">
        <f t="shared" si="0"/>
        <v>0</v>
      </c>
      <c r="AG7" s="2">
        <f t="shared" si="0"/>
        <v>-0.57008363086881875</v>
      </c>
      <c r="AH7" s="2">
        <f t="shared" si="0"/>
        <v>0</v>
      </c>
      <c r="AI7" s="3"/>
      <c r="AJ7" s="3"/>
      <c r="AK7" s="28"/>
      <c r="AL7" s="10" t="s">
        <v>16</v>
      </c>
      <c r="AM7" s="23" t="s">
        <v>17</v>
      </c>
      <c r="AN7" s="2">
        <f t="shared" si="5"/>
        <v>-0.34285212955660438</v>
      </c>
      <c r="AO7" s="2">
        <f t="shared" si="6"/>
        <v>0.53687370661366074</v>
      </c>
      <c r="AP7" s="2">
        <f t="shared" si="7"/>
        <v>-0.42132773447165722</v>
      </c>
      <c r="AQ7" s="2">
        <f t="shared" si="8"/>
        <v>-0.34205017852129121</v>
      </c>
      <c r="AR7" s="1">
        <v>684.18</v>
      </c>
      <c r="AS7" s="1">
        <f t="shared" si="1"/>
        <v>-234.57257000003756</v>
      </c>
      <c r="AT7" s="1">
        <f t="shared" si="2"/>
        <v>367.31825259093438</v>
      </c>
      <c r="AU7" s="1">
        <f t="shared" si="3"/>
        <v>-288.26400937081843</v>
      </c>
      <c r="AV7" s="1">
        <f t="shared" si="4"/>
        <v>-234.023891140697</v>
      </c>
    </row>
    <row r="8" spans="1:48" x14ac:dyDescent="0.25">
      <c r="A8" s="26"/>
      <c r="B8" s="10" t="s">
        <v>18</v>
      </c>
      <c r="C8" s="23" t="s">
        <v>19</v>
      </c>
      <c r="D8" s="7">
        <v>196.5</v>
      </c>
      <c r="E8" s="7">
        <v>196.5</v>
      </c>
      <c r="F8" s="2"/>
      <c r="G8" s="8">
        <v>-477.86</v>
      </c>
      <c r="H8" s="2"/>
      <c r="I8" s="2"/>
      <c r="J8" s="8">
        <v>751.41</v>
      </c>
      <c r="K8" s="2"/>
      <c r="L8" s="8"/>
      <c r="M8" s="8">
        <v>-540.85</v>
      </c>
      <c r="N8" s="8"/>
      <c r="O8" s="2"/>
      <c r="P8" s="8">
        <v>-461.94</v>
      </c>
      <c r="Q8" s="2"/>
      <c r="R8" s="3"/>
      <c r="S8" s="1">
        <v>8</v>
      </c>
      <c r="T8" s="27"/>
      <c r="U8" s="10" t="s">
        <v>18</v>
      </c>
      <c r="V8" s="9">
        <v>196.5</v>
      </c>
      <c r="W8" s="2">
        <f t="shared" si="0"/>
        <v>0</v>
      </c>
      <c r="X8" s="2">
        <f t="shared" si="0"/>
        <v>-0.59135810341748196</v>
      </c>
      <c r="Y8" s="2">
        <f t="shared" si="0"/>
        <v>0</v>
      </c>
      <c r="Z8" s="2">
        <f t="shared" si="0"/>
        <v>0</v>
      </c>
      <c r="AA8" s="2">
        <f t="shared" si="0"/>
        <v>0.92987986541859569</v>
      </c>
      <c r="AB8" s="2">
        <f t="shared" si="0"/>
        <v>0</v>
      </c>
      <c r="AC8" s="2">
        <f t="shared" si="0"/>
        <v>0</v>
      </c>
      <c r="AD8" s="2">
        <f t="shared" si="0"/>
        <v>-0.66930906590496198</v>
      </c>
      <c r="AE8" s="2">
        <f t="shared" si="0"/>
        <v>0</v>
      </c>
      <c r="AF8" s="2">
        <f t="shared" si="0"/>
        <v>0</v>
      </c>
      <c r="AG8" s="2">
        <f t="shared" si="0"/>
        <v>-0.57165689175212742</v>
      </c>
      <c r="AH8" s="2">
        <f t="shared" si="0"/>
        <v>0</v>
      </c>
      <c r="AI8" s="3"/>
      <c r="AJ8" s="3"/>
      <c r="AK8" s="28"/>
      <c r="AL8" s="10" t="s">
        <v>18</v>
      </c>
      <c r="AM8" s="23" t="s">
        <v>19</v>
      </c>
      <c r="AN8" s="2">
        <f t="shared" si="5"/>
        <v>-0.35481486205048918</v>
      </c>
      <c r="AO8" s="2">
        <f t="shared" si="6"/>
        <v>0.55792791925115737</v>
      </c>
      <c r="AP8" s="2">
        <f t="shared" si="7"/>
        <v>-0.40158543954297715</v>
      </c>
      <c r="AQ8" s="2">
        <f t="shared" si="8"/>
        <v>-0.34299413505127646</v>
      </c>
      <c r="AR8" s="1">
        <v>684.18</v>
      </c>
      <c r="AS8" s="1">
        <f t="shared" si="1"/>
        <v>-242.75723231770365</v>
      </c>
      <c r="AT8" s="1">
        <f t="shared" si="2"/>
        <v>381.72312379325683</v>
      </c>
      <c r="AU8" s="1">
        <f t="shared" si="3"/>
        <v>-274.75672602651412</v>
      </c>
      <c r="AV8" s="1">
        <f t="shared" si="4"/>
        <v>-234.6697273193823</v>
      </c>
    </row>
    <row r="9" spans="1:48" x14ac:dyDescent="0.25">
      <c r="A9" s="26"/>
      <c r="B9" s="10" t="s">
        <v>20</v>
      </c>
      <c r="C9" s="23" t="s">
        <v>21</v>
      </c>
      <c r="D9" s="7">
        <v>183.9</v>
      </c>
      <c r="E9" s="7">
        <v>183.9</v>
      </c>
      <c r="F9" s="2"/>
      <c r="G9" s="8">
        <v>-470.19</v>
      </c>
      <c r="H9" s="2"/>
      <c r="I9" s="2"/>
      <c r="J9" s="8">
        <v>712.13</v>
      </c>
      <c r="K9" s="2"/>
      <c r="L9" s="8"/>
      <c r="M9" s="8">
        <v>-538.20000000000005</v>
      </c>
      <c r="N9" s="8"/>
      <c r="O9" s="2"/>
      <c r="P9" s="8">
        <v>-445.16</v>
      </c>
      <c r="Q9" s="2"/>
      <c r="R9" s="3"/>
      <c r="S9" s="1">
        <v>9</v>
      </c>
      <c r="T9" s="27"/>
      <c r="U9" s="10" t="s">
        <v>20</v>
      </c>
      <c r="V9" s="9">
        <v>183.9</v>
      </c>
      <c r="W9" s="2">
        <f t="shared" si="0"/>
        <v>0</v>
      </c>
      <c r="X9" s="2">
        <f t="shared" si="0"/>
        <v>-0.59908276438275443</v>
      </c>
      <c r="Y9" s="2">
        <f t="shared" si="0"/>
        <v>0</v>
      </c>
      <c r="Z9" s="2">
        <f t="shared" si="0"/>
        <v>0</v>
      </c>
      <c r="AA9" s="2">
        <f t="shared" si="0"/>
        <v>0.90734556030517632</v>
      </c>
      <c r="AB9" s="2">
        <f t="shared" si="0"/>
        <v>0</v>
      </c>
      <c r="AC9" s="2">
        <f t="shared" si="0"/>
        <v>0</v>
      </c>
      <c r="AD9" s="2">
        <f t="shared" si="0"/>
        <v>-0.68573628488653193</v>
      </c>
      <c r="AE9" s="2">
        <f t="shared" si="0"/>
        <v>0</v>
      </c>
      <c r="AF9" s="2">
        <f t="shared" si="0"/>
        <v>0</v>
      </c>
      <c r="AG9" s="2">
        <f t="shared" si="0"/>
        <v>-0.56719131285783819</v>
      </c>
      <c r="AH9" s="2">
        <f t="shared" si="0"/>
        <v>0</v>
      </c>
      <c r="AI9" s="3"/>
      <c r="AJ9" s="3"/>
      <c r="AK9" s="28"/>
      <c r="AL9" s="10" t="s">
        <v>20</v>
      </c>
      <c r="AM9" s="23" t="s">
        <v>21</v>
      </c>
      <c r="AN9" s="2">
        <f t="shared" si="5"/>
        <v>-0.35944965862965267</v>
      </c>
      <c r="AO9" s="2">
        <f t="shared" si="6"/>
        <v>0.54440733618310577</v>
      </c>
      <c r="AP9" s="2">
        <f t="shared" si="7"/>
        <v>-0.41144177093191914</v>
      </c>
      <c r="AQ9" s="2">
        <f t="shared" si="8"/>
        <v>-0.34031478771470292</v>
      </c>
      <c r="AR9" s="1">
        <v>684.18</v>
      </c>
      <c r="AS9" s="1">
        <f t="shared" si="1"/>
        <v>-245.92826744123573</v>
      </c>
      <c r="AT9" s="1">
        <f t="shared" si="2"/>
        <v>372.47261126975729</v>
      </c>
      <c r="AU9" s="1">
        <f t="shared" si="3"/>
        <v>-281.50023083620039</v>
      </c>
      <c r="AV9" s="1">
        <f t="shared" si="4"/>
        <v>-232.83657145864544</v>
      </c>
    </row>
    <row r="10" spans="1:48" x14ac:dyDescent="0.25">
      <c r="A10" s="26"/>
      <c r="B10" s="10" t="s">
        <v>22</v>
      </c>
      <c r="C10" s="23" t="s">
        <v>23</v>
      </c>
      <c r="D10" s="7">
        <v>171.3</v>
      </c>
      <c r="E10" s="7">
        <v>171.3</v>
      </c>
      <c r="F10" s="2"/>
      <c r="G10" s="8">
        <v>-465.76</v>
      </c>
      <c r="H10" s="2"/>
      <c r="I10" s="2"/>
      <c r="J10" s="8">
        <v>662.02</v>
      </c>
      <c r="K10" s="2"/>
      <c r="L10" s="8"/>
      <c r="M10" s="8">
        <v>-551.30999999999995</v>
      </c>
      <c r="N10" s="8"/>
      <c r="O10" s="2"/>
      <c r="P10" s="8">
        <v>-444.02</v>
      </c>
      <c r="Q10" s="2"/>
      <c r="R10" s="3"/>
      <c r="S10" s="1">
        <v>10</v>
      </c>
      <c r="T10" s="27"/>
      <c r="U10" s="10" t="s">
        <v>22</v>
      </c>
      <c r="V10" s="9">
        <v>171.3</v>
      </c>
      <c r="W10" s="2">
        <f t="shared" si="0"/>
        <v>0</v>
      </c>
      <c r="X10" s="2">
        <f t="shared" si="0"/>
        <v>-0.61226346651812802</v>
      </c>
      <c r="Y10" s="2">
        <f t="shared" si="0"/>
        <v>0</v>
      </c>
      <c r="Z10" s="2">
        <f t="shared" si="0"/>
        <v>0</v>
      </c>
      <c r="AA10" s="2">
        <f t="shared" si="0"/>
        <v>0.87025648425010971</v>
      </c>
      <c r="AB10" s="2">
        <f t="shared" si="0"/>
        <v>0</v>
      </c>
      <c r="AC10" s="2">
        <f t="shared" si="0"/>
        <v>0</v>
      </c>
      <c r="AD10" s="2">
        <f t="shared" si="0"/>
        <v>-0.72472297261703267</v>
      </c>
      <c r="AE10" s="2">
        <f t="shared" si="0"/>
        <v>0</v>
      </c>
      <c r="AF10" s="2">
        <f t="shared" si="0"/>
        <v>0</v>
      </c>
      <c r="AG10" s="2">
        <f t="shared" si="0"/>
        <v>-0.5836852121336723</v>
      </c>
      <c r="AH10" s="2">
        <f t="shared" si="0"/>
        <v>0</v>
      </c>
      <c r="AI10" s="3"/>
      <c r="AJ10" s="3"/>
      <c r="AK10" s="28"/>
      <c r="AL10" s="10" t="s">
        <v>22</v>
      </c>
      <c r="AM10" s="23" t="s">
        <v>23</v>
      </c>
      <c r="AN10" s="2">
        <f t="shared" si="5"/>
        <v>-0.36735807991087682</v>
      </c>
      <c r="AO10" s="2">
        <f t="shared" si="6"/>
        <v>0.52215389055006578</v>
      </c>
      <c r="AP10" s="2">
        <f t="shared" si="7"/>
        <v>-0.43483378357021957</v>
      </c>
      <c r="AQ10" s="2">
        <f t="shared" si="8"/>
        <v>-0.35021112728020337</v>
      </c>
      <c r="AR10" s="1">
        <v>684.18</v>
      </c>
      <c r="AS10" s="1">
        <f t="shared" si="1"/>
        <v>-251.33905111342369</v>
      </c>
      <c r="AT10" s="1">
        <f t="shared" si="2"/>
        <v>357.24724883654397</v>
      </c>
      <c r="AU10" s="1">
        <f t="shared" si="3"/>
        <v>-297.5045780430728</v>
      </c>
      <c r="AV10" s="1">
        <f t="shared" si="4"/>
        <v>-239.60744906256951</v>
      </c>
    </row>
    <row r="11" spans="1:48" x14ac:dyDescent="0.25">
      <c r="A11" s="26"/>
      <c r="B11" s="23" t="s">
        <v>24</v>
      </c>
      <c r="C11" s="23" t="s">
        <v>25</v>
      </c>
      <c r="D11" s="7">
        <v>158.69999999999999</v>
      </c>
      <c r="E11" s="7">
        <v>158.69999999999999</v>
      </c>
      <c r="F11" s="2"/>
      <c r="G11" s="8">
        <v>-460.89</v>
      </c>
      <c r="H11" s="2"/>
      <c r="I11" s="2"/>
      <c r="J11" s="8">
        <v>653.61</v>
      </c>
      <c r="K11" s="2"/>
      <c r="L11" s="8"/>
      <c r="M11" s="8">
        <v>-615.26</v>
      </c>
      <c r="N11" s="8"/>
      <c r="O11" s="2"/>
      <c r="P11" s="8">
        <v>-481.09</v>
      </c>
      <c r="Q11" s="2"/>
      <c r="R11" s="3"/>
      <c r="S11" s="1">
        <v>11</v>
      </c>
      <c r="T11" s="27"/>
      <c r="U11" s="23" t="s">
        <v>24</v>
      </c>
      <c r="V11" s="9">
        <v>158.69999999999999</v>
      </c>
      <c r="W11" s="2">
        <f t="shared" si="0"/>
        <v>0</v>
      </c>
      <c r="X11" s="2">
        <f t="shared" si="0"/>
        <v>-0.62657467161445912</v>
      </c>
      <c r="Y11" s="2">
        <f t="shared" si="0"/>
        <v>0</v>
      </c>
      <c r="Z11" s="2">
        <f t="shared" si="0"/>
        <v>0</v>
      </c>
      <c r="AA11" s="2">
        <f t="shared" si="0"/>
        <v>0.88857530238001836</v>
      </c>
      <c r="AB11" s="2">
        <f t="shared" si="0"/>
        <v>0</v>
      </c>
      <c r="AC11" s="2">
        <f t="shared" si="0"/>
        <v>0</v>
      </c>
      <c r="AD11" s="2">
        <f t="shared" si="0"/>
        <v>-0.83643891700299888</v>
      </c>
      <c r="AE11" s="2">
        <f t="shared" si="0"/>
        <v>0</v>
      </c>
      <c r="AF11" s="2">
        <f t="shared" si="0"/>
        <v>0</v>
      </c>
      <c r="AG11" s="2">
        <f t="shared" si="0"/>
        <v>-0.65403634005294131</v>
      </c>
      <c r="AH11" s="2">
        <f t="shared" si="0"/>
        <v>0</v>
      </c>
      <c r="AI11" s="3"/>
      <c r="AJ11" s="3"/>
      <c r="AK11" s="28"/>
      <c r="AL11" s="23" t="s">
        <v>24</v>
      </c>
      <c r="AM11" s="23" t="s">
        <v>25</v>
      </c>
      <c r="AN11" s="2">
        <f t="shared" si="5"/>
        <v>-0.37594480296867544</v>
      </c>
      <c r="AO11" s="2">
        <f t="shared" si="6"/>
        <v>0.53314518142801104</v>
      </c>
      <c r="AP11" s="2">
        <f t="shared" si="7"/>
        <v>-0.50186335020179929</v>
      </c>
      <c r="AQ11" s="2">
        <f t="shared" si="8"/>
        <v>-0.3924218040317648</v>
      </c>
      <c r="AR11" s="1">
        <v>684.18</v>
      </c>
      <c r="AS11" s="1">
        <f t="shared" si="1"/>
        <v>-257.21391529510834</v>
      </c>
      <c r="AT11" s="1">
        <f t="shared" si="2"/>
        <v>364.76727022941657</v>
      </c>
      <c r="AU11" s="1">
        <f t="shared" si="3"/>
        <v>-343.36486694106702</v>
      </c>
      <c r="AV11" s="1">
        <f t="shared" si="4"/>
        <v>-268.4871498824528</v>
      </c>
    </row>
    <row r="12" spans="1:48" x14ac:dyDescent="0.25">
      <c r="A12" s="26"/>
      <c r="B12" s="10" t="s">
        <v>26</v>
      </c>
      <c r="C12" s="23" t="s">
        <v>27</v>
      </c>
      <c r="D12" s="7">
        <v>146.1</v>
      </c>
      <c r="E12" s="7">
        <v>146.1</v>
      </c>
      <c r="F12" s="2"/>
      <c r="G12" s="8">
        <v>-467.08</v>
      </c>
      <c r="H12" s="2"/>
      <c r="I12" s="2"/>
      <c r="J12" s="8">
        <v>632.55999999999995</v>
      </c>
      <c r="K12" s="2"/>
      <c r="L12" s="8"/>
      <c r="M12" s="8">
        <v>-566.61</v>
      </c>
      <c r="N12" s="8"/>
      <c r="O12" s="2"/>
      <c r="P12" s="8">
        <v>-498.82</v>
      </c>
      <c r="Q12" s="2"/>
      <c r="R12" s="3"/>
      <c r="S12" s="1">
        <v>12</v>
      </c>
      <c r="T12" s="27"/>
      <c r="U12" s="10" t="s">
        <v>26</v>
      </c>
      <c r="V12" s="9">
        <v>146.1</v>
      </c>
      <c r="W12" s="2">
        <f t="shared" si="0"/>
        <v>0</v>
      </c>
      <c r="X12" s="2">
        <f t="shared" si="0"/>
        <v>-0.6585284984152745</v>
      </c>
      <c r="Y12" s="2">
        <f t="shared" si="0"/>
        <v>0</v>
      </c>
      <c r="Z12" s="2">
        <f t="shared" si="0"/>
        <v>0</v>
      </c>
      <c r="AA12" s="2">
        <f t="shared" si="0"/>
        <v>0.89183606011297001</v>
      </c>
      <c r="AB12" s="2">
        <f t="shared" si="0"/>
        <v>0</v>
      </c>
      <c r="AC12" s="2">
        <f t="shared" si="0"/>
        <v>0</v>
      </c>
      <c r="AD12" s="2">
        <f t="shared" si="0"/>
        <v>-0.79885422729956057</v>
      </c>
      <c r="AE12" s="2">
        <f t="shared" si="0"/>
        <v>0</v>
      </c>
      <c r="AF12" s="2">
        <f t="shared" si="0"/>
        <v>0</v>
      </c>
      <c r="AG12" s="2">
        <f t="shared" si="0"/>
        <v>-0.70327820840007549</v>
      </c>
      <c r="AH12" s="2">
        <f t="shared" si="0"/>
        <v>0</v>
      </c>
      <c r="AI12" s="3"/>
      <c r="AJ12" s="3"/>
      <c r="AK12" s="28"/>
      <c r="AL12" s="10" t="s">
        <v>26</v>
      </c>
      <c r="AM12" s="23" t="s">
        <v>27</v>
      </c>
      <c r="AN12" s="2">
        <f t="shared" si="5"/>
        <v>-0.3951170990491647</v>
      </c>
      <c r="AO12" s="2">
        <f t="shared" si="6"/>
        <v>0.53510163606778194</v>
      </c>
      <c r="AP12" s="2">
        <f t="shared" si="7"/>
        <v>-0.47931253637973631</v>
      </c>
      <c r="AQ12" s="2">
        <f t="shared" si="8"/>
        <v>-0.42196692504004529</v>
      </c>
      <c r="AR12" s="1">
        <v>684.18</v>
      </c>
      <c r="AS12" s="1">
        <f t="shared" si="1"/>
        <v>-270.33121682745747</v>
      </c>
      <c r="AT12" s="1">
        <f t="shared" si="2"/>
        <v>366.10583736485501</v>
      </c>
      <c r="AU12" s="1">
        <f t="shared" si="3"/>
        <v>-327.93605114028799</v>
      </c>
      <c r="AV12" s="1">
        <f t="shared" si="4"/>
        <v>-288.70133077389818</v>
      </c>
    </row>
    <row r="13" spans="1:48" x14ac:dyDescent="0.25">
      <c r="A13" s="26"/>
      <c r="B13" s="10" t="s">
        <v>28</v>
      </c>
      <c r="C13" s="23" t="s">
        <v>29</v>
      </c>
      <c r="D13" s="7">
        <v>133.5</v>
      </c>
      <c r="E13" s="7">
        <v>133.5</v>
      </c>
      <c r="F13" s="2"/>
      <c r="G13" s="8">
        <v>-470.22</v>
      </c>
      <c r="H13" s="2"/>
      <c r="I13" s="2"/>
      <c r="J13" s="8">
        <v>602.77</v>
      </c>
      <c r="K13" s="2"/>
      <c r="L13" s="8"/>
      <c r="M13" s="8">
        <v>-536.47</v>
      </c>
      <c r="N13" s="8"/>
      <c r="O13" s="2"/>
      <c r="P13" s="8">
        <v>-506.84</v>
      </c>
      <c r="Q13" s="2"/>
      <c r="R13" s="3"/>
      <c r="S13" s="1">
        <v>13</v>
      </c>
      <c r="T13" s="27"/>
      <c r="U13" s="10" t="s">
        <v>28</v>
      </c>
      <c r="V13" s="9">
        <v>133.5</v>
      </c>
      <c r="W13" s="2">
        <f t="shared" si="0"/>
        <v>0</v>
      </c>
      <c r="X13" s="2">
        <f t="shared" si="0"/>
        <v>-0.68979292862625874</v>
      </c>
      <c r="Y13" s="2">
        <f t="shared" si="0"/>
        <v>0</v>
      </c>
      <c r="Z13" s="2">
        <f t="shared" si="0"/>
        <v>0</v>
      </c>
      <c r="AA13" s="2">
        <f t="shared" si="0"/>
        <v>0.88423819401142012</v>
      </c>
      <c r="AB13" s="2">
        <f t="shared" si="0"/>
        <v>0</v>
      </c>
      <c r="AC13" s="2">
        <f t="shared" si="0"/>
        <v>0</v>
      </c>
      <c r="AD13" s="2">
        <f t="shared" si="0"/>
        <v>-0.78697888737214294</v>
      </c>
      <c r="AE13" s="2">
        <f t="shared" si="0"/>
        <v>0</v>
      </c>
      <c r="AF13" s="2">
        <f t="shared" si="0"/>
        <v>0</v>
      </c>
      <c r="AG13" s="2">
        <f t="shared" si="0"/>
        <v>-0.74351292574737982</v>
      </c>
      <c r="AH13" s="2">
        <f t="shared" si="0"/>
        <v>0</v>
      </c>
      <c r="AI13" s="3"/>
      <c r="AJ13" s="3"/>
      <c r="AK13" s="28"/>
      <c r="AL13" s="10" t="s">
        <v>28</v>
      </c>
      <c r="AM13" s="23" t="s">
        <v>29</v>
      </c>
      <c r="AN13" s="2">
        <f t="shared" si="5"/>
        <v>-0.41387575717575525</v>
      </c>
      <c r="AO13" s="2">
        <f t="shared" si="6"/>
        <v>0.53054291640685203</v>
      </c>
      <c r="AP13" s="2">
        <f t="shared" si="7"/>
        <v>-0.47218733242328575</v>
      </c>
      <c r="AQ13" s="2">
        <f t="shared" si="8"/>
        <v>-0.4461077554484279</v>
      </c>
      <c r="AR13" s="1">
        <v>684.18</v>
      </c>
      <c r="AS13" s="1">
        <f t="shared" si="1"/>
        <v>-283.1655155445082</v>
      </c>
      <c r="AT13" s="1">
        <f t="shared" si="2"/>
        <v>362.98685254724001</v>
      </c>
      <c r="AU13" s="1">
        <f t="shared" si="3"/>
        <v>-323.06112909736362</v>
      </c>
      <c r="AV13" s="1">
        <f t="shared" si="4"/>
        <v>-305.21800412270539</v>
      </c>
    </row>
    <row r="14" spans="1:48" x14ac:dyDescent="0.25">
      <c r="A14" s="26"/>
      <c r="B14" s="10" t="s">
        <v>30</v>
      </c>
      <c r="C14" s="23" t="s">
        <v>31</v>
      </c>
      <c r="D14" s="7">
        <v>120.9</v>
      </c>
      <c r="E14" s="7">
        <v>120.9</v>
      </c>
      <c r="F14" s="2"/>
      <c r="G14" s="8">
        <v>-463.1</v>
      </c>
      <c r="H14" s="2"/>
      <c r="I14" s="2"/>
      <c r="J14" s="8">
        <v>577.96</v>
      </c>
      <c r="K14" s="2"/>
      <c r="L14" s="8"/>
      <c r="M14" s="8">
        <v>-570.25</v>
      </c>
      <c r="N14" s="8"/>
      <c r="O14" s="2"/>
      <c r="P14" s="8">
        <v>-528.53</v>
      </c>
      <c r="Q14" s="2"/>
      <c r="R14" s="3"/>
      <c r="S14" s="1">
        <v>14</v>
      </c>
      <c r="T14" s="27"/>
      <c r="U14" s="10" t="s">
        <v>30</v>
      </c>
      <c r="V14" s="9">
        <v>120.9</v>
      </c>
      <c r="W14" s="2">
        <f t="shared" si="0"/>
        <v>0</v>
      </c>
      <c r="X14" s="2">
        <f t="shared" si="0"/>
        <v>-0.70963758013817435</v>
      </c>
      <c r="Y14" s="2">
        <f t="shared" si="0"/>
        <v>0</v>
      </c>
      <c r="Z14" s="2">
        <f t="shared" si="0"/>
        <v>0</v>
      </c>
      <c r="AA14" s="2">
        <f t="shared" si="0"/>
        <v>0.88564486248468854</v>
      </c>
      <c r="AB14" s="2">
        <f t="shared" si="0"/>
        <v>0</v>
      </c>
      <c r="AC14" s="2">
        <f t="shared" si="0"/>
        <v>0</v>
      </c>
      <c r="AD14" s="2">
        <f t="shared" si="0"/>
        <v>-0.87383033917899788</v>
      </c>
      <c r="AE14" s="2">
        <f t="shared" si="0"/>
        <v>0</v>
      </c>
      <c r="AF14" s="2">
        <f t="shared" si="0"/>
        <v>0</v>
      </c>
      <c r="AG14" s="2">
        <f t="shared" si="0"/>
        <v>-0.80990013005922967</v>
      </c>
      <c r="AH14" s="2">
        <f t="shared" si="0"/>
        <v>0</v>
      </c>
      <c r="AI14" s="3"/>
      <c r="AJ14" s="3"/>
      <c r="AK14" s="28"/>
      <c r="AL14" s="10" t="s">
        <v>30</v>
      </c>
      <c r="AM14" s="23" t="s">
        <v>31</v>
      </c>
      <c r="AN14" s="2">
        <f t="shared" si="5"/>
        <v>-0.42578254808290461</v>
      </c>
      <c r="AO14" s="2">
        <f t="shared" si="6"/>
        <v>0.53138691749081313</v>
      </c>
      <c r="AP14" s="2">
        <f t="shared" si="7"/>
        <v>-0.52429820350739875</v>
      </c>
      <c r="AQ14" s="2">
        <f t="shared" si="8"/>
        <v>-0.48594007803553779</v>
      </c>
      <c r="AR14" s="1">
        <v>684.18</v>
      </c>
      <c r="AS14" s="1">
        <f t="shared" si="1"/>
        <v>-291.31190374736167</v>
      </c>
      <c r="AT14" s="1">
        <f t="shared" si="2"/>
        <v>363.56430120886449</v>
      </c>
      <c r="AU14" s="1">
        <f t="shared" si="3"/>
        <v>-358.71434487569206</v>
      </c>
      <c r="AV14" s="1">
        <f t="shared" si="4"/>
        <v>-332.47048259035421</v>
      </c>
    </row>
    <row r="15" spans="1:48" x14ac:dyDescent="0.25">
      <c r="A15" s="26"/>
      <c r="B15" s="11" t="s">
        <v>32</v>
      </c>
      <c r="C15" s="23" t="s">
        <v>33</v>
      </c>
      <c r="D15" s="7">
        <v>108.3</v>
      </c>
      <c r="E15" s="7">
        <v>108.3</v>
      </c>
      <c r="F15" s="2"/>
      <c r="G15" s="8">
        <v>-462.54</v>
      </c>
      <c r="H15" s="2"/>
      <c r="I15" s="2"/>
      <c r="J15" s="8">
        <v>546.85</v>
      </c>
      <c r="K15" s="2"/>
      <c r="L15" s="8"/>
      <c r="M15" s="8">
        <v>-612.91999999999996</v>
      </c>
      <c r="N15" s="8"/>
      <c r="O15" s="2"/>
      <c r="P15" s="8">
        <v>-531.91</v>
      </c>
      <c r="Q15" s="2"/>
      <c r="R15" s="3"/>
      <c r="S15" s="1">
        <v>15</v>
      </c>
      <c r="T15" s="27"/>
      <c r="U15" s="11" t="s">
        <v>32</v>
      </c>
      <c r="V15" s="9">
        <v>108.3</v>
      </c>
      <c r="W15" s="2">
        <f t="shared" si="0"/>
        <v>0</v>
      </c>
      <c r="X15" s="2">
        <f t="shared" si="0"/>
        <v>-0.74394730149769073</v>
      </c>
      <c r="Y15" s="2">
        <f t="shared" si="0"/>
        <v>0</v>
      </c>
      <c r="Z15" s="2">
        <f t="shared" si="0"/>
        <v>0</v>
      </c>
      <c r="AA15" s="2">
        <f t="shared" si="0"/>
        <v>0.87955113465648849</v>
      </c>
      <c r="AB15" s="2">
        <f t="shared" si="0"/>
        <v>0</v>
      </c>
      <c r="AC15" s="2">
        <f t="shared" si="0"/>
        <v>0</v>
      </c>
      <c r="AD15" s="2">
        <f t="shared" si="0"/>
        <v>-0.98581783204471951</v>
      </c>
      <c r="AE15" s="2">
        <f t="shared" si="0"/>
        <v>0</v>
      </c>
      <c r="AF15" s="2">
        <f t="shared" si="0"/>
        <v>0</v>
      </c>
      <c r="AG15" s="2">
        <f t="shared" si="0"/>
        <v>-0.85552170437072828</v>
      </c>
      <c r="AH15" s="2">
        <f t="shared" si="0"/>
        <v>0</v>
      </c>
      <c r="AI15" s="3"/>
      <c r="AJ15" s="3"/>
      <c r="AK15" s="28"/>
      <c r="AL15" s="11" t="s">
        <v>32</v>
      </c>
      <c r="AM15" s="23" t="s">
        <v>33</v>
      </c>
      <c r="AN15" s="2">
        <f t="shared" si="5"/>
        <v>-0.44636838089861441</v>
      </c>
      <c r="AO15" s="2">
        <f t="shared" si="6"/>
        <v>0.52773068079389307</v>
      </c>
      <c r="AP15" s="2">
        <f t="shared" si="7"/>
        <v>-0.59149069922683173</v>
      </c>
      <c r="AQ15" s="2">
        <f t="shared" si="8"/>
        <v>-0.51331302262243694</v>
      </c>
      <c r="AR15" s="1">
        <v>684.18</v>
      </c>
      <c r="AS15" s="1">
        <f t="shared" si="1"/>
        <v>-305.39631884321398</v>
      </c>
      <c r="AT15" s="1">
        <f t="shared" si="2"/>
        <v>361.06277718556572</v>
      </c>
      <c r="AU15" s="1">
        <f t="shared" si="3"/>
        <v>-404.68610659701369</v>
      </c>
      <c r="AV15" s="1">
        <f t="shared" si="4"/>
        <v>-351.1985038178189</v>
      </c>
    </row>
    <row r="16" spans="1:48" x14ac:dyDescent="0.25">
      <c r="A16" s="26"/>
      <c r="B16" s="11" t="s">
        <v>34</v>
      </c>
      <c r="C16" s="23" t="s">
        <v>35</v>
      </c>
      <c r="D16" s="7">
        <v>95.7</v>
      </c>
      <c r="E16" s="7">
        <v>95.7</v>
      </c>
      <c r="F16" s="2"/>
      <c r="G16" s="8">
        <v>-467.18</v>
      </c>
      <c r="H16" s="2"/>
      <c r="I16" s="2"/>
      <c r="J16" s="8">
        <v>527.79999999999995</v>
      </c>
      <c r="K16" s="2"/>
      <c r="L16" s="8"/>
      <c r="M16" s="8">
        <v>-583.12</v>
      </c>
      <c r="N16" s="8"/>
      <c r="O16" s="2"/>
      <c r="P16" s="8">
        <v>-527.57000000000005</v>
      </c>
      <c r="Q16" s="2"/>
      <c r="R16" s="3"/>
      <c r="S16" s="1">
        <v>16</v>
      </c>
      <c r="T16" s="27"/>
      <c r="U16" s="11" t="s">
        <v>34</v>
      </c>
      <c r="V16" s="9">
        <v>95.7</v>
      </c>
      <c r="W16" s="2">
        <f t="shared" si="0"/>
        <v>0</v>
      </c>
      <c r="X16" s="2">
        <f t="shared" si="0"/>
        <v>-0.79343688764547071</v>
      </c>
      <c r="Y16" s="2">
        <f t="shared" si="0"/>
        <v>0</v>
      </c>
      <c r="Z16" s="2">
        <f t="shared" si="0"/>
        <v>0</v>
      </c>
      <c r="AA16" s="2">
        <f t="shared" si="0"/>
        <v>0.89639108972832615</v>
      </c>
      <c r="AB16" s="2">
        <f t="shared" si="0"/>
        <v>0</v>
      </c>
      <c r="AC16" s="2">
        <f t="shared" si="0"/>
        <v>0</v>
      </c>
      <c r="AD16" s="2">
        <f t="shared" si="0"/>
        <v>-0.99034401713221221</v>
      </c>
      <c r="AE16" s="2">
        <f t="shared" si="0"/>
        <v>0</v>
      </c>
      <c r="AF16" s="2">
        <f t="shared" si="0"/>
        <v>0</v>
      </c>
      <c r="AG16" s="2">
        <f t="shared" si="0"/>
        <v>-0.89600046837433334</v>
      </c>
      <c r="AH16" s="2">
        <f t="shared" si="0"/>
        <v>0</v>
      </c>
      <c r="AI16" s="3"/>
      <c r="AJ16" s="3"/>
      <c r="AK16" s="28"/>
      <c r="AL16" s="11" t="s">
        <v>34</v>
      </c>
      <c r="AM16" s="23" t="s">
        <v>35</v>
      </c>
      <c r="AN16" s="2">
        <f t="shared" si="5"/>
        <v>-0.47606213258728242</v>
      </c>
      <c r="AO16" s="2">
        <f t="shared" si="6"/>
        <v>0.53783465383699569</v>
      </c>
      <c r="AP16" s="2">
        <f t="shared" si="7"/>
        <v>-0.5942064102793273</v>
      </c>
      <c r="AQ16" s="2">
        <f t="shared" si="8"/>
        <v>-0.5376002810246</v>
      </c>
      <c r="AR16" s="1">
        <v>684.18</v>
      </c>
      <c r="AS16" s="1">
        <f t="shared" si="1"/>
        <v>-325.71218987356684</v>
      </c>
      <c r="AT16" s="1">
        <f t="shared" si="2"/>
        <v>367.9757134621957</v>
      </c>
      <c r="AU16" s="1">
        <f t="shared" si="3"/>
        <v>-406.5441417849101</v>
      </c>
      <c r="AV16" s="1">
        <f t="shared" si="4"/>
        <v>-367.81536027141078</v>
      </c>
    </row>
    <row r="17" spans="1:48" x14ac:dyDescent="0.25">
      <c r="A17" s="26"/>
      <c r="B17" s="11" t="s">
        <v>36</v>
      </c>
      <c r="C17" s="23" t="s">
        <v>37</v>
      </c>
      <c r="D17" s="7">
        <v>83.1</v>
      </c>
      <c r="E17" s="7">
        <v>83.1</v>
      </c>
      <c r="F17" s="2"/>
      <c r="G17" s="8">
        <v>-485.9</v>
      </c>
      <c r="H17" s="2"/>
      <c r="I17" s="2"/>
      <c r="J17" s="8">
        <v>504.59</v>
      </c>
      <c r="K17" s="2"/>
      <c r="L17" s="8"/>
      <c r="M17" s="8">
        <v>-506.03</v>
      </c>
      <c r="N17" s="8"/>
      <c r="O17" s="2"/>
      <c r="P17" s="8">
        <v>-503.3</v>
      </c>
      <c r="Q17" s="2"/>
      <c r="R17" s="3"/>
      <c r="S17" s="1">
        <v>17</v>
      </c>
      <c r="T17" s="27"/>
      <c r="U17" s="11" t="s">
        <v>36</v>
      </c>
      <c r="V17" s="9">
        <v>83.1</v>
      </c>
      <c r="W17" s="2">
        <f t="shared" si="0"/>
        <v>0</v>
      </c>
      <c r="X17" s="2">
        <f t="shared" si="0"/>
        <v>-0.87811591069695027</v>
      </c>
      <c r="Y17" s="2">
        <f t="shared" si="0"/>
        <v>0</v>
      </c>
      <c r="Z17" s="2">
        <f t="shared" si="0"/>
        <v>0</v>
      </c>
      <c r="AA17" s="2">
        <f t="shared" si="0"/>
        <v>0.91189237986946725</v>
      </c>
      <c r="AB17" s="2">
        <f t="shared" si="0"/>
        <v>0</v>
      </c>
      <c r="AC17" s="2">
        <f t="shared" si="0"/>
        <v>0</v>
      </c>
      <c r="AD17" s="2">
        <f t="shared" si="0"/>
        <v>-0.91449474025515065</v>
      </c>
      <c r="AE17" s="2">
        <f t="shared" si="0"/>
        <v>0</v>
      </c>
      <c r="AF17" s="2">
        <f t="shared" si="0"/>
        <v>0</v>
      </c>
      <c r="AG17" s="2">
        <f t="shared" si="0"/>
        <v>-0.90956109869062585</v>
      </c>
      <c r="AH17" s="2">
        <f t="shared" si="0"/>
        <v>0</v>
      </c>
      <c r="AI17" s="3"/>
      <c r="AJ17" s="3"/>
      <c r="AK17" s="28"/>
      <c r="AL17" s="11" t="s">
        <v>36</v>
      </c>
      <c r="AM17" s="23" t="s">
        <v>37</v>
      </c>
      <c r="AN17" s="2">
        <f t="shared" si="5"/>
        <v>-0.52686954641817019</v>
      </c>
      <c r="AO17" s="2">
        <f t="shared" si="6"/>
        <v>0.54713542792168035</v>
      </c>
      <c r="AP17" s="2">
        <f t="shared" si="7"/>
        <v>-0.54869684415309039</v>
      </c>
      <c r="AQ17" s="2">
        <f t="shared" si="8"/>
        <v>-0.54573665921437553</v>
      </c>
      <c r="AR17" s="1">
        <v>684.18</v>
      </c>
      <c r="AS17" s="1">
        <f t="shared" si="1"/>
        <v>-360.47360626838366</v>
      </c>
      <c r="AT17" s="1">
        <f t="shared" si="2"/>
        <v>374.33911707545525</v>
      </c>
      <c r="AU17" s="1">
        <f t="shared" si="3"/>
        <v>-375.40740683266137</v>
      </c>
      <c r="AV17" s="1">
        <f t="shared" si="4"/>
        <v>-373.38210750129144</v>
      </c>
    </row>
    <row r="18" spans="1:48" x14ac:dyDescent="0.25">
      <c r="A18" s="26"/>
      <c r="B18" s="11" t="s">
        <v>38</v>
      </c>
      <c r="C18" s="23" t="s">
        <v>39</v>
      </c>
      <c r="D18" s="7">
        <v>70.5</v>
      </c>
      <c r="E18" s="7">
        <v>70.5</v>
      </c>
      <c r="F18" s="2"/>
      <c r="G18" s="8">
        <v>-561.6</v>
      </c>
      <c r="H18" s="2"/>
      <c r="I18" s="2"/>
      <c r="J18" s="8">
        <v>483.68</v>
      </c>
      <c r="K18" s="2"/>
      <c r="L18" s="8"/>
      <c r="M18" s="8">
        <v>-434.41</v>
      </c>
      <c r="N18" s="8"/>
      <c r="O18" s="2"/>
      <c r="P18" s="8">
        <v>-472.22</v>
      </c>
      <c r="Q18" s="2"/>
      <c r="R18" s="3"/>
      <c r="S18" s="1">
        <v>18</v>
      </c>
      <c r="T18" s="27"/>
      <c r="U18" s="11" t="s">
        <v>38</v>
      </c>
      <c r="V18" s="9">
        <v>70.5</v>
      </c>
      <c r="W18" s="2">
        <f t="shared" si="0"/>
        <v>0</v>
      </c>
      <c r="X18" s="2">
        <f t="shared" si="0"/>
        <v>-1.091071685011435</v>
      </c>
      <c r="Y18" s="2">
        <f t="shared" si="0"/>
        <v>0</v>
      </c>
      <c r="Z18" s="2">
        <f t="shared" si="0"/>
        <v>0</v>
      </c>
      <c r="AA18" s="2">
        <f t="shared" si="0"/>
        <v>0.93968937429902233</v>
      </c>
      <c r="AB18" s="2">
        <f t="shared" si="0"/>
        <v>0</v>
      </c>
      <c r="AC18" s="2">
        <f t="shared" si="0"/>
        <v>0</v>
      </c>
      <c r="AD18" s="2">
        <f t="shared" si="0"/>
        <v>-0.84396803897047279</v>
      </c>
      <c r="AE18" s="2">
        <f t="shared" si="0"/>
        <v>0</v>
      </c>
      <c r="AF18" s="2">
        <f t="shared" si="0"/>
        <v>0</v>
      </c>
      <c r="AG18" s="2">
        <f t="shared" si="0"/>
        <v>-0.91742498414547702</v>
      </c>
      <c r="AH18" s="2">
        <f t="shared" si="0"/>
        <v>0</v>
      </c>
      <c r="AI18" s="3"/>
      <c r="AJ18" s="3"/>
      <c r="AK18" s="28"/>
      <c r="AL18" s="11" t="s">
        <v>38</v>
      </c>
      <c r="AM18" s="23" t="s">
        <v>39</v>
      </c>
      <c r="AN18" s="2">
        <f t="shared" si="5"/>
        <v>-0.65464301100686095</v>
      </c>
      <c r="AO18" s="2">
        <f t="shared" si="6"/>
        <v>0.56381362457941342</v>
      </c>
      <c r="AP18" s="2">
        <f t="shared" si="7"/>
        <v>-0.50638082338228363</v>
      </c>
      <c r="AQ18" s="2">
        <f t="shared" si="8"/>
        <v>-0.55045499048728619</v>
      </c>
      <c r="AR18" s="1">
        <v>684.18</v>
      </c>
      <c r="AS18" s="1">
        <f t="shared" si="1"/>
        <v>-447.89365527067412</v>
      </c>
      <c r="AT18" s="1">
        <f t="shared" si="2"/>
        <v>385.75000566474307</v>
      </c>
      <c r="AU18" s="1">
        <f t="shared" si="3"/>
        <v>-346.45563174169081</v>
      </c>
      <c r="AV18" s="1">
        <f t="shared" si="4"/>
        <v>-376.61029539159142</v>
      </c>
    </row>
    <row r="19" spans="1:48" x14ac:dyDescent="0.25">
      <c r="A19" s="26"/>
      <c r="B19" s="11" t="s">
        <v>40</v>
      </c>
      <c r="C19" s="23" t="s">
        <v>41</v>
      </c>
      <c r="D19" s="7">
        <v>57.9</v>
      </c>
      <c r="E19" s="7">
        <v>57.9</v>
      </c>
      <c r="F19" s="2"/>
      <c r="G19" s="8">
        <v>-706.23</v>
      </c>
      <c r="H19" s="2"/>
      <c r="I19" s="2"/>
      <c r="J19" s="8">
        <v>462.39</v>
      </c>
      <c r="K19" s="2"/>
      <c r="L19" s="8"/>
      <c r="M19" s="8">
        <v>-367.86</v>
      </c>
      <c r="N19" s="8"/>
      <c r="O19" s="2"/>
      <c r="P19" s="8">
        <v>-450.69</v>
      </c>
      <c r="Q19" s="2"/>
      <c r="R19" s="3"/>
      <c r="S19" s="1">
        <v>19</v>
      </c>
      <c r="T19" s="27"/>
      <c r="U19" s="11" t="s">
        <v>40</v>
      </c>
      <c r="V19" s="9">
        <v>57.9</v>
      </c>
      <c r="W19" s="2">
        <f t="shared" si="0"/>
        <v>0</v>
      </c>
      <c r="X19" s="2">
        <f t="shared" si="0"/>
        <v>-1.4962252918147543</v>
      </c>
      <c r="Y19" s="2">
        <f t="shared" si="0"/>
        <v>0</v>
      </c>
      <c r="Z19" s="2">
        <f t="shared" si="0"/>
        <v>0</v>
      </c>
      <c r="AA19" s="2">
        <f t="shared" si="0"/>
        <v>0.97962365331722545</v>
      </c>
      <c r="AB19" s="2">
        <f t="shared" si="0"/>
        <v>0</v>
      </c>
      <c r="AC19" s="2">
        <f t="shared" si="0"/>
        <v>0</v>
      </c>
      <c r="AD19" s="2">
        <f t="shared" si="0"/>
        <v>-0.77935153681799907</v>
      </c>
      <c r="AE19" s="2">
        <f t="shared" si="0"/>
        <v>0</v>
      </c>
      <c r="AF19" s="2">
        <f t="shared" si="0"/>
        <v>0</v>
      </c>
      <c r="AG19" s="2">
        <f t="shared" si="0"/>
        <v>-0.95483592706057741</v>
      </c>
      <c r="AH19" s="2">
        <f t="shared" si="0"/>
        <v>0</v>
      </c>
      <c r="AI19" s="3"/>
      <c r="AJ19" s="3"/>
      <c r="AK19" s="28"/>
      <c r="AL19" s="11" t="s">
        <v>40</v>
      </c>
      <c r="AM19" s="23" t="s">
        <v>41</v>
      </c>
      <c r="AN19" s="2">
        <f t="shared" si="5"/>
        <v>-0.89773517508885259</v>
      </c>
      <c r="AO19" s="2">
        <f t="shared" si="6"/>
        <v>0.5877741919903352</v>
      </c>
      <c r="AP19" s="2">
        <f t="shared" si="7"/>
        <v>-0.46761092209079941</v>
      </c>
      <c r="AQ19" s="2">
        <f t="shared" si="8"/>
        <v>-0.57290155623634642</v>
      </c>
      <c r="AR19" s="1">
        <v>684.18</v>
      </c>
      <c r="AS19" s="1">
        <f t="shared" si="1"/>
        <v>-614.21245209229107</v>
      </c>
      <c r="AT19" s="1">
        <f t="shared" si="2"/>
        <v>402.1433466759475</v>
      </c>
      <c r="AU19" s="1">
        <f t="shared" si="3"/>
        <v>-319.93004067608314</v>
      </c>
      <c r="AV19" s="1">
        <f t="shared" si="4"/>
        <v>-391.96778674578349</v>
      </c>
    </row>
    <row r="20" spans="1:48" x14ac:dyDescent="0.25">
      <c r="A20" s="26"/>
      <c r="B20" s="11" t="s">
        <v>42</v>
      </c>
      <c r="C20" s="23" t="s">
        <v>43</v>
      </c>
      <c r="D20" s="7">
        <v>45.3</v>
      </c>
      <c r="E20" s="7">
        <v>45.3</v>
      </c>
      <c r="F20" s="2"/>
      <c r="G20" s="8" t="s">
        <v>135</v>
      </c>
      <c r="H20" s="2"/>
      <c r="I20" s="2"/>
      <c r="J20" s="8">
        <v>444.68</v>
      </c>
      <c r="K20" s="2"/>
      <c r="L20" s="8"/>
      <c r="M20" s="8">
        <v>-348.47</v>
      </c>
      <c r="N20" s="8"/>
      <c r="O20" s="2"/>
      <c r="P20" s="8">
        <v>-429.52</v>
      </c>
      <c r="Q20" s="2"/>
      <c r="R20" s="3"/>
      <c r="S20" s="1">
        <v>20</v>
      </c>
      <c r="T20" s="27"/>
      <c r="U20" s="11" t="s">
        <v>42</v>
      </c>
      <c r="V20" s="9">
        <v>45.3</v>
      </c>
      <c r="W20" s="2">
        <f t="shared" si="0"/>
        <v>0</v>
      </c>
      <c r="X20" s="2" t="e">
        <f t="shared" si="0"/>
        <v>#VALUE!</v>
      </c>
      <c r="Y20" s="2">
        <f t="shared" si="0"/>
        <v>0</v>
      </c>
      <c r="Z20" s="2">
        <f t="shared" si="0"/>
        <v>0</v>
      </c>
      <c r="AA20" s="2">
        <f t="shared" si="0"/>
        <v>1.0495274110704245</v>
      </c>
      <c r="AB20" s="2">
        <f t="shared" si="0"/>
        <v>0</v>
      </c>
      <c r="AC20" s="2">
        <f t="shared" si="0"/>
        <v>0</v>
      </c>
      <c r="AD20" s="2">
        <f t="shared" si="0"/>
        <v>-0.82245393751846452</v>
      </c>
      <c r="AE20" s="2">
        <f t="shared" si="0"/>
        <v>0</v>
      </c>
      <c r="AF20" s="2">
        <f t="shared" si="0"/>
        <v>0</v>
      </c>
      <c r="AG20" s="2">
        <f t="shared" si="0"/>
        <v>-1.0137469946994888</v>
      </c>
      <c r="AH20" s="2">
        <f t="shared" si="0"/>
        <v>0</v>
      </c>
      <c r="AI20" s="3"/>
      <c r="AJ20" s="3"/>
      <c r="AK20" s="28"/>
      <c r="AL20" s="11" t="s">
        <v>42</v>
      </c>
      <c r="AM20" s="23" t="s">
        <v>43</v>
      </c>
      <c r="AN20" s="2" t="e">
        <f t="shared" si="5"/>
        <v>#VALUE!</v>
      </c>
      <c r="AO20" s="2">
        <f t="shared" si="6"/>
        <v>0.62971644664225468</v>
      </c>
      <c r="AP20" s="2">
        <f t="shared" si="7"/>
        <v>-0.49347236251107868</v>
      </c>
      <c r="AQ20" s="2">
        <f t="shared" si="8"/>
        <v>-0.60824819681969322</v>
      </c>
      <c r="AR20" s="1">
        <v>684.18</v>
      </c>
      <c r="AS20" s="1" t="e">
        <f t="shared" si="1"/>
        <v>#VALUE!</v>
      </c>
      <c r="AT20" s="1">
        <f t="shared" si="2"/>
        <v>430.83939846369776</v>
      </c>
      <c r="AU20" s="1">
        <f t="shared" si="3"/>
        <v>-337.62392098282976</v>
      </c>
      <c r="AV20" s="1">
        <f t="shared" si="4"/>
        <v>-416.15125130009767</v>
      </c>
    </row>
    <row r="21" spans="1:48" x14ac:dyDescent="0.25">
      <c r="A21" s="26"/>
      <c r="B21" s="11" t="s">
        <v>44</v>
      </c>
      <c r="C21" s="23" t="s">
        <v>45</v>
      </c>
      <c r="D21" s="7">
        <v>32.700000000000003</v>
      </c>
      <c r="E21" s="7">
        <v>32.700000000000003</v>
      </c>
      <c r="F21" s="2"/>
      <c r="G21" s="8" t="s">
        <v>135</v>
      </c>
      <c r="H21" s="2"/>
      <c r="I21" s="2"/>
      <c r="J21" s="8" t="s">
        <v>136</v>
      </c>
      <c r="K21" s="2"/>
      <c r="L21" s="8"/>
      <c r="M21" s="8" t="s">
        <v>135</v>
      </c>
      <c r="N21" s="8"/>
      <c r="O21" s="2"/>
      <c r="P21" s="8" t="s">
        <v>137</v>
      </c>
      <c r="Q21" s="2"/>
      <c r="R21" s="3"/>
      <c r="S21" s="1">
        <v>21</v>
      </c>
      <c r="T21" s="27"/>
      <c r="U21" s="11" t="s">
        <v>44</v>
      </c>
      <c r="V21" s="9">
        <v>32.700000000000003</v>
      </c>
      <c r="W21" s="2">
        <f t="shared" si="0"/>
        <v>0</v>
      </c>
      <c r="X21" s="2" t="e">
        <f t="shared" si="0"/>
        <v>#VALUE!</v>
      </c>
      <c r="Y21" s="2">
        <f t="shared" si="0"/>
        <v>0</v>
      </c>
      <c r="Z21" s="2">
        <f t="shared" si="0"/>
        <v>0</v>
      </c>
      <c r="AA21" s="2" t="e">
        <f t="shared" si="0"/>
        <v>#VALUE!</v>
      </c>
      <c r="AB21" s="2">
        <f t="shared" si="0"/>
        <v>0</v>
      </c>
      <c r="AC21" s="2">
        <f t="shared" si="0"/>
        <v>0</v>
      </c>
      <c r="AD21" s="2" t="e">
        <f t="shared" si="0"/>
        <v>#VALUE!</v>
      </c>
      <c r="AE21" s="2">
        <f t="shared" si="0"/>
        <v>0</v>
      </c>
      <c r="AF21" s="2">
        <f t="shared" si="0"/>
        <v>0</v>
      </c>
      <c r="AG21" s="2" t="e">
        <f t="shared" si="0"/>
        <v>#VALUE!</v>
      </c>
      <c r="AH21" s="2">
        <f t="shared" si="0"/>
        <v>0</v>
      </c>
      <c r="AI21" s="3"/>
      <c r="AJ21" s="3"/>
      <c r="AK21" s="28"/>
      <c r="AL21" s="11" t="s">
        <v>44</v>
      </c>
      <c r="AM21" s="23" t="s">
        <v>45</v>
      </c>
      <c r="AN21" s="2" t="e">
        <f t="shared" si="5"/>
        <v>#VALUE!</v>
      </c>
      <c r="AO21" s="2" t="e">
        <f t="shared" si="6"/>
        <v>#VALUE!</v>
      </c>
      <c r="AP21" s="2" t="e">
        <f t="shared" si="7"/>
        <v>#VALUE!</v>
      </c>
      <c r="AQ21" s="2" t="e">
        <f t="shared" si="8"/>
        <v>#VALUE!</v>
      </c>
      <c r="AR21" s="1">
        <v>684.18</v>
      </c>
      <c r="AS21" s="1" t="e">
        <f t="shared" si="1"/>
        <v>#VALUE!</v>
      </c>
      <c r="AT21" s="1" t="e">
        <f t="shared" si="2"/>
        <v>#VALUE!</v>
      </c>
      <c r="AU21" s="1" t="e">
        <f t="shared" si="3"/>
        <v>#VALUE!</v>
      </c>
      <c r="AV21" s="1" t="e">
        <f t="shared" si="4"/>
        <v>#VALUE!</v>
      </c>
    </row>
    <row r="22" spans="1:48" x14ac:dyDescent="0.25">
      <c r="A22" s="26"/>
      <c r="B22" s="11" t="s">
        <v>46</v>
      </c>
      <c r="C22" s="23" t="s">
        <v>47</v>
      </c>
      <c r="D22" s="7">
        <v>20.100000000000001</v>
      </c>
      <c r="E22" s="7">
        <v>20.100000000000001</v>
      </c>
      <c r="F22" s="2"/>
      <c r="G22" s="8" t="s">
        <v>135</v>
      </c>
      <c r="H22" s="2"/>
      <c r="I22" s="2"/>
      <c r="J22" s="8" t="s">
        <v>135</v>
      </c>
      <c r="K22" s="2"/>
      <c r="L22" s="8"/>
      <c r="M22" s="8" t="s">
        <v>138</v>
      </c>
      <c r="N22" s="8"/>
      <c r="O22" s="2"/>
      <c r="P22" s="8" t="s">
        <v>135</v>
      </c>
      <c r="Q22" s="2"/>
      <c r="R22" s="3"/>
      <c r="S22" s="1">
        <v>22</v>
      </c>
      <c r="T22" s="27"/>
      <c r="U22" s="11" t="s">
        <v>46</v>
      </c>
      <c r="V22" s="9">
        <v>20.100000000000001</v>
      </c>
      <c r="W22" s="2">
        <f t="shared" si="0"/>
        <v>0</v>
      </c>
      <c r="X22" s="2" t="e">
        <f t="shared" si="0"/>
        <v>#VALUE!</v>
      </c>
      <c r="Y22" s="2">
        <f t="shared" si="0"/>
        <v>0</v>
      </c>
      <c r="Z22" s="2">
        <f t="shared" si="0"/>
        <v>0</v>
      </c>
      <c r="AA22" s="2" t="e">
        <f t="shared" si="0"/>
        <v>#VALUE!</v>
      </c>
      <c r="AB22" s="2">
        <f>K22/((0.5*1.25*(18.66^2)/2.75)*($V22^0.44))</f>
        <v>0</v>
      </c>
      <c r="AC22" s="2">
        <f t="shared" si="0"/>
        <v>0</v>
      </c>
      <c r="AD22" s="2" t="e">
        <f t="shared" si="0"/>
        <v>#VALUE!</v>
      </c>
      <c r="AE22" s="2">
        <f t="shared" si="0"/>
        <v>0</v>
      </c>
      <c r="AF22" s="2">
        <f t="shared" si="0"/>
        <v>0</v>
      </c>
      <c r="AG22" s="2" t="e">
        <f t="shared" si="0"/>
        <v>#VALUE!</v>
      </c>
      <c r="AH22" s="2">
        <f t="shared" si="0"/>
        <v>0</v>
      </c>
      <c r="AI22" s="3"/>
      <c r="AJ22" s="3"/>
      <c r="AK22" s="25"/>
      <c r="AL22" s="11" t="s">
        <v>46</v>
      </c>
      <c r="AM22" s="23" t="s">
        <v>47</v>
      </c>
      <c r="AN22" s="2" t="e">
        <f t="shared" si="5"/>
        <v>#VALUE!</v>
      </c>
      <c r="AO22" s="2" t="e">
        <f t="shared" si="6"/>
        <v>#VALUE!</v>
      </c>
      <c r="AP22" s="2" t="e">
        <f t="shared" si="7"/>
        <v>#VALUE!</v>
      </c>
      <c r="AQ22" s="2" t="e">
        <f t="shared" si="8"/>
        <v>#VALUE!</v>
      </c>
      <c r="AR22" s="1">
        <v>342.09</v>
      </c>
      <c r="AS22" s="1" t="e">
        <f t="shared" si="1"/>
        <v>#VALUE!</v>
      </c>
      <c r="AT22" s="1" t="e">
        <f t="shared" si="2"/>
        <v>#VALUE!</v>
      </c>
      <c r="AU22" s="1" t="e">
        <f t="shared" si="3"/>
        <v>#VALUE!</v>
      </c>
      <c r="AV22" s="1" t="e">
        <f t="shared" si="4"/>
        <v>#VALUE!</v>
      </c>
    </row>
    <row r="23" spans="1:48" x14ac:dyDescent="0.25">
      <c r="A23" s="26"/>
      <c r="B23" s="11"/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  <c r="T23" s="27"/>
      <c r="U23" s="12"/>
      <c r="V23" s="7"/>
      <c r="W23" s="1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"/>
      <c r="AK23" s="2"/>
      <c r="AL23" s="11"/>
      <c r="AM23" s="23" t="s">
        <v>48</v>
      </c>
      <c r="AN23" s="2">
        <v>-5.4552616867821667E-2</v>
      </c>
      <c r="AO23" s="2">
        <v>-0.59667881501508224</v>
      </c>
      <c r="AP23" s="2">
        <v>-0.520602482506209</v>
      </c>
      <c r="AQ23" s="2">
        <v>5.3180073292849052E-2</v>
      </c>
      <c r="AR23" s="1">
        <f>SUM(AR5:AR22)</f>
        <v>11836.860000000002</v>
      </c>
      <c r="AS23" s="1" t="e">
        <f t="shared" ref="AS23:AV23" si="9">SUM(AS5:AS22)</f>
        <v>#VALUE!</v>
      </c>
      <c r="AT23" s="1" t="e">
        <f t="shared" si="9"/>
        <v>#VALUE!</v>
      </c>
      <c r="AU23" s="1" t="e">
        <f t="shared" si="9"/>
        <v>#VALUE!</v>
      </c>
      <c r="AV23" s="1" t="e">
        <f t="shared" si="9"/>
        <v>#VALUE!</v>
      </c>
    </row>
    <row r="24" spans="1:48" x14ac:dyDescent="0.25">
      <c r="A24" s="26"/>
      <c r="B24" s="11"/>
      <c r="C24" s="23"/>
      <c r="D24" s="23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3"/>
      <c r="T24" s="27"/>
      <c r="U24" s="11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"/>
      <c r="AK24" s="2"/>
      <c r="AL24" s="11"/>
      <c r="AM24" s="23"/>
      <c r="AN24" s="2"/>
      <c r="AO24" s="2"/>
      <c r="AP24" s="2"/>
      <c r="AQ24" s="2"/>
    </row>
    <row r="25" spans="1:48" x14ac:dyDescent="0.25">
      <c r="A25" s="26"/>
      <c r="B25" s="11"/>
      <c r="C25" s="23"/>
      <c r="D25" s="23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27"/>
      <c r="U25" s="11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"/>
      <c r="AK25" s="2"/>
      <c r="AL25" s="11"/>
      <c r="AM25" s="23"/>
      <c r="AN25" s="2"/>
      <c r="AO25" s="2"/>
      <c r="AP25" s="2"/>
      <c r="AQ25" s="2"/>
      <c r="AR25" s="13" t="e">
        <f>AS23/AR23</f>
        <v>#VALUE!</v>
      </c>
      <c r="AS25" s="13" t="e">
        <f>AT23/AR23</f>
        <v>#VALUE!</v>
      </c>
      <c r="AT25" s="13" t="e">
        <f>AU23/AR23</f>
        <v>#VALUE!</v>
      </c>
      <c r="AU25" s="13" t="e">
        <f>AV23/AR23</f>
        <v>#VALUE!</v>
      </c>
    </row>
    <row r="26" spans="1:48" x14ac:dyDescent="0.25">
      <c r="A26" s="26"/>
      <c r="B26" s="11"/>
      <c r="C26" s="23"/>
      <c r="D26" s="23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  <c r="S26" s="3"/>
      <c r="T26" s="27"/>
      <c r="U26" s="11"/>
      <c r="V26" s="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"/>
      <c r="AK26" s="2"/>
      <c r="AL26" s="11"/>
      <c r="AM26" s="23"/>
      <c r="AN26" s="2"/>
      <c r="AO26" s="2"/>
      <c r="AP26" s="2"/>
      <c r="AQ26" s="2"/>
      <c r="AR26" s="13" t="e">
        <f>AR25-AT25</f>
        <v>#VALUE!</v>
      </c>
      <c r="AS26" s="13"/>
      <c r="AT26" s="13" t="e">
        <f>AS25-AU25</f>
        <v>#VALUE!</v>
      </c>
      <c r="AU26" s="13"/>
    </row>
    <row r="27" spans="1:48" x14ac:dyDescent="0.25">
      <c r="A27" s="26"/>
      <c r="B27" s="11"/>
      <c r="C27" s="23"/>
      <c r="D27" s="23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3"/>
      <c r="T27" s="27"/>
      <c r="U27" s="11"/>
      <c r="V27" s="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"/>
      <c r="AK27" s="2"/>
      <c r="AL27" s="11"/>
      <c r="AM27" s="23"/>
      <c r="AN27" s="2"/>
      <c r="AO27" s="2"/>
      <c r="AP27" s="2"/>
      <c r="AQ27" s="2"/>
      <c r="AR27" s="14">
        <v>0.66377199307816348</v>
      </c>
      <c r="AS27" s="14">
        <v>-1.0009569205002409</v>
      </c>
      <c r="AT27" s="14">
        <v>-0.54506413964631162</v>
      </c>
      <c r="AU27" s="14">
        <v>-1.2781714375315505</v>
      </c>
    </row>
    <row r="28" spans="1:48" x14ac:dyDescent="0.25">
      <c r="A28" s="26"/>
      <c r="B28" s="11"/>
      <c r="C28" s="23"/>
      <c r="D28" s="23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  <c r="S28" s="3"/>
      <c r="T28" s="27"/>
      <c r="U28" s="11"/>
      <c r="V28" s="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"/>
      <c r="AK28" s="2"/>
      <c r="AL28" s="11"/>
      <c r="AM28" s="23"/>
      <c r="AN28" s="2"/>
      <c r="AO28" s="2"/>
      <c r="AP28" s="2"/>
      <c r="AQ28" s="2"/>
      <c r="AR28" s="14">
        <v>1.2088361327244752</v>
      </c>
      <c r="AS28" s="14"/>
      <c r="AT28" s="14">
        <v>0.27721451703130962</v>
      </c>
      <c r="AU28" s="14"/>
    </row>
    <row r="29" spans="1:48" x14ac:dyDescent="0.25">
      <c r="AN29" s="2"/>
      <c r="AO29" s="2"/>
    </row>
    <row r="30" spans="1:48" x14ac:dyDescent="0.25">
      <c r="AN30" s="2"/>
      <c r="AO30" s="2"/>
    </row>
    <row r="31" spans="1:48" x14ac:dyDescent="0.25">
      <c r="AN31" s="2"/>
      <c r="AO31" s="2"/>
    </row>
    <row r="32" spans="1:48" x14ac:dyDescent="0.25">
      <c r="AN32" s="2"/>
      <c r="AO32" s="2"/>
    </row>
    <row r="33" spans="1:41" x14ac:dyDescent="0.25">
      <c r="L33" s="15"/>
      <c r="AN33" s="2"/>
      <c r="AO33" s="2"/>
    </row>
    <row r="34" spans="1:41" x14ac:dyDescent="0.25">
      <c r="A34" s="16" t="s">
        <v>49</v>
      </c>
      <c r="B34" s="17" t="s">
        <v>50</v>
      </c>
      <c r="C34" s="17" t="s">
        <v>51</v>
      </c>
      <c r="D34" s="17" t="s">
        <v>52</v>
      </c>
      <c r="E34" s="17" t="s">
        <v>52</v>
      </c>
      <c r="F34" s="17" t="s">
        <v>53</v>
      </c>
      <c r="G34" s="17" t="s">
        <v>54</v>
      </c>
      <c r="H34" s="17" t="s">
        <v>55</v>
      </c>
      <c r="I34" s="17" t="s">
        <v>56</v>
      </c>
      <c r="J34" s="17" t="s">
        <v>57</v>
      </c>
      <c r="K34" s="17" t="s">
        <v>58</v>
      </c>
      <c r="L34" s="15"/>
      <c r="AN34" s="2"/>
      <c r="AO34" s="2"/>
    </row>
    <row r="35" spans="1:41" x14ac:dyDescent="0.25">
      <c r="A35" s="18" t="s">
        <v>59</v>
      </c>
      <c r="B35" s="19">
        <v>370</v>
      </c>
      <c r="C35" s="19">
        <v>370</v>
      </c>
      <c r="D35" s="19">
        <v>370</v>
      </c>
      <c r="E35" s="19">
        <v>370</v>
      </c>
      <c r="F35" s="19">
        <v>115</v>
      </c>
      <c r="G35" s="19">
        <v>115</v>
      </c>
      <c r="H35" s="19"/>
      <c r="I35" s="19"/>
      <c r="J35" s="19"/>
      <c r="K35" s="19"/>
      <c r="L35" s="15"/>
      <c r="M35" s="15"/>
      <c r="N35" s="15"/>
      <c r="AN35" s="2"/>
      <c r="AO35" s="2"/>
    </row>
    <row r="36" spans="1:41" x14ac:dyDescent="0.25">
      <c r="A36" s="18" t="s">
        <v>60</v>
      </c>
      <c r="B36" s="19"/>
      <c r="C36" s="19"/>
      <c r="D36" s="19"/>
      <c r="E36" s="19"/>
      <c r="F36" s="19"/>
      <c r="G36" s="19"/>
      <c r="H36" s="19">
        <v>-393</v>
      </c>
      <c r="I36" s="19">
        <v>-139</v>
      </c>
      <c r="J36" s="19">
        <v>-139</v>
      </c>
      <c r="K36" s="19">
        <v>-393</v>
      </c>
      <c r="L36" s="15"/>
      <c r="N36" s="15"/>
      <c r="AN36" s="2"/>
      <c r="AO36" s="2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15"/>
      <c r="K37" s="15"/>
      <c r="L37" s="15"/>
      <c r="M37" s="15"/>
      <c r="N37" s="15"/>
      <c r="AN37" s="2"/>
      <c r="AO37" s="2"/>
    </row>
    <row r="38" spans="1:41" x14ac:dyDescent="0.25">
      <c r="A38" s="16" t="s">
        <v>61</v>
      </c>
      <c r="B38" s="17" t="s">
        <v>50</v>
      </c>
      <c r="C38" s="17" t="s">
        <v>51</v>
      </c>
      <c r="D38" s="17" t="s">
        <v>52</v>
      </c>
      <c r="E38" s="17" t="s">
        <v>52</v>
      </c>
      <c r="F38" s="17" t="s">
        <v>53</v>
      </c>
      <c r="G38" s="21"/>
      <c r="H38" s="21"/>
      <c r="I38" s="21"/>
      <c r="J38" s="15"/>
      <c r="K38" s="15"/>
      <c r="L38" s="15"/>
      <c r="M38" s="15"/>
      <c r="N38" s="15"/>
      <c r="AN38" s="2"/>
      <c r="AO38" s="2"/>
    </row>
    <row r="39" spans="1:41" x14ac:dyDescent="0.25">
      <c r="A39" s="18" t="s">
        <v>59</v>
      </c>
      <c r="B39" s="19"/>
      <c r="C39" s="19"/>
      <c r="D39" s="19"/>
      <c r="E39" s="19">
        <v>624</v>
      </c>
      <c r="F39" s="19"/>
      <c r="G39" s="21"/>
      <c r="H39" s="21"/>
      <c r="I39" s="21"/>
      <c r="J39" s="15"/>
      <c r="K39" s="15"/>
      <c r="L39" s="15"/>
      <c r="M39" s="15"/>
      <c r="N39" s="15"/>
      <c r="AN39" s="2"/>
      <c r="AO39" s="2"/>
    </row>
    <row r="40" spans="1:41" x14ac:dyDescent="0.25">
      <c r="A40" s="18" t="s">
        <v>60</v>
      </c>
      <c r="B40" s="19">
        <v>-393</v>
      </c>
      <c r="C40" s="19">
        <v>-647</v>
      </c>
      <c r="D40" s="19"/>
      <c r="E40" s="19"/>
      <c r="F40" s="19">
        <v>-393</v>
      </c>
      <c r="G40" s="21"/>
      <c r="H40" s="21"/>
      <c r="I40" s="21"/>
      <c r="J40" s="15"/>
      <c r="K40" s="15"/>
      <c r="L40" s="15"/>
      <c r="M40" s="15"/>
      <c r="N40" s="15"/>
      <c r="AN40" s="2"/>
      <c r="AO40" s="2"/>
    </row>
    <row r="41" spans="1:41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15"/>
      <c r="K41" s="15"/>
      <c r="L41" s="15"/>
      <c r="M41" s="15"/>
      <c r="N41" s="15"/>
    </row>
    <row r="42" spans="1:41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5"/>
      <c r="K42" s="15"/>
      <c r="L42" s="15"/>
      <c r="M42" s="15"/>
      <c r="N42" s="15"/>
    </row>
    <row r="43" spans="1:41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15"/>
      <c r="K43" s="15"/>
      <c r="L43" s="15"/>
      <c r="M43" s="15"/>
      <c r="N43" s="15"/>
    </row>
    <row r="44" spans="1:41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15"/>
      <c r="K44" s="15"/>
      <c r="L44" s="15"/>
      <c r="M44" s="15"/>
      <c r="N44" s="15"/>
    </row>
    <row r="45" spans="1:41" x14ac:dyDescent="0.25">
      <c r="A45" s="22"/>
      <c r="B45" s="22"/>
      <c r="C45" s="22"/>
      <c r="D45" s="22"/>
      <c r="E45" s="22"/>
      <c r="F45" s="22"/>
      <c r="G45" s="22"/>
      <c r="H45" s="22"/>
      <c r="I45" s="22"/>
    </row>
  </sheetData>
  <mergeCells count="21">
    <mergeCell ref="AT3:AT4"/>
    <mergeCell ref="AU3:AU4"/>
    <mergeCell ref="AV3:AV4"/>
    <mergeCell ref="AM3:AM4"/>
    <mergeCell ref="AN3:AN4"/>
    <mergeCell ref="AO3:AO4"/>
    <mergeCell ref="AP3:AP4"/>
    <mergeCell ref="AQ3:AQ4"/>
    <mergeCell ref="AS3:AS4"/>
    <mergeCell ref="W3:Y3"/>
    <mergeCell ref="Z3:AB3"/>
    <mergeCell ref="AC3:AE3"/>
    <mergeCell ref="AF3:AH3"/>
    <mergeCell ref="AK3:AK22"/>
    <mergeCell ref="AL3:AL4"/>
    <mergeCell ref="A3:A28"/>
    <mergeCell ref="F3:H3"/>
    <mergeCell ref="I3:K3"/>
    <mergeCell ref="L3:N3"/>
    <mergeCell ref="O3:Q3"/>
    <mergeCell ref="T3:T2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0</vt:lpstr>
      <vt:lpstr>45</vt:lpstr>
      <vt:lpstr>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2017-01-19T12:59:29Z</dcterms:modified>
</cp:coreProperties>
</file>