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Interferometr Michelsona" sheetId="1" r:id="rId1"/>
    <sheet name="Zwierciadło" sheetId="2" r:id="rId2"/>
    <sheet name="Siatka dyfrakcyjna" sheetId="3" r:id="rId3"/>
    <sheet name="Śruba + światło" sheetId="4" r:id="rId4"/>
  </sheets>
  <calcPr calcId="145621"/>
</workbook>
</file>

<file path=xl/calcChain.xml><?xml version="1.0" encoding="utf-8"?>
<calcChain xmlns="http://schemas.openxmlformats.org/spreadsheetml/2006/main">
  <c r="A23" i="1" l="1" a="1"/>
  <c r="A23" i="1" s="1"/>
  <c r="B33" i="1" l="1"/>
  <c r="C30" i="1"/>
  <c r="A28" i="1"/>
  <c r="B25" i="1"/>
  <c r="A33" i="1"/>
  <c r="B30" i="1"/>
  <c r="C27" i="1"/>
  <c r="A25" i="1"/>
  <c r="C32" i="1"/>
  <c r="A30" i="1"/>
  <c r="B27" i="1"/>
  <c r="C24" i="1"/>
  <c r="B32" i="1"/>
  <c r="C29" i="1"/>
  <c r="A27" i="1"/>
  <c r="B24" i="1"/>
  <c r="A32" i="1"/>
  <c r="B29" i="1"/>
  <c r="C26" i="1"/>
  <c r="A24" i="1"/>
  <c r="C31" i="1"/>
  <c r="A29" i="1"/>
  <c r="B26" i="1"/>
  <c r="C23" i="1"/>
  <c r="B31" i="1"/>
  <c r="C28" i="1"/>
  <c r="A26" i="1"/>
  <c r="B23" i="1"/>
  <c r="C33" i="1"/>
  <c r="A31" i="1"/>
  <c r="B28" i="1"/>
  <c r="C25" i="1"/>
  <c r="I14" i="1" l="1"/>
  <c r="I19" i="1"/>
  <c r="I17" i="1"/>
  <c r="I13" i="1"/>
  <c r="I11" i="1"/>
  <c r="I10" i="1"/>
  <c r="D3" i="3" l="1"/>
  <c r="D4" i="3"/>
  <c r="D5" i="3"/>
  <c r="D6" i="3"/>
  <c r="D7" i="3"/>
  <c r="D2" i="3"/>
  <c r="F3" i="4"/>
  <c r="D4" i="4"/>
  <c r="D5" i="4"/>
  <c r="D8" i="4"/>
  <c r="D9" i="4"/>
  <c r="D2" i="4"/>
  <c r="C3" i="4"/>
  <c r="D3" i="4" s="1"/>
  <c r="C4" i="4"/>
  <c r="C5" i="4"/>
  <c r="C6" i="4"/>
  <c r="D6" i="4" s="1"/>
  <c r="C7" i="4"/>
  <c r="D7" i="4" s="1"/>
  <c r="C8" i="4"/>
  <c r="C9" i="4"/>
  <c r="C10" i="4"/>
  <c r="D10" i="4" s="1"/>
  <c r="C11" i="4"/>
  <c r="D11" i="4" s="1"/>
  <c r="C2" i="4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" i="2"/>
  <c r="E2" i="2"/>
  <c r="C20" i="1"/>
  <c r="C3" i="1"/>
  <c r="C4" i="1"/>
  <c r="D4" i="1" s="1"/>
  <c r="E4" i="1" s="1"/>
  <c r="C5" i="1"/>
  <c r="C6" i="1"/>
  <c r="D6" i="1" s="1"/>
  <c r="E6" i="1" s="1"/>
  <c r="C7" i="1"/>
  <c r="D7" i="1" s="1"/>
  <c r="E7" i="1" s="1"/>
  <c r="C8" i="1"/>
  <c r="D8" i="1" s="1"/>
  <c r="E8" i="1" s="1"/>
  <c r="C9" i="1"/>
  <c r="D9" i="1" s="1"/>
  <c r="E9" i="1" s="1"/>
  <c r="C10" i="1"/>
  <c r="C11" i="1"/>
  <c r="D11" i="1" s="1"/>
  <c r="E11" i="1" s="1"/>
  <c r="C12" i="1"/>
  <c r="D12" i="1" s="1"/>
  <c r="E12" i="1" s="1"/>
  <c r="C13" i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C18" i="1"/>
  <c r="C19" i="1"/>
  <c r="D19" i="1" s="1"/>
  <c r="E19" i="1" s="1"/>
  <c r="C2" i="1"/>
  <c r="N2" i="1"/>
  <c r="D13" i="1" l="1"/>
  <c r="E13" i="1" s="1"/>
  <c r="D5" i="1"/>
  <c r="E5" i="1" s="1"/>
  <c r="D3" i="1"/>
  <c r="E3" i="1" s="1"/>
  <c r="I9" i="1" s="1"/>
  <c r="D18" i="1"/>
  <c r="E18" i="1" s="1"/>
  <c r="D10" i="1"/>
  <c r="E10" i="1" s="1"/>
  <c r="D20" i="1"/>
  <c r="E20" i="1" s="1"/>
</calcChain>
</file>

<file path=xl/sharedStrings.xml><?xml version="1.0" encoding="utf-8"?>
<sst xmlns="http://schemas.openxmlformats.org/spreadsheetml/2006/main" count="43" uniqueCount="31">
  <si>
    <t>L.p.</t>
  </si>
  <si>
    <t>klasa miarki [mm]</t>
  </si>
  <si>
    <t>klasa miarki [m]</t>
  </si>
  <si>
    <t>pomiar [cm]</t>
  </si>
  <si>
    <t>Klasa miary [mm]</t>
  </si>
  <si>
    <t>Klasa miary [m]</t>
  </si>
  <si>
    <t>pomiar [m]</t>
  </si>
  <si>
    <t>Kąt 'w prawo' [stopnie]</t>
  </si>
  <si>
    <t>Kąt 'w lewo' [stopnie]</t>
  </si>
  <si>
    <t>Klasa kątomierza [stopnie]</t>
  </si>
  <si>
    <t>liczba szczelin</t>
  </si>
  <si>
    <t>szerokość siatki [cm]</t>
  </si>
  <si>
    <t>szerokość szczeliny [cm]</t>
  </si>
  <si>
    <t>Pomiar [mm]</t>
  </si>
  <si>
    <t>Wskazanie początkowe [mm]</t>
  </si>
  <si>
    <t>Klasa śruby mikrom. [mm]</t>
  </si>
  <si>
    <t>Pomiar - wskazanie pocz. [mm]</t>
  </si>
  <si>
    <t>Pomiar - wskazanie pocz. [m]</t>
  </si>
  <si>
    <t>Pomiar dokonywany dla 10 fal!</t>
  </si>
  <si>
    <t>Klasa śruby mikrom. [m]</t>
  </si>
  <si>
    <t>średnia [stopnie]</t>
  </si>
  <si>
    <t>d [cm]</t>
  </si>
  <si>
    <t>d [m]</t>
  </si>
  <si>
    <t>lambda</t>
  </si>
  <si>
    <t>d_i-d_{i-1}[m]</t>
  </si>
  <si>
    <t>lambda srednie=</t>
  </si>
  <si>
    <t>blad mmetrówki</t>
  </si>
  <si>
    <t>blad eksperymentatora</t>
  </si>
  <si>
    <t>blad</t>
  </si>
  <si>
    <t>delta srednuie</t>
  </si>
  <si>
    <t>lambda blad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</si>
</sst>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'Interferometr Michelsona'!$A$2:$A$20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'Interferometr Michelsona'!$C$2:$C$20</c:f>
              <c:numCache>
                <c:formatCode>0.000</c:formatCode>
                <c:ptCount val="19"/>
                <c:pt idx="0">
                  <c:v>1.9E-2</c:v>
                </c:pt>
                <c:pt idx="1">
                  <c:v>3.5000000000000003E-2</c:v>
                </c:pt>
                <c:pt idx="2">
                  <c:v>5.0999999999999997E-2</c:v>
                </c:pt>
                <c:pt idx="3">
                  <c:v>6.6000000000000003E-2</c:v>
                </c:pt>
                <c:pt idx="4">
                  <c:v>8.1000000000000003E-2</c:v>
                </c:pt>
                <c:pt idx="5">
                  <c:v>9.6999999999999989E-2</c:v>
                </c:pt>
                <c:pt idx="6">
                  <c:v>0.113</c:v>
                </c:pt>
                <c:pt idx="7">
                  <c:v>0.128</c:v>
                </c:pt>
                <c:pt idx="8">
                  <c:v>0.14400000000000002</c:v>
                </c:pt>
                <c:pt idx="9">
                  <c:v>0.159</c:v>
                </c:pt>
                <c:pt idx="10">
                  <c:v>0.17499999999999999</c:v>
                </c:pt>
                <c:pt idx="11">
                  <c:v>0.191</c:v>
                </c:pt>
                <c:pt idx="12">
                  <c:v>0.20699999999999999</c:v>
                </c:pt>
                <c:pt idx="13">
                  <c:v>0.223</c:v>
                </c:pt>
                <c:pt idx="14">
                  <c:v>0.23899999999999999</c:v>
                </c:pt>
                <c:pt idx="15">
                  <c:v>0.254</c:v>
                </c:pt>
                <c:pt idx="16">
                  <c:v>0.27</c:v>
                </c:pt>
                <c:pt idx="17">
                  <c:v>0.28499999999999998</c:v>
                </c:pt>
                <c:pt idx="18">
                  <c:v>0.30199999999999999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97120"/>
        <c:axId val="80195584"/>
      </c:scatterChart>
      <c:valAx>
        <c:axId val="80197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numer</a:t>
                </a:r>
                <a:r>
                  <a:rPr lang="pl-PL" baseline="0"/>
                  <a:t> pomiaru</a:t>
                </a:r>
                <a:endParaRPr lang="pl-P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195584"/>
        <c:crosses val="autoZero"/>
        <c:crossBetween val="midCat"/>
      </c:valAx>
      <c:valAx>
        <c:axId val="80195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>
                    <a:latin typeface="Times New Roman"/>
                    <a:cs typeface="Times New Roman"/>
                  </a:rPr>
                  <a:t>δ[m]</a:t>
                </a:r>
                <a:endParaRPr lang="pl-PL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801971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161925</xdr:colOff>
      <xdr:row>10</xdr:row>
      <xdr:rowOff>33337</xdr:rowOff>
    </xdr:from>
    <xdr:to>
      <xdr:col>18</xdr:col>
      <xdr:colOff>371475</xdr:colOff>
      <xdr:row>24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B24" sqref="B24"/>
    </sheetView>
  </sheetViews>
  <sheetFormatPr defaultRowHeight="15" x14ac:dyDescent="0.25"/>
  <cols>
    <col min="1" max="1" width="12" bestFit="1" customWidth="1"/>
    <col min="2" max="2" width="19.85546875" customWidth="1"/>
    <col min="3" max="3" width="13.42578125" bestFit="1" customWidth="1"/>
    <col min="4" max="4" width="20.140625" customWidth="1"/>
    <col min="5" max="6" width="13.5703125" bestFit="1" customWidth="1"/>
    <col min="8" max="8" width="22" bestFit="1" customWidth="1"/>
    <col min="9" max="9" width="23" customWidth="1"/>
    <col min="13" max="13" width="16.85546875" bestFit="1" customWidth="1"/>
    <col min="14" max="14" width="12" bestFit="1" customWidth="1"/>
  </cols>
  <sheetData>
    <row r="1" spans="1:14" x14ac:dyDescent="0.25">
      <c r="A1" t="s">
        <v>0</v>
      </c>
      <c r="B1" t="s">
        <v>21</v>
      </c>
      <c r="C1" t="s">
        <v>22</v>
      </c>
      <c r="D1" t="s">
        <v>24</v>
      </c>
      <c r="E1" t="s">
        <v>23</v>
      </c>
      <c r="M1" t="s">
        <v>1</v>
      </c>
      <c r="N1">
        <v>1</v>
      </c>
    </row>
    <row r="2" spans="1:14" x14ac:dyDescent="0.25">
      <c r="A2">
        <v>0</v>
      </c>
      <c r="B2">
        <v>1.9</v>
      </c>
      <c r="C2" s="2">
        <f>B2/100</f>
        <v>1.9E-2</v>
      </c>
      <c r="D2">
        <v>0</v>
      </c>
      <c r="M2" t="s">
        <v>2</v>
      </c>
      <c r="N2">
        <f>N1/1000</f>
        <v>1E-3</v>
      </c>
    </row>
    <row r="3" spans="1:14" x14ac:dyDescent="0.25">
      <c r="A3">
        <v>1</v>
      </c>
      <c r="B3">
        <v>3.5</v>
      </c>
      <c r="C3" s="2">
        <f t="shared" ref="C3:C19" si="0">B3/100</f>
        <v>3.5000000000000003E-2</v>
      </c>
      <c r="D3">
        <f>C3-C2</f>
        <v>1.6000000000000004E-2</v>
      </c>
      <c r="E3" s="2">
        <f t="shared" ref="E3:E20" si="1">2*D3</f>
        <v>3.2000000000000008E-2</v>
      </c>
    </row>
    <row r="4" spans="1:14" x14ac:dyDescent="0.25">
      <c r="A4">
        <v>2</v>
      </c>
      <c r="B4">
        <v>5.0999999999999996</v>
      </c>
      <c r="C4" s="2">
        <f t="shared" si="0"/>
        <v>5.0999999999999997E-2</v>
      </c>
      <c r="D4">
        <f>C4-C3</f>
        <v>1.5999999999999993E-2</v>
      </c>
      <c r="E4" s="2">
        <f t="shared" si="1"/>
        <v>3.1999999999999987E-2</v>
      </c>
    </row>
    <row r="5" spans="1:14" x14ac:dyDescent="0.25">
      <c r="A5">
        <v>3</v>
      </c>
      <c r="B5">
        <v>6.6</v>
      </c>
      <c r="C5" s="2">
        <f t="shared" si="0"/>
        <v>6.6000000000000003E-2</v>
      </c>
      <c r="D5">
        <f>C5-C4</f>
        <v>1.5000000000000006E-2</v>
      </c>
      <c r="E5" s="2">
        <f t="shared" si="1"/>
        <v>3.0000000000000013E-2</v>
      </c>
    </row>
    <row r="6" spans="1:14" x14ac:dyDescent="0.25">
      <c r="A6">
        <v>4</v>
      </c>
      <c r="B6">
        <v>8.1</v>
      </c>
      <c r="C6" s="2">
        <f t="shared" si="0"/>
        <v>8.1000000000000003E-2</v>
      </c>
      <c r="D6">
        <f>C6-C5</f>
        <v>1.4999999999999999E-2</v>
      </c>
      <c r="E6" s="2">
        <f t="shared" si="1"/>
        <v>0.03</v>
      </c>
    </row>
    <row r="7" spans="1:14" x14ac:dyDescent="0.25">
      <c r="A7">
        <v>5</v>
      </c>
      <c r="B7">
        <v>9.6999999999999993</v>
      </c>
      <c r="C7" s="2">
        <f t="shared" si="0"/>
        <v>9.6999999999999989E-2</v>
      </c>
      <c r="D7">
        <f t="shared" ref="D7:D20" si="2">C7-C6</f>
        <v>1.5999999999999986E-2</v>
      </c>
      <c r="E7" s="2">
        <f t="shared" si="1"/>
        <v>3.1999999999999973E-2</v>
      </c>
    </row>
    <row r="8" spans="1:14" x14ac:dyDescent="0.25">
      <c r="A8">
        <v>6</v>
      </c>
      <c r="B8">
        <v>11.3</v>
      </c>
      <c r="C8" s="2">
        <f t="shared" si="0"/>
        <v>0.113</v>
      </c>
      <c r="D8">
        <f t="shared" si="2"/>
        <v>1.6000000000000014E-2</v>
      </c>
      <c r="E8" s="2">
        <f t="shared" si="1"/>
        <v>3.2000000000000028E-2</v>
      </c>
    </row>
    <row r="9" spans="1:14" x14ac:dyDescent="0.25">
      <c r="A9">
        <v>7</v>
      </c>
      <c r="B9">
        <v>12.8</v>
      </c>
      <c r="C9" s="2">
        <f t="shared" si="0"/>
        <v>0.128</v>
      </c>
      <c r="D9">
        <f t="shared" si="2"/>
        <v>1.4999999999999999E-2</v>
      </c>
      <c r="E9" s="2">
        <f t="shared" si="1"/>
        <v>0.03</v>
      </c>
      <c r="H9" t="s">
        <v>25</v>
      </c>
      <c r="I9">
        <f>AVERAGE(E3:E20)</f>
        <v>3.1444444444444442E-2</v>
      </c>
    </row>
    <row r="10" spans="1:14" x14ac:dyDescent="0.25">
      <c r="A10">
        <v>8</v>
      </c>
      <c r="B10">
        <v>14.4</v>
      </c>
      <c r="C10" s="2">
        <f t="shared" si="0"/>
        <v>0.14400000000000002</v>
      </c>
      <c r="D10">
        <f t="shared" si="2"/>
        <v>1.6000000000000014E-2</v>
      </c>
      <c r="E10" s="2">
        <f t="shared" si="1"/>
        <v>3.2000000000000028E-2</v>
      </c>
      <c r="H10" t="s">
        <v>26</v>
      </c>
      <c r="I10">
        <f>N2/SQRT(3)</f>
        <v>5.773502691896258E-4</v>
      </c>
    </row>
    <row r="11" spans="1:14" x14ac:dyDescent="0.25">
      <c r="A11">
        <v>9</v>
      </c>
      <c r="B11">
        <v>15.9</v>
      </c>
      <c r="C11" s="2">
        <f t="shared" si="0"/>
        <v>0.159</v>
      </c>
      <c r="D11">
        <f t="shared" si="2"/>
        <v>1.4999999999999986E-2</v>
      </c>
      <c r="E11" s="2">
        <f t="shared" si="1"/>
        <v>2.9999999999999971E-2</v>
      </c>
      <c r="H11" t="s">
        <v>27</v>
      </c>
      <c r="I11">
        <f>I10/2</f>
        <v>2.886751345948129E-4</v>
      </c>
    </row>
    <row r="12" spans="1:14" x14ac:dyDescent="0.25">
      <c r="A12">
        <v>10</v>
      </c>
      <c r="B12">
        <v>17.5</v>
      </c>
      <c r="C12" s="2">
        <f t="shared" si="0"/>
        <v>0.17499999999999999</v>
      </c>
      <c r="D12">
        <f t="shared" si="2"/>
        <v>1.5999999999999986E-2</v>
      </c>
      <c r="E12" s="2">
        <f t="shared" si="1"/>
        <v>3.1999999999999973E-2</v>
      </c>
    </row>
    <row r="13" spans="1:14" x14ac:dyDescent="0.25">
      <c r="A13">
        <v>11</v>
      </c>
      <c r="B13">
        <v>19.100000000000001</v>
      </c>
      <c r="C13" s="2">
        <f t="shared" si="0"/>
        <v>0.191</v>
      </c>
      <c r="D13">
        <f t="shared" si="2"/>
        <v>1.6000000000000014E-2</v>
      </c>
      <c r="E13" s="2">
        <f t="shared" si="1"/>
        <v>3.2000000000000028E-2</v>
      </c>
      <c r="H13" t="s">
        <v>28</v>
      </c>
      <c r="I13">
        <f>SQRT(I10^2+I11^2)</f>
        <v>6.4549722436790281E-4</v>
      </c>
    </row>
    <row r="14" spans="1:14" x14ac:dyDescent="0.25">
      <c r="A14">
        <v>12</v>
      </c>
      <c r="B14">
        <v>20.7</v>
      </c>
      <c r="C14" s="2">
        <f t="shared" si="0"/>
        <v>0.20699999999999999</v>
      </c>
      <c r="D14">
        <f t="shared" si="2"/>
        <v>1.5999999999999986E-2</v>
      </c>
      <c r="E14" s="2">
        <f t="shared" si="1"/>
        <v>3.1999999999999973E-2</v>
      </c>
      <c r="H14" t="s">
        <v>30</v>
      </c>
      <c r="I14">
        <f>2*I13</f>
        <v>1.2909944487358056E-3</v>
      </c>
    </row>
    <row r="15" spans="1:14" x14ac:dyDescent="0.25">
      <c r="A15">
        <v>13</v>
      </c>
      <c r="B15">
        <v>22.3</v>
      </c>
      <c r="C15" s="2">
        <f t="shared" si="0"/>
        <v>0.223</v>
      </c>
      <c r="D15">
        <f t="shared" si="2"/>
        <v>1.6000000000000014E-2</v>
      </c>
      <c r="E15" s="2">
        <f t="shared" si="1"/>
        <v>3.2000000000000028E-2</v>
      </c>
    </row>
    <row r="16" spans="1:14" x14ac:dyDescent="0.25">
      <c r="A16">
        <v>14</v>
      </c>
      <c r="B16">
        <v>23.9</v>
      </c>
      <c r="C16" s="2">
        <f t="shared" si="0"/>
        <v>0.23899999999999999</v>
      </c>
      <c r="D16">
        <f t="shared" si="2"/>
        <v>1.5999999999999986E-2</v>
      </c>
      <c r="E16" s="2">
        <f t="shared" si="1"/>
        <v>3.1999999999999973E-2</v>
      </c>
    </row>
    <row r="17" spans="1:11" x14ac:dyDescent="0.25">
      <c r="A17">
        <v>15</v>
      </c>
      <c r="B17">
        <v>25.4</v>
      </c>
      <c r="C17" s="2">
        <f t="shared" si="0"/>
        <v>0.254</v>
      </c>
      <c r="D17">
        <f t="shared" si="2"/>
        <v>1.5000000000000013E-2</v>
      </c>
      <c r="E17" s="2">
        <f t="shared" si="1"/>
        <v>3.0000000000000027E-2</v>
      </c>
      <c r="H17" t="s">
        <v>29</v>
      </c>
      <c r="I17">
        <f>AVERAGE(D3:D20)</f>
        <v>1.5722222222222221E-2</v>
      </c>
    </row>
    <row r="18" spans="1:11" x14ac:dyDescent="0.25">
      <c r="A18">
        <v>16</v>
      </c>
      <c r="B18">
        <v>27</v>
      </c>
      <c r="C18" s="2">
        <f t="shared" si="0"/>
        <v>0.27</v>
      </c>
      <c r="D18">
        <f t="shared" si="2"/>
        <v>1.6000000000000014E-2</v>
      </c>
      <c r="E18" s="2">
        <f t="shared" si="1"/>
        <v>3.2000000000000028E-2</v>
      </c>
    </row>
    <row r="19" spans="1:11" x14ac:dyDescent="0.25">
      <c r="A19">
        <v>17</v>
      </c>
      <c r="B19">
        <v>28.5</v>
      </c>
      <c r="C19" s="2">
        <f t="shared" si="0"/>
        <v>0.28499999999999998</v>
      </c>
      <c r="D19">
        <f t="shared" si="2"/>
        <v>1.4999999999999958E-2</v>
      </c>
      <c r="E19" s="2">
        <f t="shared" si="1"/>
        <v>2.9999999999999916E-2</v>
      </c>
      <c r="H19" t="s">
        <v>23</v>
      </c>
      <c r="I19">
        <f>2*I17</f>
        <v>3.1444444444444442E-2</v>
      </c>
    </row>
    <row r="20" spans="1:11" x14ac:dyDescent="0.25">
      <c r="A20">
        <v>18</v>
      </c>
      <c r="B20">
        <v>30.2</v>
      </c>
      <c r="C20" s="2">
        <f>B20/100</f>
        <v>0.30199999999999999</v>
      </c>
      <c r="D20">
        <f t="shared" si="2"/>
        <v>1.7000000000000015E-2</v>
      </c>
      <c r="E20" s="2">
        <f t="shared" si="1"/>
        <v>3.400000000000003E-2</v>
      </c>
    </row>
    <row r="23" spans="1:11" x14ac:dyDescent="0.25">
      <c r="A23">
        <f t="array" ref="A23:C33">LINEST(C2:C20,A2:A20,TRUE,TRUE)</f>
        <v>1.5685964912280703E-2</v>
      </c>
      <c r="B23">
        <v>1.8773684210526359E-2</v>
      </c>
      <c r="C23" t="e">
        <v>#N/A</v>
      </c>
    </row>
    <row r="24" spans="1:11" x14ac:dyDescent="0.25">
      <c r="A24">
        <v>2.2105590771893701E-5</v>
      </c>
      <c r="B24">
        <v>2.3289685037492875E-4</v>
      </c>
      <c r="C24" t="e">
        <v>#N/A</v>
      </c>
    </row>
    <row r="25" spans="1:11" x14ac:dyDescent="0.25">
      <c r="A25">
        <v>0.99996623894322256</v>
      </c>
      <c r="B25">
        <v>5.2776374612455732E-4</v>
      </c>
      <c r="C25" t="e">
        <v>#N/A</v>
      </c>
    </row>
    <row r="26" spans="1:11" x14ac:dyDescent="0.25">
      <c r="A26">
        <v>503521.74027417548</v>
      </c>
      <c r="B26">
        <v>17</v>
      </c>
      <c r="C26" t="e">
        <v>#N/A</v>
      </c>
    </row>
    <row r="27" spans="1:11" x14ac:dyDescent="0.25">
      <c r="A27">
        <v>0.14024821228070172</v>
      </c>
      <c r="B27">
        <v>4.735087719298246E-6</v>
      </c>
      <c r="C27" t="e">
        <v>#N/A</v>
      </c>
    </row>
    <row r="28" spans="1:11" x14ac:dyDescent="0.25">
      <c r="A28" t="e">
        <v>#N/A</v>
      </c>
      <c r="B28" t="e">
        <v>#N/A</v>
      </c>
      <c r="C28" t="e">
        <v>#N/A</v>
      </c>
    </row>
    <row r="29" spans="1:11" x14ac:dyDescent="0.25">
      <c r="A29" t="e">
        <v>#N/A</v>
      </c>
      <c r="B29" t="e">
        <v>#N/A</v>
      </c>
      <c r="C29" t="e">
        <v>#N/A</v>
      </c>
    </row>
    <row r="30" spans="1:11" x14ac:dyDescent="0.25">
      <c r="A30" t="e">
        <v>#N/A</v>
      </c>
      <c r="B30" t="e">
        <v>#N/A</v>
      </c>
      <c r="C30" t="e">
        <v>#N/A</v>
      </c>
    </row>
    <row r="31" spans="1:11" x14ac:dyDescent="0.25">
      <c r="A31" t="e">
        <v>#N/A</v>
      </c>
      <c r="B31" t="e">
        <v>#N/A</v>
      </c>
      <c r="C31" t="e">
        <v>#N/A</v>
      </c>
      <c r="D31" t="s">
        <v>0</v>
      </c>
      <c r="E31" t="s">
        <v>22</v>
      </c>
      <c r="F31" t="s">
        <v>24</v>
      </c>
      <c r="G31" t="s">
        <v>23</v>
      </c>
      <c r="H31" t="s">
        <v>0</v>
      </c>
      <c r="I31" t="s">
        <v>22</v>
      </c>
      <c r="J31" t="s">
        <v>24</v>
      </c>
      <c r="K31" t="s">
        <v>23</v>
      </c>
    </row>
    <row r="32" spans="1:11" x14ac:dyDescent="0.25">
      <c r="A32" t="e">
        <v>#N/A</v>
      </c>
      <c r="B32" t="e">
        <v>#N/A</v>
      </c>
      <c r="C32" t="e">
        <v>#N/A</v>
      </c>
      <c r="D32">
        <v>0</v>
      </c>
      <c r="E32">
        <v>1.9E-2</v>
      </c>
      <c r="F32">
        <v>0</v>
      </c>
      <c r="H32">
        <v>10</v>
      </c>
      <c r="I32">
        <v>0.17499999999999999</v>
      </c>
      <c r="J32" s="2">
        <v>1.5999999999999986E-2</v>
      </c>
      <c r="K32">
        <v>3.1999999999999973E-2</v>
      </c>
    </row>
    <row r="33" spans="1:11" x14ac:dyDescent="0.25">
      <c r="A33" t="e">
        <v>#N/A</v>
      </c>
      <c r="B33" t="e">
        <v>#N/A</v>
      </c>
      <c r="C33" t="e">
        <v>#N/A</v>
      </c>
      <c r="D33">
        <v>1</v>
      </c>
      <c r="E33">
        <v>3.5000000000000003E-2</v>
      </c>
      <c r="F33">
        <v>1.6000000000000004E-2</v>
      </c>
      <c r="G33">
        <v>3.2000000000000008E-2</v>
      </c>
      <c r="H33">
        <v>11</v>
      </c>
      <c r="I33">
        <v>0.191</v>
      </c>
      <c r="J33" s="2">
        <v>1.6000000000000014E-2</v>
      </c>
      <c r="K33">
        <v>3.2000000000000028E-2</v>
      </c>
    </row>
    <row r="34" spans="1:11" x14ac:dyDescent="0.25">
      <c r="D34">
        <v>2</v>
      </c>
      <c r="E34">
        <v>5.0999999999999997E-2</v>
      </c>
      <c r="F34">
        <v>1.5999999999999993E-2</v>
      </c>
      <c r="G34">
        <v>3.1999999999999987E-2</v>
      </c>
      <c r="H34">
        <v>12</v>
      </c>
      <c r="I34">
        <v>0.20699999999999999</v>
      </c>
      <c r="J34" s="2">
        <v>1.5999999999999986E-2</v>
      </c>
      <c r="K34">
        <v>3.1999999999999973E-2</v>
      </c>
    </row>
    <row r="35" spans="1:11" x14ac:dyDescent="0.25">
      <c r="D35">
        <v>3</v>
      </c>
      <c r="E35">
        <v>6.6000000000000003E-2</v>
      </c>
      <c r="F35">
        <v>1.5000000000000006E-2</v>
      </c>
      <c r="G35">
        <v>3.0000000000000013E-2</v>
      </c>
      <c r="H35">
        <v>13</v>
      </c>
      <c r="I35">
        <v>0.223</v>
      </c>
      <c r="J35" s="2">
        <v>1.6000000000000014E-2</v>
      </c>
      <c r="K35">
        <v>3.2000000000000028E-2</v>
      </c>
    </row>
    <row r="36" spans="1:11" x14ac:dyDescent="0.25">
      <c r="D36">
        <v>4</v>
      </c>
      <c r="E36">
        <v>8.1000000000000003E-2</v>
      </c>
      <c r="F36" s="2">
        <v>1.4999999999999999E-2</v>
      </c>
      <c r="G36">
        <v>0.03</v>
      </c>
      <c r="H36">
        <v>14</v>
      </c>
      <c r="I36">
        <v>0.23899999999999999</v>
      </c>
      <c r="J36" s="2">
        <v>1.5999999999999986E-2</v>
      </c>
      <c r="K36">
        <v>3.1999999999999973E-2</v>
      </c>
    </row>
    <row r="37" spans="1:11" x14ac:dyDescent="0.25">
      <c r="D37">
        <v>5</v>
      </c>
      <c r="E37">
        <v>9.6999999999999989E-2</v>
      </c>
      <c r="F37" s="2">
        <v>1.5999999999999986E-2</v>
      </c>
      <c r="G37">
        <v>3.1999999999999973E-2</v>
      </c>
      <c r="H37">
        <v>15</v>
      </c>
      <c r="I37">
        <v>0.254</v>
      </c>
      <c r="J37" s="2">
        <v>1.5000000000000013E-2</v>
      </c>
      <c r="K37">
        <v>3.0000000000000027E-2</v>
      </c>
    </row>
    <row r="38" spans="1:11" x14ac:dyDescent="0.25">
      <c r="D38">
        <v>6</v>
      </c>
      <c r="E38">
        <v>0.113</v>
      </c>
      <c r="F38" s="2">
        <v>1.6000000000000014E-2</v>
      </c>
      <c r="G38">
        <v>3.2000000000000028E-2</v>
      </c>
      <c r="H38">
        <v>16</v>
      </c>
      <c r="I38">
        <v>0.27</v>
      </c>
      <c r="J38" s="2">
        <v>1.6000000000000014E-2</v>
      </c>
      <c r="K38">
        <v>3.2000000000000028E-2</v>
      </c>
    </row>
    <row r="39" spans="1:11" x14ac:dyDescent="0.25">
      <c r="D39">
        <v>7</v>
      </c>
      <c r="E39">
        <v>0.128</v>
      </c>
      <c r="F39" s="2">
        <v>1.4999999999999999E-2</v>
      </c>
      <c r="G39">
        <v>0.03</v>
      </c>
      <c r="H39">
        <v>17</v>
      </c>
      <c r="I39">
        <v>0.28499999999999998</v>
      </c>
      <c r="J39" s="2">
        <v>1.4999999999999958E-2</v>
      </c>
      <c r="K39">
        <v>2.9999999999999916E-2</v>
      </c>
    </row>
    <row r="40" spans="1:11" x14ac:dyDescent="0.25">
      <c r="D40">
        <v>8</v>
      </c>
      <c r="E40">
        <v>0.14400000000000002</v>
      </c>
      <c r="F40" s="2">
        <v>1.6000000000000014E-2</v>
      </c>
      <c r="G40">
        <v>3.2000000000000028E-2</v>
      </c>
      <c r="H40">
        <v>18</v>
      </c>
      <c r="I40">
        <v>0.30199999999999999</v>
      </c>
      <c r="J40" s="2">
        <v>1.7000000000000015E-2</v>
      </c>
      <c r="K40">
        <v>3.400000000000003E-2</v>
      </c>
    </row>
    <row r="41" spans="1:11" x14ac:dyDescent="0.25">
      <c r="D41">
        <v>9</v>
      </c>
      <c r="E41">
        <v>0.159</v>
      </c>
      <c r="F41" s="2">
        <v>1.4999999999999986E-2</v>
      </c>
      <c r="G41">
        <v>2.9999999999999971E-2</v>
      </c>
    </row>
    <row r="51" spans="4:6" x14ac:dyDescent="0.25">
      <c r="D51" s="2"/>
      <c r="F51" s="2"/>
    </row>
    <row r="52" spans="4:6" x14ac:dyDescent="0.25">
      <c r="D52" s="2"/>
      <c r="F52" s="2"/>
    </row>
    <row r="53" spans="4:6" x14ac:dyDescent="0.25">
      <c r="D53" s="2"/>
      <c r="F53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9" sqref="C19"/>
    </sheetView>
  </sheetViews>
  <sheetFormatPr defaultRowHeight="15" x14ac:dyDescent="0.25"/>
  <cols>
    <col min="2" max="2" width="22.42578125" customWidth="1"/>
    <col min="3" max="3" width="30" customWidth="1"/>
    <col min="4" max="4" width="17.42578125" customWidth="1"/>
  </cols>
  <sheetData>
    <row r="1" spans="1:5" x14ac:dyDescent="0.25">
      <c r="A1" t="s">
        <v>0</v>
      </c>
      <c r="B1" t="s">
        <v>3</v>
      </c>
      <c r="C1" t="s">
        <v>6</v>
      </c>
      <c r="D1" t="s">
        <v>4</v>
      </c>
      <c r="E1">
        <v>1</v>
      </c>
    </row>
    <row r="2" spans="1:5" x14ac:dyDescent="0.25">
      <c r="A2">
        <v>1</v>
      </c>
      <c r="B2">
        <v>5.8</v>
      </c>
      <c r="C2">
        <f>B2/100</f>
        <v>5.7999999999999996E-2</v>
      </c>
      <c r="D2" t="s">
        <v>5</v>
      </c>
      <c r="E2">
        <f>E1/1000</f>
        <v>1E-3</v>
      </c>
    </row>
    <row r="3" spans="1:5" x14ac:dyDescent="0.25">
      <c r="A3">
        <v>2</v>
      </c>
      <c r="B3">
        <v>7</v>
      </c>
      <c r="C3">
        <f t="shared" ref="C3:C19" si="0">B3/100</f>
        <v>7.0000000000000007E-2</v>
      </c>
    </row>
    <row r="4" spans="1:5" x14ac:dyDescent="0.25">
      <c r="A4">
        <v>3</v>
      </c>
      <c r="B4">
        <v>8.6</v>
      </c>
      <c r="C4">
        <f t="shared" si="0"/>
        <v>8.5999999999999993E-2</v>
      </c>
    </row>
    <row r="5" spans="1:5" x14ac:dyDescent="0.25">
      <c r="A5">
        <v>4</v>
      </c>
      <c r="B5">
        <v>10.7</v>
      </c>
      <c r="C5">
        <f t="shared" si="0"/>
        <v>0.107</v>
      </c>
    </row>
    <row r="6" spans="1:5" x14ac:dyDescent="0.25">
      <c r="A6">
        <v>5</v>
      </c>
      <c r="B6">
        <v>12</v>
      </c>
      <c r="C6">
        <f t="shared" si="0"/>
        <v>0.12</v>
      </c>
    </row>
    <row r="7" spans="1:5" x14ac:dyDescent="0.25">
      <c r="A7">
        <v>6</v>
      </c>
      <c r="B7">
        <v>13.8</v>
      </c>
      <c r="C7">
        <f t="shared" si="0"/>
        <v>0.13800000000000001</v>
      </c>
    </row>
    <row r="8" spans="1:5" x14ac:dyDescent="0.25">
      <c r="A8">
        <v>7</v>
      </c>
      <c r="B8">
        <v>15.5</v>
      </c>
      <c r="C8">
        <f t="shared" si="0"/>
        <v>0.155</v>
      </c>
    </row>
    <row r="9" spans="1:5" x14ac:dyDescent="0.25">
      <c r="A9">
        <v>8</v>
      </c>
      <c r="B9">
        <v>17.2</v>
      </c>
      <c r="C9">
        <f t="shared" si="0"/>
        <v>0.17199999999999999</v>
      </c>
    </row>
    <row r="10" spans="1:5" x14ac:dyDescent="0.25">
      <c r="A10">
        <v>9</v>
      </c>
      <c r="B10">
        <v>19</v>
      </c>
      <c r="C10">
        <f t="shared" si="0"/>
        <v>0.19</v>
      </c>
    </row>
    <row r="11" spans="1:5" x14ac:dyDescent="0.25">
      <c r="A11">
        <v>10</v>
      </c>
      <c r="B11">
        <v>20.8</v>
      </c>
      <c r="C11">
        <f t="shared" si="0"/>
        <v>0.20800000000000002</v>
      </c>
    </row>
    <row r="12" spans="1:5" x14ac:dyDescent="0.25">
      <c r="A12">
        <v>11</v>
      </c>
      <c r="B12">
        <v>22.5</v>
      </c>
      <c r="C12">
        <f t="shared" si="0"/>
        <v>0.22500000000000001</v>
      </c>
    </row>
    <row r="13" spans="1:5" x14ac:dyDescent="0.25">
      <c r="A13">
        <v>12</v>
      </c>
      <c r="B13">
        <v>24.4</v>
      </c>
      <c r="C13">
        <f t="shared" si="0"/>
        <v>0.24399999999999999</v>
      </c>
    </row>
    <row r="14" spans="1:5" x14ac:dyDescent="0.25">
      <c r="A14">
        <v>13</v>
      </c>
      <c r="B14">
        <v>26.2</v>
      </c>
      <c r="C14">
        <f t="shared" si="0"/>
        <v>0.26200000000000001</v>
      </c>
    </row>
    <row r="15" spans="1:5" x14ac:dyDescent="0.25">
      <c r="A15">
        <v>14</v>
      </c>
      <c r="B15">
        <v>28</v>
      </c>
      <c r="C15">
        <f t="shared" si="0"/>
        <v>0.28000000000000003</v>
      </c>
    </row>
    <row r="16" spans="1:5" x14ac:dyDescent="0.25">
      <c r="A16">
        <v>15</v>
      </c>
      <c r="B16">
        <v>29.8</v>
      </c>
      <c r="C16">
        <f t="shared" si="0"/>
        <v>0.29799999999999999</v>
      </c>
    </row>
    <row r="17" spans="1:3" x14ac:dyDescent="0.25">
      <c r="A17">
        <v>16</v>
      </c>
      <c r="B17">
        <v>31.6</v>
      </c>
      <c r="C17">
        <f t="shared" si="0"/>
        <v>0.316</v>
      </c>
    </row>
    <row r="18" spans="1:3" x14ac:dyDescent="0.25">
      <c r="A18">
        <v>17</v>
      </c>
      <c r="B18">
        <v>33.299999999999997</v>
      </c>
      <c r="C18">
        <f t="shared" si="0"/>
        <v>0.33299999999999996</v>
      </c>
    </row>
    <row r="19" spans="1:3" x14ac:dyDescent="0.25">
      <c r="A19">
        <v>18</v>
      </c>
      <c r="B19">
        <v>35.200000000000003</v>
      </c>
      <c r="C19">
        <f t="shared" si="0"/>
        <v>0.35200000000000004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2" sqref="D2"/>
    </sheetView>
  </sheetViews>
  <sheetFormatPr defaultRowHeight="15" x14ac:dyDescent="0.25"/>
  <cols>
    <col min="2" max="3" width="20.7109375" customWidth="1"/>
    <col min="4" max="4" width="26.5703125" customWidth="1"/>
    <col min="5" max="5" width="25" customWidth="1"/>
  </cols>
  <sheetData>
    <row r="1" spans="1:6" x14ac:dyDescent="0.25">
      <c r="A1" t="s">
        <v>0</v>
      </c>
      <c r="B1" t="s">
        <v>7</v>
      </c>
      <c r="C1" t="s">
        <v>8</v>
      </c>
      <c r="D1" t="s">
        <v>20</v>
      </c>
      <c r="E1" t="s">
        <v>9</v>
      </c>
      <c r="F1">
        <v>1</v>
      </c>
    </row>
    <row r="2" spans="1:6" x14ac:dyDescent="0.25">
      <c r="A2">
        <v>1</v>
      </c>
      <c r="B2">
        <v>10</v>
      </c>
      <c r="C2">
        <v>10</v>
      </c>
      <c r="D2">
        <f>(B2+C2)/2</f>
        <v>10</v>
      </c>
      <c r="E2" t="s">
        <v>10</v>
      </c>
      <c r="F2">
        <v>12</v>
      </c>
    </row>
    <row r="3" spans="1:6" x14ac:dyDescent="0.25">
      <c r="A3">
        <v>2</v>
      </c>
      <c r="B3">
        <v>16</v>
      </c>
      <c r="C3">
        <v>17</v>
      </c>
      <c r="D3">
        <f t="shared" ref="D3:D7" si="0">(B3+C3)/2</f>
        <v>16.5</v>
      </c>
      <c r="E3" t="s">
        <v>11</v>
      </c>
      <c r="F3">
        <v>88.3</v>
      </c>
    </row>
    <row r="4" spans="1:6" x14ac:dyDescent="0.25">
      <c r="A4">
        <v>3</v>
      </c>
      <c r="B4">
        <v>25</v>
      </c>
      <c r="C4">
        <v>23</v>
      </c>
      <c r="D4">
        <f t="shared" si="0"/>
        <v>24</v>
      </c>
      <c r="E4" t="s">
        <v>12</v>
      </c>
      <c r="F4">
        <v>3.5</v>
      </c>
    </row>
    <row r="5" spans="1:6" x14ac:dyDescent="0.25">
      <c r="A5">
        <v>4</v>
      </c>
      <c r="B5">
        <v>36</v>
      </c>
      <c r="C5">
        <v>34</v>
      </c>
      <c r="D5">
        <f t="shared" si="0"/>
        <v>35</v>
      </c>
      <c r="F5">
        <v>4</v>
      </c>
    </row>
    <row r="6" spans="1:6" x14ac:dyDescent="0.25">
      <c r="A6">
        <v>5</v>
      </c>
      <c r="B6">
        <v>52</v>
      </c>
      <c r="C6">
        <v>52</v>
      </c>
      <c r="D6">
        <f t="shared" si="0"/>
        <v>52</v>
      </c>
    </row>
    <row r="7" spans="1:6" x14ac:dyDescent="0.25">
      <c r="A7">
        <v>6</v>
      </c>
      <c r="B7">
        <v>57</v>
      </c>
      <c r="C7">
        <v>56</v>
      </c>
      <c r="D7">
        <f t="shared" si="0"/>
        <v>56.5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3" sqref="A13"/>
    </sheetView>
  </sheetViews>
  <sheetFormatPr defaultRowHeight="15" x14ac:dyDescent="0.25"/>
  <cols>
    <col min="2" max="2" width="18.85546875" customWidth="1"/>
    <col min="3" max="3" width="31.7109375" customWidth="1"/>
    <col min="4" max="4" width="37.140625" customWidth="1"/>
    <col min="5" max="5" width="28.140625" customWidth="1"/>
  </cols>
  <sheetData>
    <row r="1" spans="1:6" x14ac:dyDescent="0.25">
      <c r="A1" t="s">
        <v>0</v>
      </c>
      <c r="B1" t="s">
        <v>13</v>
      </c>
      <c r="C1" t="s">
        <v>16</v>
      </c>
      <c r="D1" t="s">
        <v>17</v>
      </c>
      <c r="E1" t="s">
        <v>14</v>
      </c>
      <c r="F1">
        <v>10</v>
      </c>
    </row>
    <row r="2" spans="1:6" x14ac:dyDescent="0.25">
      <c r="A2">
        <v>1</v>
      </c>
      <c r="B2">
        <v>10.039999999999999</v>
      </c>
      <c r="C2">
        <f>B2-$F$1</f>
        <v>3.9999999999999147E-2</v>
      </c>
      <c r="D2" s="1">
        <f>C2/1000</f>
        <v>3.9999999999999149E-5</v>
      </c>
      <c r="E2" t="s">
        <v>15</v>
      </c>
      <c r="F2">
        <v>0.01</v>
      </c>
    </row>
    <row r="3" spans="1:6" x14ac:dyDescent="0.25">
      <c r="A3">
        <v>2</v>
      </c>
      <c r="B3">
        <v>10.07</v>
      </c>
      <c r="C3">
        <f t="shared" ref="C3:C11" si="0">B3-$F$1</f>
        <v>7.0000000000000284E-2</v>
      </c>
      <c r="D3" s="1">
        <f t="shared" ref="D3:D11" si="1">C3/1000</f>
        <v>7.0000000000000278E-5</v>
      </c>
      <c r="E3" t="s">
        <v>19</v>
      </c>
      <c r="F3">
        <f>F2/1000</f>
        <v>1.0000000000000001E-5</v>
      </c>
    </row>
    <row r="4" spans="1:6" x14ac:dyDescent="0.25">
      <c r="A4">
        <v>3</v>
      </c>
      <c r="B4">
        <v>10.09</v>
      </c>
      <c r="C4">
        <f t="shared" si="0"/>
        <v>8.9999999999999858E-2</v>
      </c>
      <c r="D4" s="1">
        <f t="shared" si="1"/>
        <v>8.9999999999999857E-5</v>
      </c>
    </row>
    <row r="5" spans="1:6" x14ac:dyDescent="0.25">
      <c r="A5">
        <v>4</v>
      </c>
      <c r="B5">
        <v>10.119999999999999</v>
      </c>
      <c r="C5">
        <f t="shared" si="0"/>
        <v>0.11999999999999922</v>
      </c>
      <c r="D5" s="1">
        <f t="shared" si="1"/>
        <v>1.1999999999999922E-4</v>
      </c>
    </row>
    <row r="6" spans="1:6" x14ac:dyDescent="0.25">
      <c r="A6">
        <v>5</v>
      </c>
      <c r="B6">
        <v>10.15</v>
      </c>
      <c r="C6">
        <f t="shared" si="0"/>
        <v>0.15000000000000036</v>
      </c>
      <c r="D6" s="1">
        <f t="shared" si="1"/>
        <v>1.5000000000000037E-4</v>
      </c>
    </row>
    <row r="7" spans="1:6" x14ac:dyDescent="0.25">
      <c r="A7">
        <v>6</v>
      </c>
      <c r="B7">
        <v>10.18</v>
      </c>
      <c r="C7">
        <f t="shared" si="0"/>
        <v>0.17999999999999972</v>
      </c>
      <c r="D7" s="1">
        <f t="shared" si="1"/>
        <v>1.7999999999999971E-4</v>
      </c>
    </row>
    <row r="8" spans="1:6" x14ac:dyDescent="0.25">
      <c r="A8">
        <v>7</v>
      </c>
      <c r="B8">
        <v>10.199999999999999</v>
      </c>
      <c r="C8">
        <f t="shared" si="0"/>
        <v>0.19999999999999929</v>
      </c>
      <c r="D8" s="1">
        <f t="shared" si="1"/>
        <v>1.9999999999999928E-4</v>
      </c>
    </row>
    <row r="9" spans="1:6" x14ac:dyDescent="0.25">
      <c r="A9">
        <v>8</v>
      </c>
      <c r="B9">
        <v>10.24</v>
      </c>
      <c r="C9">
        <f t="shared" si="0"/>
        <v>0.24000000000000021</v>
      </c>
      <c r="D9" s="1">
        <f t="shared" si="1"/>
        <v>2.4000000000000022E-4</v>
      </c>
    </row>
    <row r="10" spans="1:6" x14ac:dyDescent="0.25">
      <c r="A10">
        <v>9</v>
      </c>
      <c r="B10">
        <v>10.28</v>
      </c>
      <c r="C10">
        <f t="shared" si="0"/>
        <v>0.27999999999999936</v>
      </c>
      <c r="D10" s="1">
        <f t="shared" si="1"/>
        <v>2.7999999999999938E-4</v>
      </c>
    </row>
    <row r="11" spans="1:6" x14ac:dyDescent="0.25">
      <c r="A11">
        <v>10</v>
      </c>
      <c r="B11">
        <v>10.32</v>
      </c>
      <c r="C11">
        <f t="shared" si="0"/>
        <v>0.32000000000000028</v>
      </c>
      <c r="D11" s="1">
        <f t="shared" si="1"/>
        <v>3.200000000000003E-4</v>
      </c>
    </row>
    <row r="12" spans="1:6" ht="21" x14ac:dyDescent="0.35">
      <c r="A12" s="3" t="s">
        <v>18</v>
      </c>
      <c r="B12" s="3"/>
      <c r="C12" s="3"/>
      <c r="D12" s="3"/>
    </row>
  </sheetData>
  <mergeCells count="1">
    <mergeCell ref="A12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Interferometr Michelsona</vt:lpstr>
      <vt:lpstr>Zwierciadło</vt:lpstr>
      <vt:lpstr>Siatka dyfrakcyjna</vt:lpstr>
      <vt:lpstr>Śruba + światło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2015-03-30T14:23:21Z</dcterms:modified>
</cp:coreProperties>
</file>