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<sst xmlns="http://schemas.openxmlformats.org/spreadsheetml/2006/main" count="8" uniqueCount="8">
  <si>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l.p</t>
  </si>
  <si>
    <t xml:space="preserve">U[V]</t>
  </si>
  <si>
    <t xml:space="preserve">I_a [µA]</t>
  </si>
  <si>
    <t xml:space="preserve">\Delta I_a [mA]</t>
  </si>
  <si>
    <t xml:space="preserve">\Delta v [mV]</t>
  </si>
  <si>
    <t xml:space="preserve">ln l_a/l_a_0</t>
  </si>
  <si>
    <t xml:space="preserve">\Delta ln</t>
  </si>
  <si>
    <t xml:space="preserve">sqrt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</si>
</sst>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"/>
    <numFmt numFmtId="166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2" min="1" style="0" width="8.57"/>
    <col collapsed="false" customWidth="true" hidden="false" outlineLevel="0" max="3" min="3" style="0" width="14.54"/>
    <col collapsed="false" customWidth="true" hidden="false" outlineLevel="0" max="4" min="4" style="0" width="15.41"/>
    <col collapsed="false" customWidth="true" hidden="false" outlineLevel="0" max="5" min="5" style="1" width="12.85"/>
    <col collapsed="false" customWidth="true" hidden="false" outlineLevel="0" max="6" min="6" style="1" width="13.57"/>
    <col collapsed="false" customWidth="true" hidden="false" outlineLevel="0" max="7" min="7" style="1" width="14.43"/>
    <col collapsed="false" customWidth="true" hidden="false" outlineLevel="0" max="11" min="8" style="0" width="8.57"/>
    <col collapsed="false" customWidth="true" hidden="false" outlineLevel="0" max="13" min="12" style="0" width="11.99"/>
    <col collapsed="false" customWidth="true" hidden="false" outlineLevel="0" max="14" min="14" style="0" width="33.71"/>
    <col collapsed="false" customWidth="true" hidden="false" outlineLevel="0" max="15" min="15" style="0" width="8.57"/>
    <col collapsed="false" customWidth="true" hidden="false" outlineLevel="0" max="16" min="16" style="0" width="24.15"/>
    <col collapsed="false" customWidth="true" hidden="false" outlineLevel="0" max="18" min="17" style="0" width="11.99"/>
    <col collapsed="false" customWidth="true" hidden="false" outlineLevel="0" max="19" min="19" style="0" width="8.57"/>
    <col collapsed="false" customWidth="true" hidden="false" outlineLevel="0" max="20" min="20" style="0" width="13.29"/>
    <col collapsed="false" customWidth="true" hidden="false" outlineLevel="0" max="1025" min="21" style="0" width="8.5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n">
        <v>1</v>
      </c>
      <c r="B2" s="2" t="n">
        <v>0</v>
      </c>
      <c r="C2" s="0" t="n">
        <v>0.25</v>
      </c>
      <c r="D2" s="0" t="n">
        <f aca="false">ROUND(0.0168325082306035, 4)</f>
        <v>0.0168</v>
      </c>
      <c r="E2" s="1" t="n">
        <f aca="false">ROUND(0.000577350269189626,5)</f>
        <v>0.00058</v>
      </c>
      <c r="F2" s="1" t="n">
        <v>0</v>
      </c>
      <c r="G2" s="1" t="n">
        <f aca="false">ROUND(0.0952190457139047,5)</f>
        <v>0.09522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v>-0.016</v>
      </c>
      <c r="C3" s="0" t="n">
        <v>0.2</v>
      </c>
      <c r="D3" s="0" t="n">
        <f aca="false">ROUND(0.0168325082306035, 4)</f>
        <v>0.0168</v>
      </c>
      <c r="E3" s="1" t="n">
        <f aca="false">ROUND(0.000605063082110728,5)</f>
        <v>0.00061</v>
      </c>
      <c r="F3" s="1" t="n">
        <f aca="false">ROUND(-0.22314355131421,5)</f>
        <v>-0.22314</v>
      </c>
      <c r="G3" s="1" t="n">
        <f aca="false">ROUND(0.107780641428165,5)</f>
        <v>0.10778</v>
      </c>
      <c r="H3" s="0" t="n">
        <f aca="false">ROUND(0.126491106406735,5)</f>
        <v>0.12649</v>
      </c>
    </row>
    <row r="4" customFormat="false" ht="13.8" hidden="false" customHeight="false" outlineLevel="0" collapsed="false">
      <c r="A4" s="0" t="n">
        <v>3</v>
      </c>
      <c r="B4" s="0" t="n">
        <v>-0.038</v>
      </c>
      <c r="C4" s="0" t="n">
        <v>0.15</v>
      </c>
      <c r="D4" s="0" t="n">
        <f aca="false">ROUND(0.0168325082306035, 4)</f>
        <v>0.0168</v>
      </c>
      <c r="E4" s="1" t="n">
        <f aca="false">ROUND(0.000643168199877243,5)</f>
        <v>0.00064</v>
      </c>
      <c r="F4" s="1" t="n">
        <f aca="false">ROUND(-0.510825623765991,5)</f>
        <v>-0.51083</v>
      </c>
      <c r="G4" s="1" t="n">
        <f aca="false">ROUND(0.130866061016315,5)</f>
        <v>0.13087</v>
      </c>
      <c r="H4" s="0" t="n">
        <f aca="false">ROUND(0.194935886896179,5)</f>
        <v>0.19494</v>
      </c>
    </row>
    <row r="5" customFormat="false" ht="13.8" hidden="false" customHeight="false" outlineLevel="0" collapsed="false">
      <c r="A5" s="0" t="n">
        <v>4</v>
      </c>
      <c r="B5" s="0" t="n">
        <v>-0.041</v>
      </c>
      <c r="C5" s="0" t="n">
        <v>0.15</v>
      </c>
      <c r="D5" s="0" t="n">
        <f aca="false">ROUND(0.00168325082306035,4)</f>
        <v>0.0017</v>
      </c>
      <c r="E5" s="1" t="n">
        <f aca="false">ROUND(0.00064836435229995,5)</f>
        <v>0.00065</v>
      </c>
      <c r="F5" s="1" t="n">
        <f aca="false">ROUND(-0.510825623765991,5)</f>
        <v>-0.51083</v>
      </c>
      <c r="G5" s="1" t="n">
        <f aca="false">ROUND(0.0682587669040341,5)</f>
        <v>0.06826</v>
      </c>
      <c r="H5" s="0" t="n">
        <f aca="false">ROUND(0.202484567313166,5)</f>
        <v>0.20248</v>
      </c>
    </row>
    <row r="6" customFormat="false" ht="13.8" hidden="false" customHeight="false" outlineLevel="0" collapsed="false">
      <c r="A6" s="0" t="n">
        <v>5</v>
      </c>
      <c r="B6" s="0" t="n">
        <v>-0.047</v>
      </c>
      <c r="C6" s="0" t="n">
        <v>0.14</v>
      </c>
      <c r="D6" s="0" t="n">
        <f aca="false">ROUND(0.00168325082306035,4)</f>
        <v>0.0017</v>
      </c>
      <c r="E6" s="1" t="n">
        <f aca="false">ROUND(0.000658756657145363,5)</f>
        <v>0.00066</v>
      </c>
      <c r="F6" s="1" t="n">
        <f aca="false">ROUND(-0.579818495252942,5)</f>
        <v>-0.57982</v>
      </c>
      <c r="G6" s="1" t="n">
        <f aca="false">ROUND(0.0683951106181033,5)</f>
        <v>0.0684</v>
      </c>
      <c r="H6" s="0" t="n">
        <f aca="false">ROUND(0.216794833886788,5)</f>
        <v>0.21679</v>
      </c>
    </row>
    <row r="7" customFormat="false" ht="13.8" hidden="false" customHeight="false" outlineLevel="0" collapsed="false">
      <c r="A7" s="0" t="n">
        <v>6</v>
      </c>
      <c r="B7" s="0" t="n">
        <v>-0.055</v>
      </c>
      <c r="C7" s="0" t="n">
        <v>0.125</v>
      </c>
      <c r="D7" s="0" t="n">
        <f aca="false">ROUND(0.00168325082306035,4)</f>
        <v>0.0017</v>
      </c>
      <c r="E7" s="1" t="n">
        <f aca="false">ROUND(0.000672613063605914,5)</f>
        <v>0.00067</v>
      </c>
      <c r="F7" s="1" t="n">
        <f aca="false">ROUND(-0.693147180559945,5)</f>
        <v>-0.69315</v>
      </c>
      <c r="G7" s="1" t="n">
        <f aca="false">ROUND(0.0686634303444466,5)</f>
        <v>0.06866</v>
      </c>
      <c r="H7" s="0" t="n">
        <f aca="false">ROUND(0.234520787991171,5)</f>
        <v>0.23452</v>
      </c>
    </row>
    <row r="8" customFormat="false" ht="13.8" hidden="false" customHeight="false" outlineLevel="0" collapsed="false">
      <c r="A8" s="0" t="n">
        <v>7</v>
      </c>
      <c r="B8" s="0" t="n">
        <v>-0.058</v>
      </c>
      <c r="C8" s="0" t="n">
        <v>0.12</v>
      </c>
      <c r="D8" s="0" t="n">
        <f aca="false">ROUND(0.00168325082306035,4)</f>
        <v>0.0017</v>
      </c>
      <c r="E8" s="1" t="n">
        <f aca="false">ROUND(0.000677809216028621,5)</f>
        <v>0.00068</v>
      </c>
      <c r="F8" s="1" t="n">
        <f aca="false">ROUND(-0.7339691750802,5)</f>
        <v>-0.73397</v>
      </c>
      <c r="G8" s="1" t="n">
        <f aca="false">ROUND(0.0687756686088372,5)</f>
        <v>0.06878</v>
      </c>
      <c r="H8" s="0" t="n">
        <f aca="false">ROUND(0.240831891575846,5)</f>
        <v>0.24083</v>
      </c>
    </row>
    <row r="9" customFormat="false" ht="13.8" hidden="false" customHeight="false" outlineLevel="0" collapsed="false">
      <c r="A9" s="0" t="n">
        <v>8</v>
      </c>
      <c r="B9" s="0" t="n">
        <v>-0.069</v>
      </c>
      <c r="C9" s="0" t="n">
        <v>0.105</v>
      </c>
      <c r="D9" s="0" t="n">
        <f aca="false">ROUND(0.00168325082306035,4)</f>
        <v>0.0017</v>
      </c>
      <c r="E9" s="1" t="n">
        <f aca="false">ROUND(0.000696861774911878,5)</f>
        <v>0.0007</v>
      </c>
      <c r="F9" s="1" t="n">
        <f aca="false">ROUND(-0.867500567704723,5)</f>
        <v>-0.8675</v>
      </c>
      <c r="G9" s="1" t="n">
        <f aca="false">ROUND(0.0692121739211856,5)</f>
        <v>0.06921</v>
      </c>
      <c r="H9" s="0" t="n">
        <f aca="false">ROUND(0.262678510731274,5)</f>
        <v>0.26268</v>
      </c>
    </row>
    <row r="10" customFormat="false" ht="13.8" hidden="false" customHeight="false" outlineLevel="0" collapsed="false">
      <c r="A10" s="0" t="n">
        <v>9</v>
      </c>
      <c r="B10" s="0" t="n">
        <v>-0.085</v>
      </c>
      <c r="C10" s="0" t="n">
        <v>0.085</v>
      </c>
      <c r="D10" s="0" t="n">
        <f aca="false">ROUND(0.00168325082306035,4)</f>
        <v>0.0017</v>
      </c>
      <c r="E10" s="1" t="n">
        <f aca="false">ROUND(0.00072457458783298,5)</f>
        <v>0.00072</v>
      </c>
      <c r="F10" s="1" t="n">
        <f aca="false">ROUND(-1.07880966137193,5)</f>
        <v>-1.07881</v>
      </c>
      <c r="G10" s="1" t="n">
        <f aca="false">ROUND(0.0701818366536416,5)</f>
        <v>0.07018</v>
      </c>
      <c r="H10" s="0" t="n">
        <f aca="false">ROUND(0.291547594742265,5)</f>
        <v>0.29155</v>
      </c>
    </row>
    <row r="11" customFormat="false" ht="13.8" hidden="false" customHeight="false" outlineLevel="0" collapsed="false">
      <c r="A11" s="0" t="n">
        <v>10</v>
      </c>
      <c r="B11" s="2" t="n">
        <v>-0.1</v>
      </c>
      <c r="C11" s="0" t="n">
        <v>0.07</v>
      </c>
      <c r="D11" s="0" t="n">
        <f aca="false">ROUND(0.00168325082306035,4)</f>
        <v>0.0017</v>
      </c>
      <c r="E11" s="1" t="n">
        <f aca="false">ROUND(0.000750555349946513,5)</f>
        <v>0.00075</v>
      </c>
      <c r="F11" s="1" t="n">
        <f aca="false">ROUND(-1.27296567581289,5)</f>
        <v>-1.27297</v>
      </c>
      <c r="G11" s="1" t="n">
        <f aca="false">ROUND(0.0714952070131302,5)</f>
        <v>0.0715</v>
      </c>
      <c r="H11" s="0" t="n">
        <f aca="false">ROUND(0.316227766016838,5)</f>
        <v>0.31623</v>
      </c>
    </row>
    <row r="12" customFormat="false" ht="13.8" hidden="false" customHeight="false" outlineLevel="0" collapsed="false">
      <c r="A12" s="0" t="n">
        <v>11</v>
      </c>
      <c r="B12" s="0" t="n">
        <v>-0.112</v>
      </c>
      <c r="C12" s="0" t="n">
        <v>0.06</v>
      </c>
      <c r="D12" s="0" t="n">
        <f aca="false">ROUND(0.00168325082306035,4)</f>
        <v>0.0017</v>
      </c>
      <c r="E12" s="1" t="n">
        <f aca="false">ROUND(0.00077133995963734,5)</f>
        <v>0.00077</v>
      </c>
      <c r="F12" s="1" t="n">
        <f aca="false">ROUND(-1.42711635564015,5)</f>
        <v>-1.42712</v>
      </c>
      <c r="G12" s="1" t="n">
        <f aca="false">ROUND(0.0729408689992817,5)</f>
        <v>0.07294</v>
      </c>
      <c r="H12" s="0" t="n">
        <f aca="false">ROUND(0.33466401061363,5)</f>
        <v>0.33466</v>
      </c>
    </row>
    <row r="13" customFormat="false" ht="13.8" hidden="false" customHeight="false" outlineLevel="0" collapsed="false">
      <c r="A13" s="0" t="n">
        <v>12</v>
      </c>
      <c r="B13" s="0" t="n">
        <v>-0.125</v>
      </c>
      <c r="C13" s="0" t="n">
        <v>0.05</v>
      </c>
      <c r="D13" s="0" t="n">
        <f aca="false">ROUND(0.00168325082306035,4)</f>
        <v>0.0017</v>
      </c>
      <c r="E13" s="1" t="n">
        <f aca="false">ROUND(0.000793856620135735,5)</f>
        <v>0.00079</v>
      </c>
      <c r="F13" s="1" t="n">
        <f aca="false">ROUND(-1.6094379124341,5)</f>
        <v>-1.60944</v>
      </c>
      <c r="G13" s="1" t="n">
        <f aca="false">ROUND(0.0752772652709081,5)</f>
        <v>0.07528</v>
      </c>
      <c r="H13" s="0" t="n">
        <f aca="false">ROUND(0.353553390593274,5)</f>
        <v>0.35355</v>
      </c>
    </row>
    <row r="14" customFormat="false" ht="13.8" hidden="false" customHeight="false" outlineLevel="0" collapsed="false">
      <c r="A14" s="0" t="n">
        <v>13</v>
      </c>
      <c r="B14" s="0" t="n">
        <v>-0.141</v>
      </c>
      <c r="C14" s="0" t="n">
        <v>0.04</v>
      </c>
      <c r="D14" s="0" t="n">
        <f aca="false">ROUND(0.00168325082306035,4)</f>
        <v>0.0017</v>
      </c>
      <c r="E14" s="1" t="n">
        <f aca="false">ROUND(0.000821569433056838,5)</f>
        <v>0.00082</v>
      </c>
      <c r="F14" s="1" t="n">
        <f aca="false">ROUND(-1.83258146374831,5)</f>
        <v>-1.83258</v>
      </c>
      <c r="G14" s="1" t="n">
        <f aca="false">ROUND(0.0793987825263503,5)</f>
        <v>0.0794</v>
      </c>
      <c r="H14" s="0" t="n">
        <f aca="false">ROUND(0.375499667110372,5)</f>
        <v>0.3755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pl-PL</dc:language>
  <cp:lastModifiedBy/>
  <dcterms:modified xsi:type="dcterms:W3CDTF">2018-05-14T08:55:41Z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