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filterPrivacy="1" codeName="ThisWorkbook" defaultThemeVersion="124226"/>
  <xr:revisionPtr revIDLastSave="0" documentId="13_ncr:1_{8836E4A8-8EE8-4D76-B469-7FE547F45AF7}" xr6:coauthVersionLast="36" xr6:coauthVersionMax="46" xr10:uidLastSave="{00000000-0000-0000-0000-000000000000}"/>
  <bookViews>
    <workbookView xWindow="0" yWindow="0" windowWidth="28800" windowHeight="12105" xr2:uid="{00000000-000D-0000-FFFF-FFFF00000000}"/>
  </bookViews>
  <sheets>
    <sheet name="Summary" sheetId="16" r:id="rId1"/>
    <sheet name="Data" sheetId="14" r:id="rId2"/>
    <sheet name="Sources" sheetId="15" r:id="rId3"/>
    <sheet name="NOTES" sheetId="12" r:id="rId4"/>
    <sheet name="UMCSI-Exp-CC" sheetId="10" r:id="rId5"/>
    <sheet name="UMCSI_VS_USGDP" sheetId="11" r:id="rId6"/>
    <sheet name="UMCSI_VS_SP500" sheetId="13" r:id="rId7"/>
    <sheet name="GDP" sheetId="9" state="veryHidden" r:id="rId8"/>
  </sheets>
  <definedNames>
    <definedName name="_xlnm._FilterDatabase" localSheetId="5" hidden="1">UMCSI_VS_USGDP!$A$1:$D$518</definedName>
    <definedName name="DonnéesExternes_1" localSheetId="1" hidden="1">Data!$A$1:$B$756</definedName>
    <definedName name="DonnéesExternes_2" localSheetId="1" hidden="1">Data!$E$1:$F$687</definedName>
    <definedName name="DonnéesExternes_3" localSheetId="1" hidden="1">Data!$I$1:$J$691</definedName>
  </definedNames>
  <calcPr calcId="191029"/>
</workbook>
</file>

<file path=xl/calcChain.xml><?xml version="1.0" encoding="utf-8"?>
<calcChain xmlns="http://schemas.openxmlformats.org/spreadsheetml/2006/main">
  <c r="K2" i="14" l="1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6" i="16"/>
  <c r="D6" i="16" s="1"/>
  <c r="C7" i="16"/>
  <c r="D7" i="16" s="1"/>
  <c r="C4" i="16"/>
  <c r="D4" i="16" s="1"/>
  <c r="C5" i="16"/>
  <c r="D5" i="16" s="1"/>
  <c r="C3" i="16"/>
  <c r="D3" i="16" s="1"/>
  <c r="B7" i="16"/>
  <c r="B6" i="16"/>
  <c r="B5" i="16"/>
  <c r="B4" i="16"/>
  <c r="B3" i="16"/>
  <c r="E495" i="13" l="1"/>
  <c r="E496" i="13"/>
  <c r="E497" i="13"/>
  <c r="E498" i="13"/>
  <c r="E499" i="13"/>
  <c r="E501" i="13"/>
  <c r="E505" i="13"/>
  <c r="E507" i="13"/>
  <c r="E508" i="13"/>
  <c r="E509" i="13"/>
  <c r="E510" i="13"/>
  <c r="E511" i="13"/>
  <c r="E513" i="13"/>
  <c r="E517" i="13"/>
  <c r="E14" i="13"/>
  <c r="E500" i="13"/>
  <c r="E502" i="13"/>
  <c r="E503" i="13"/>
  <c r="E504" i="13"/>
  <c r="E506" i="13"/>
  <c r="E512" i="13"/>
  <c r="E514" i="13"/>
  <c r="E515" i="13"/>
  <c r="E516" i="13"/>
  <c r="E518" i="13"/>
  <c r="B518" i="13"/>
  <c r="D518" i="13" s="1"/>
  <c r="B517" i="13"/>
  <c r="D517" i="13" s="1"/>
  <c r="B516" i="13"/>
  <c r="D516" i="13" s="1"/>
  <c r="B515" i="13"/>
  <c r="D515" i="13" s="1"/>
  <c r="B514" i="13"/>
  <c r="D514" i="13" s="1"/>
  <c r="B513" i="13"/>
  <c r="D513" i="13" s="1"/>
  <c r="B512" i="13"/>
  <c r="D512" i="13" s="1"/>
  <c r="B511" i="13"/>
  <c r="D511" i="13" s="1"/>
  <c r="B510" i="13"/>
  <c r="D510" i="13" s="1"/>
  <c r="B509" i="13"/>
  <c r="D509" i="13" s="1"/>
  <c r="B508" i="13"/>
  <c r="D508" i="13" s="1"/>
  <c r="B507" i="13"/>
  <c r="D507" i="13" s="1"/>
  <c r="B506" i="13"/>
  <c r="D506" i="13" s="1"/>
  <c r="B505" i="13"/>
  <c r="D505" i="13" s="1"/>
  <c r="B504" i="13"/>
  <c r="D504" i="13" s="1"/>
  <c r="B503" i="13"/>
  <c r="D503" i="13" s="1"/>
  <c r="B502" i="13"/>
  <c r="D502" i="13" s="1"/>
  <c r="B501" i="13"/>
  <c r="D501" i="13" s="1"/>
  <c r="B500" i="13"/>
  <c r="D500" i="13" s="1"/>
  <c r="B499" i="13"/>
  <c r="D499" i="13" s="1"/>
  <c r="B498" i="13"/>
  <c r="D498" i="13" s="1"/>
  <c r="B497" i="13"/>
  <c r="D497" i="13" s="1"/>
  <c r="B496" i="13"/>
  <c r="D496" i="13" s="1"/>
  <c r="B495" i="13"/>
  <c r="D495" i="13" s="1"/>
  <c r="B494" i="13"/>
  <c r="B493" i="13"/>
  <c r="B492" i="13"/>
  <c r="B491" i="13"/>
  <c r="B490" i="13"/>
  <c r="D490" i="13" s="1"/>
  <c r="B489" i="13"/>
  <c r="B488" i="13"/>
  <c r="D488" i="13" s="1"/>
  <c r="B487" i="13"/>
  <c r="B486" i="13"/>
  <c r="B485" i="13"/>
  <c r="B484" i="13"/>
  <c r="B483" i="13"/>
  <c r="B482" i="13"/>
  <c r="D482" i="13" s="1"/>
  <c r="B481" i="13"/>
  <c r="B480" i="13"/>
  <c r="D480" i="13" s="1"/>
  <c r="B479" i="13"/>
  <c r="B478" i="13"/>
  <c r="B477" i="13"/>
  <c r="B476" i="13"/>
  <c r="B475" i="13"/>
  <c r="B474" i="13"/>
  <c r="D474" i="13" s="1"/>
  <c r="B473" i="13"/>
  <c r="B472" i="13"/>
  <c r="D484" i="13" s="1"/>
  <c r="B471" i="13"/>
  <c r="B470" i="13"/>
  <c r="B469" i="13"/>
  <c r="B468" i="13"/>
  <c r="B467" i="13"/>
  <c r="B466" i="13"/>
  <c r="D478" i="13" s="1"/>
  <c r="B465" i="13"/>
  <c r="B464" i="13"/>
  <c r="D464" i="13" s="1"/>
  <c r="B463" i="13"/>
  <c r="B462" i="13"/>
  <c r="B461" i="13"/>
  <c r="B460" i="13"/>
  <c r="B459" i="13"/>
  <c r="B458" i="13"/>
  <c r="D470" i="13" s="1"/>
  <c r="B457" i="13"/>
  <c r="B456" i="13"/>
  <c r="D456" i="13" s="1"/>
  <c r="B455" i="13"/>
  <c r="B454" i="13"/>
  <c r="B453" i="13"/>
  <c r="B452" i="13"/>
  <c r="B451" i="13"/>
  <c r="B450" i="13"/>
  <c r="D450" i="13" s="1"/>
  <c r="B449" i="13"/>
  <c r="B448" i="13"/>
  <c r="B447" i="13"/>
  <c r="B446" i="13"/>
  <c r="B445" i="13"/>
  <c r="B444" i="13"/>
  <c r="B443" i="13"/>
  <c r="B442" i="13"/>
  <c r="D454" i="13" s="1"/>
  <c r="B441" i="13"/>
  <c r="B440" i="13"/>
  <c r="D452" i="13" s="1"/>
  <c r="B439" i="13"/>
  <c r="B438" i="13"/>
  <c r="B437" i="13"/>
  <c r="B436" i="13"/>
  <c r="B435" i="13"/>
  <c r="B434" i="13"/>
  <c r="D446" i="13" s="1"/>
  <c r="B433" i="13"/>
  <c r="B432" i="13"/>
  <c r="D444" i="13" s="1"/>
  <c r="B431" i="13"/>
  <c r="B430" i="13"/>
  <c r="B429" i="13"/>
  <c r="B428" i="13"/>
  <c r="B427" i="13"/>
  <c r="B426" i="13"/>
  <c r="B425" i="13"/>
  <c r="B424" i="13"/>
  <c r="D424" i="13" s="1"/>
  <c r="B423" i="13"/>
  <c r="B422" i="13"/>
  <c r="B421" i="13"/>
  <c r="B420" i="13"/>
  <c r="B419" i="13"/>
  <c r="B418" i="13"/>
  <c r="D418" i="13" s="1"/>
  <c r="B417" i="13"/>
  <c r="B416" i="13"/>
  <c r="D416" i="13" s="1"/>
  <c r="B415" i="13"/>
  <c r="B414" i="13"/>
  <c r="B413" i="13"/>
  <c r="B412" i="13"/>
  <c r="B411" i="13"/>
  <c r="B410" i="13"/>
  <c r="D410" i="13" s="1"/>
  <c r="B409" i="13"/>
  <c r="B408" i="13"/>
  <c r="D408" i="13" s="1"/>
  <c r="B407" i="13"/>
  <c r="B406" i="13"/>
  <c r="B405" i="13"/>
  <c r="B404" i="13"/>
  <c r="B403" i="13"/>
  <c r="B402" i="13"/>
  <c r="D402" i="13" s="1"/>
  <c r="B401" i="13"/>
  <c r="B400" i="13"/>
  <c r="D400" i="13" s="1"/>
  <c r="B399" i="13"/>
  <c r="B398" i="13"/>
  <c r="B397" i="13"/>
  <c r="B396" i="13"/>
  <c r="B395" i="13"/>
  <c r="B394" i="13"/>
  <c r="B393" i="13"/>
  <c r="B392" i="13"/>
  <c r="D404" i="13" s="1"/>
  <c r="B391" i="13"/>
  <c r="B390" i="13"/>
  <c r="B389" i="13"/>
  <c r="B388" i="13"/>
  <c r="B387" i="13"/>
  <c r="B386" i="13"/>
  <c r="D398" i="13" s="1"/>
  <c r="B385" i="13"/>
  <c r="B384" i="13"/>
  <c r="D384" i="13" s="1"/>
  <c r="B383" i="13"/>
  <c r="B382" i="13"/>
  <c r="B381" i="13"/>
  <c r="B380" i="13"/>
  <c r="B379" i="13"/>
  <c r="B378" i="13"/>
  <c r="D378" i="13" s="1"/>
  <c r="B377" i="13"/>
  <c r="B376" i="13"/>
  <c r="D388" i="13" s="1"/>
  <c r="B375" i="13"/>
  <c r="B374" i="13"/>
  <c r="B373" i="13"/>
  <c r="B372" i="13"/>
  <c r="B371" i="13"/>
  <c r="B370" i="13"/>
  <c r="D382" i="13" s="1"/>
  <c r="B369" i="13"/>
  <c r="B368" i="13"/>
  <c r="D380" i="13" s="1"/>
  <c r="B367" i="13"/>
  <c r="B366" i="13"/>
  <c r="B365" i="13"/>
  <c r="B364" i="13"/>
  <c r="B363" i="13"/>
  <c r="B362" i="13"/>
  <c r="D374" i="13" s="1"/>
  <c r="B361" i="13"/>
  <c r="B360" i="13"/>
  <c r="D360" i="13" s="1"/>
  <c r="B359" i="13"/>
  <c r="B358" i="13"/>
  <c r="B357" i="13"/>
  <c r="B356" i="13"/>
  <c r="B355" i="13"/>
  <c r="B354" i="13"/>
  <c r="D354" i="13" s="1"/>
  <c r="B353" i="13"/>
  <c r="B352" i="13"/>
  <c r="D364" i="13" s="1"/>
  <c r="B351" i="13"/>
  <c r="B350" i="13"/>
  <c r="B349" i="13"/>
  <c r="B348" i="13"/>
  <c r="B347" i="13"/>
  <c r="B346" i="13"/>
  <c r="D358" i="13" s="1"/>
  <c r="B345" i="13"/>
  <c r="B344" i="13"/>
  <c r="D356" i="13" s="1"/>
  <c r="B343" i="13"/>
  <c r="B342" i="13"/>
  <c r="B341" i="13"/>
  <c r="B340" i="13"/>
  <c r="B339" i="13"/>
  <c r="B338" i="13"/>
  <c r="D338" i="13" s="1"/>
  <c r="B337" i="13"/>
  <c r="B336" i="13"/>
  <c r="D348" i="13" s="1"/>
  <c r="B335" i="13"/>
  <c r="B334" i="13"/>
  <c r="B333" i="13"/>
  <c r="D345" i="13" s="1"/>
  <c r="B332" i="13"/>
  <c r="B331" i="13"/>
  <c r="B330" i="13"/>
  <c r="D342" i="13" s="1"/>
  <c r="B329" i="13"/>
  <c r="B328" i="13"/>
  <c r="D328" i="13" s="1"/>
  <c r="B327" i="13"/>
  <c r="B326" i="13"/>
  <c r="B325" i="13"/>
  <c r="D325" i="13" s="1"/>
  <c r="B324" i="13"/>
  <c r="B323" i="13"/>
  <c r="B322" i="13"/>
  <c r="D322" i="13" s="1"/>
  <c r="B321" i="13"/>
  <c r="B320" i="13"/>
  <c r="D332" i="13" s="1"/>
  <c r="B319" i="13"/>
  <c r="B318" i="13"/>
  <c r="B317" i="13"/>
  <c r="B316" i="13"/>
  <c r="B315" i="13"/>
  <c r="B314" i="13"/>
  <c r="D314" i="13" s="1"/>
  <c r="B313" i="13"/>
  <c r="B312" i="13"/>
  <c r="D312" i="13" s="1"/>
  <c r="B311" i="13"/>
  <c r="B310" i="13"/>
  <c r="B309" i="13"/>
  <c r="D309" i="13" s="1"/>
  <c r="B308" i="13"/>
  <c r="B307" i="13"/>
  <c r="B306" i="13"/>
  <c r="D306" i="13" s="1"/>
  <c r="B305" i="13"/>
  <c r="B304" i="13"/>
  <c r="D316" i="13" s="1"/>
  <c r="B303" i="13"/>
  <c r="B302" i="13"/>
  <c r="B301" i="13"/>
  <c r="B300" i="13"/>
  <c r="B299" i="13"/>
  <c r="B298" i="13"/>
  <c r="D298" i="13" s="1"/>
  <c r="B297" i="13"/>
  <c r="B296" i="13"/>
  <c r="D308" i="13" s="1"/>
  <c r="B295" i="13"/>
  <c r="B294" i="13"/>
  <c r="B293" i="13"/>
  <c r="B292" i="13"/>
  <c r="B291" i="13"/>
  <c r="B290" i="13"/>
  <c r="D302" i="13" s="1"/>
  <c r="B289" i="13"/>
  <c r="B288" i="13"/>
  <c r="D288" i="13" s="1"/>
  <c r="B287" i="13"/>
  <c r="B286" i="13"/>
  <c r="B285" i="13"/>
  <c r="B284" i="13"/>
  <c r="B283" i="13"/>
  <c r="B282" i="13"/>
  <c r="D282" i="13" s="1"/>
  <c r="B281" i="13"/>
  <c r="B280" i="13"/>
  <c r="D280" i="13" s="1"/>
  <c r="B279" i="13"/>
  <c r="B278" i="13"/>
  <c r="B277" i="13"/>
  <c r="D277" i="13" s="1"/>
  <c r="B276" i="13"/>
  <c r="B275" i="13"/>
  <c r="B274" i="13"/>
  <c r="D274" i="13" s="1"/>
  <c r="B273" i="13"/>
  <c r="B272" i="13"/>
  <c r="D284" i="13" s="1"/>
  <c r="B271" i="13"/>
  <c r="B270" i="13"/>
  <c r="B269" i="13"/>
  <c r="B268" i="13"/>
  <c r="B267" i="13"/>
  <c r="B266" i="13"/>
  <c r="D266" i="13" s="1"/>
  <c r="B265" i="13"/>
  <c r="B264" i="13"/>
  <c r="D264" i="13" s="1"/>
  <c r="B263" i="13"/>
  <c r="B262" i="13"/>
  <c r="B261" i="13"/>
  <c r="B260" i="13"/>
  <c r="B259" i="13"/>
  <c r="B258" i="13"/>
  <c r="D258" i="13" s="1"/>
  <c r="B257" i="13"/>
  <c r="B256" i="13"/>
  <c r="D268" i="13" s="1"/>
  <c r="B255" i="13"/>
  <c r="B254" i="13"/>
  <c r="B253" i="13"/>
  <c r="B252" i="13"/>
  <c r="B251" i="13"/>
  <c r="B250" i="13"/>
  <c r="D250" i="13" s="1"/>
  <c r="B249" i="13"/>
  <c r="B248" i="13"/>
  <c r="D248" i="13" s="1"/>
  <c r="B247" i="13"/>
  <c r="B246" i="13"/>
  <c r="B245" i="13"/>
  <c r="B244" i="13"/>
  <c r="B243" i="13"/>
  <c r="B242" i="13"/>
  <c r="D242" i="13" s="1"/>
  <c r="B241" i="13"/>
  <c r="B240" i="13"/>
  <c r="D252" i="13" s="1"/>
  <c r="B239" i="13"/>
  <c r="B238" i="13"/>
  <c r="B237" i="13"/>
  <c r="B236" i="13"/>
  <c r="B235" i="13"/>
  <c r="B234" i="13"/>
  <c r="D246" i="13" s="1"/>
  <c r="B233" i="13"/>
  <c r="B232" i="13"/>
  <c r="D232" i="13" s="1"/>
  <c r="B231" i="13"/>
  <c r="B230" i="13"/>
  <c r="B229" i="13"/>
  <c r="D229" i="13" s="1"/>
  <c r="B228" i="13"/>
  <c r="B227" i="13"/>
  <c r="B226" i="13"/>
  <c r="D226" i="13" s="1"/>
  <c r="B225" i="13"/>
  <c r="B224" i="13"/>
  <c r="D224" i="13" s="1"/>
  <c r="B223" i="13"/>
  <c r="B222" i="13"/>
  <c r="B221" i="13"/>
  <c r="B220" i="13"/>
  <c r="B219" i="13"/>
  <c r="B218" i="13"/>
  <c r="D218" i="13" s="1"/>
  <c r="B217" i="13"/>
  <c r="B216" i="13"/>
  <c r="D216" i="13" s="1"/>
  <c r="B215" i="13"/>
  <c r="B214" i="13"/>
  <c r="B213" i="13"/>
  <c r="D213" i="13" s="1"/>
  <c r="B212" i="13"/>
  <c r="B211" i="13"/>
  <c r="B210" i="13"/>
  <c r="D222" i="13" s="1"/>
  <c r="B209" i="13"/>
  <c r="B208" i="13"/>
  <c r="D220" i="13" s="1"/>
  <c r="B207" i="13"/>
  <c r="B206" i="13"/>
  <c r="B205" i="13"/>
  <c r="B204" i="13"/>
  <c r="B203" i="13"/>
  <c r="B202" i="13"/>
  <c r="D202" i="13" s="1"/>
  <c r="B201" i="13"/>
  <c r="B200" i="13"/>
  <c r="B199" i="13"/>
  <c r="B198" i="13"/>
  <c r="B197" i="13"/>
  <c r="B196" i="13"/>
  <c r="B195" i="13"/>
  <c r="B194" i="13"/>
  <c r="D194" i="13" s="1"/>
  <c r="B193" i="13"/>
  <c r="B192" i="13"/>
  <c r="D192" i="13" s="1"/>
  <c r="B191" i="13"/>
  <c r="B190" i="13"/>
  <c r="B189" i="13"/>
  <c r="D189" i="13" s="1"/>
  <c r="B188" i="13"/>
  <c r="B187" i="13"/>
  <c r="B186" i="13"/>
  <c r="D198" i="13" s="1"/>
  <c r="B185" i="13"/>
  <c r="B184" i="13"/>
  <c r="D184" i="13" s="1"/>
  <c r="B183" i="13"/>
  <c r="B182" i="13"/>
  <c r="B181" i="13"/>
  <c r="B180" i="13"/>
  <c r="B179" i="13"/>
  <c r="B178" i="13"/>
  <c r="D178" i="13" s="1"/>
  <c r="B177" i="13"/>
  <c r="B176" i="13"/>
  <c r="D188" i="13" s="1"/>
  <c r="B175" i="13"/>
  <c r="B174" i="13"/>
  <c r="B173" i="13"/>
  <c r="B172" i="13"/>
  <c r="B171" i="13"/>
  <c r="B170" i="13"/>
  <c r="D170" i="13" s="1"/>
  <c r="B169" i="13"/>
  <c r="B168" i="13"/>
  <c r="D180" i="13" s="1"/>
  <c r="B167" i="13"/>
  <c r="B166" i="13"/>
  <c r="B165" i="13"/>
  <c r="B164" i="13"/>
  <c r="B163" i="13"/>
  <c r="B162" i="13"/>
  <c r="D162" i="13" s="1"/>
  <c r="B161" i="13"/>
  <c r="B160" i="13"/>
  <c r="D172" i="13" s="1"/>
  <c r="B159" i="13"/>
  <c r="B158" i="13"/>
  <c r="B157" i="13"/>
  <c r="D157" i="13" s="1"/>
  <c r="B156" i="13"/>
  <c r="B155" i="13"/>
  <c r="B154" i="13"/>
  <c r="D154" i="13" s="1"/>
  <c r="B153" i="13"/>
  <c r="B152" i="13"/>
  <c r="D152" i="13" s="1"/>
  <c r="B151" i="13"/>
  <c r="B150" i="13"/>
  <c r="B149" i="13"/>
  <c r="B148" i="13"/>
  <c r="B147" i="13"/>
  <c r="B146" i="13"/>
  <c r="D158" i="13" s="1"/>
  <c r="B145" i="13"/>
  <c r="B144" i="13"/>
  <c r="D144" i="13" s="1"/>
  <c r="B143" i="13"/>
  <c r="B142" i="13"/>
  <c r="B141" i="13"/>
  <c r="D141" i="13" s="1"/>
  <c r="B140" i="13"/>
  <c r="B139" i="13"/>
  <c r="B138" i="13"/>
  <c r="D150" i="13" s="1"/>
  <c r="B137" i="13"/>
  <c r="B136" i="13"/>
  <c r="D136" i="13" s="1"/>
  <c r="B135" i="13"/>
  <c r="B134" i="13"/>
  <c r="B133" i="13"/>
  <c r="B132" i="13"/>
  <c r="B131" i="13"/>
  <c r="B130" i="13"/>
  <c r="D142" i="13" s="1"/>
  <c r="B129" i="13"/>
  <c r="B128" i="13"/>
  <c r="D128" i="13" s="1"/>
  <c r="B127" i="13"/>
  <c r="B126" i="13"/>
  <c r="B125" i="13"/>
  <c r="B124" i="13"/>
  <c r="B123" i="13"/>
  <c r="B122" i="13"/>
  <c r="D122" i="13" s="1"/>
  <c r="B121" i="13"/>
  <c r="B120" i="13"/>
  <c r="D132" i="13" s="1"/>
  <c r="B119" i="13"/>
  <c r="B118" i="13"/>
  <c r="B117" i="13"/>
  <c r="B116" i="13"/>
  <c r="B115" i="13"/>
  <c r="B114" i="13"/>
  <c r="D126" i="13" s="1"/>
  <c r="B113" i="13"/>
  <c r="B112" i="13"/>
  <c r="D112" i="13" s="1"/>
  <c r="B111" i="13"/>
  <c r="B110" i="13"/>
  <c r="B109" i="13"/>
  <c r="D109" i="13" s="1"/>
  <c r="B108" i="13"/>
  <c r="B107" i="13"/>
  <c r="B106" i="13"/>
  <c r="D106" i="13" s="1"/>
  <c r="B105" i="13"/>
  <c r="B104" i="13"/>
  <c r="D116" i="13" s="1"/>
  <c r="B103" i="13"/>
  <c r="B102" i="13"/>
  <c r="B101" i="13"/>
  <c r="B100" i="13"/>
  <c r="B99" i="13"/>
  <c r="B98" i="13"/>
  <c r="D98" i="13" s="1"/>
  <c r="B97" i="13"/>
  <c r="B96" i="13"/>
  <c r="D96" i="13" s="1"/>
  <c r="B95" i="13"/>
  <c r="B94" i="13"/>
  <c r="B93" i="13"/>
  <c r="D93" i="13" s="1"/>
  <c r="B92" i="13"/>
  <c r="B91" i="13"/>
  <c r="B90" i="13"/>
  <c r="D90" i="13" s="1"/>
  <c r="B89" i="13"/>
  <c r="B88" i="13"/>
  <c r="D100" i="13" s="1"/>
  <c r="B87" i="13"/>
  <c r="B86" i="13"/>
  <c r="B85" i="13"/>
  <c r="B84" i="13"/>
  <c r="B83" i="13"/>
  <c r="B82" i="13"/>
  <c r="D82" i="13" s="1"/>
  <c r="B81" i="13"/>
  <c r="B80" i="13"/>
  <c r="D80" i="13" s="1"/>
  <c r="B79" i="13"/>
  <c r="B78" i="13"/>
  <c r="B77" i="13"/>
  <c r="B76" i="13"/>
  <c r="B75" i="13"/>
  <c r="B74" i="13"/>
  <c r="D74" i="13" s="1"/>
  <c r="B73" i="13"/>
  <c r="B72" i="13"/>
  <c r="D72" i="13" s="1"/>
  <c r="B71" i="13"/>
  <c r="B70" i="13"/>
  <c r="B69" i="13"/>
  <c r="B68" i="13"/>
  <c r="B67" i="13"/>
  <c r="B66" i="13"/>
  <c r="B65" i="13"/>
  <c r="B64" i="13"/>
  <c r="D64" i="13" s="1"/>
  <c r="B63" i="13"/>
  <c r="B62" i="13"/>
  <c r="B61" i="13"/>
  <c r="D61" i="13" s="1"/>
  <c r="B60" i="13"/>
  <c r="B59" i="13"/>
  <c r="B58" i="13"/>
  <c r="D58" i="13" s="1"/>
  <c r="B57" i="13"/>
  <c r="B56" i="13"/>
  <c r="D68" i="13" s="1"/>
  <c r="B55" i="13"/>
  <c r="B54" i="13"/>
  <c r="B53" i="13"/>
  <c r="D65" i="13" s="1"/>
  <c r="B52" i="13"/>
  <c r="B51" i="13"/>
  <c r="B50" i="13"/>
  <c r="D50" i="13" s="1"/>
  <c r="B49" i="13"/>
  <c r="B48" i="13"/>
  <c r="D48" i="13" s="1"/>
  <c r="B47" i="13"/>
  <c r="B46" i="13"/>
  <c r="B45" i="13"/>
  <c r="D45" i="13" s="1"/>
  <c r="B44" i="13"/>
  <c r="B43" i="13"/>
  <c r="B42" i="13"/>
  <c r="D54" i="13" s="1"/>
  <c r="B41" i="13"/>
  <c r="B40" i="13"/>
  <c r="D52" i="13" s="1"/>
  <c r="B39" i="13"/>
  <c r="B38" i="13"/>
  <c r="B37" i="13"/>
  <c r="B36" i="13"/>
  <c r="B35" i="13"/>
  <c r="B34" i="13"/>
  <c r="D34" i="13" s="1"/>
  <c r="B33" i="13"/>
  <c r="B32" i="13"/>
  <c r="D32" i="13" s="1"/>
  <c r="B31" i="13"/>
  <c r="B30" i="13"/>
  <c r="B29" i="13"/>
  <c r="D29" i="13" s="1"/>
  <c r="B28" i="13"/>
  <c r="B27" i="13"/>
  <c r="B26" i="13"/>
  <c r="D38" i="13" s="1"/>
  <c r="B25" i="13"/>
  <c r="B24" i="13"/>
  <c r="D24" i="13" s="1"/>
  <c r="B23" i="13"/>
  <c r="B22" i="13"/>
  <c r="B21" i="13"/>
  <c r="B20" i="13"/>
  <c r="B19" i="13"/>
  <c r="B18" i="13"/>
  <c r="B17" i="13"/>
  <c r="B16" i="13"/>
  <c r="D28" i="13" s="1"/>
  <c r="B15" i="13"/>
  <c r="B14" i="13"/>
  <c r="B13" i="13"/>
  <c r="B12" i="13"/>
  <c r="B11" i="13"/>
  <c r="B10" i="13"/>
  <c r="D22" i="13" s="1"/>
  <c r="B9" i="13"/>
  <c r="B8" i="13"/>
  <c r="D20" i="13" s="1"/>
  <c r="B7" i="13"/>
  <c r="B6" i="13"/>
  <c r="B5" i="13"/>
  <c r="D17" i="13" s="1"/>
  <c r="B4" i="13"/>
  <c r="B3" i="13"/>
  <c r="B2" i="13"/>
  <c r="D493" i="11"/>
  <c r="D496" i="11"/>
  <c r="D499" i="11"/>
  <c r="D502" i="11"/>
  <c r="D505" i="11"/>
  <c r="D508" i="11"/>
  <c r="D511" i="11"/>
  <c r="D514" i="11"/>
  <c r="D517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D19" i="13"/>
  <c r="D23" i="13"/>
  <c r="D31" i="13"/>
  <c r="D43" i="13"/>
  <c r="D55" i="13"/>
  <c r="D67" i="13"/>
  <c r="D71" i="13"/>
  <c r="D75" i="13"/>
  <c r="D79" i="13"/>
  <c r="D83" i="13"/>
  <c r="D87" i="13"/>
  <c r="D91" i="13"/>
  <c r="D95" i="13"/>
  <c r="D103" i="13"/>
  <c r="D115" i="13"/>
  <c r="D119" i="13"/>
  <c r="D123" i="13"/>
  <c r="D127" i="13"/>
  <c r="D131" i="13"/>
  <c r="D139" i="13"/>
  <c r="D143" i="13"/>
  <c r="D151" i="13"/>
  <c r="D155" i="13"/>
  <c r="D163" i="13"/>
  <c r="D175" i="13"/>
  <c r="D179" i="13"/>
  <c r="D183" i="13"/>
  <c r="D185" i="13"/>
  <c r="D187" i="13"/>
  <c r="D193" i="13"/>
  <c r="D195" i="13"/>
  <c r="D201" i="13"/>
  <c r="D209" i="13"/>
  <c r="D211" i="13"/>
  <c r="D219" i="13"/>
  <c r="D221" i="13"/>
  <c r="D223" i="13"/>
  <c r="D225" i="13"/>
  <c r="D233" i="13"/>
  <c r="D235" i="13"/>
  <c r="D237" i="13"/>
  <c r="D239" i="13"/>
  <c r="D243" i="13"/>
  <c r="D244" i="13"/>
  <c r="D245" i="13"/>
  <c r="D251" i="13"/>
  <c r="D253" i="13"/>
  <c r="D255" i="13"/>
  <c r="D259" i="13"/>
  <c r="D261" i="13"/>
  <c r="D267" i="13"/>
  <c r="D269" i="13"/>
  <c r="D270" i="13"/>
  <c r="D271" i="13"/>
  <c r="D272" i="13"/>
  <c r="D273" i="13"/>
  <c r="D281" i="13"/>
  <c r="D285" i="13"/>
  <c r="D287" i="13"/>
  <c r="D291" i="13"/>
  <c r="D293" i="13"/>
  <c r="D295" i="13"/>
  <c r="D297" i="13"/>
  <c r="D299" i="13"/>
  <c r="D301" i="13"/>
  <c r="D305" i="13"/>
  <c r="D307" i="13"/>
  <c r="D313" i="13"/>
  <c r="D315" i="13"/>
  <c r="D317" i="13"/>
  <c r="D318" i="13"/>
  <c r="D319" i="13"/>
  <c r="D320" i="13"/>
  <c r="D329" i="13"/>
  <c r="D331" i="13"/>
  <c r="D333" i="13"/>
  <c r="D335" i="13"/>
  <c r="D339" i="13"/>
  <c r="D341" i="13"/>
  <c r="D343" i="13"/>
  <c r="D347" i="13"/>
  <c r="D349" i="13"/>
  <c r="D350" i="13"/>
  <c r="D353" i="13"/>
  <c r="D355" i="13"/>
  <c r="D357" i="13"/>
  <c r="D359" i="13"/>
  <c r="D361" i="13"/>
  <c r="D362" i="13"/>
  <c r="D363" i="13"/>
  <c r="D365" i="13"/>
  <c r="D367" i="13"/>
  <c r="D369" i="13"/>
  <c r="D377" i="13"/>
  <c r="D381" i="13"/>
  <c r="D387" i="13"/>
  <c r="D390" i="13"/>
  <c r="D391" i="13"/>
  <c r="D392" i="13"/>
  <c r="D393" i="13"/>
  <c r="D395" i="13"/>
  <c r="D401" i="13"/>
  <c r="D403" i="13"/>
  <c r="D405" i="13"/>
  <c r="D406" i="13"/>
  <c r="D407" i="13"/>
  <c r="D411" i="13"/>
  <c r="D413" i="13"/>
  <c r="D415" i="13"/>
  <c r="D417" i="13"/>
  <c r="D419" i="13"/>
  <c r="D423" i="13"/>
  <c r="D425" i="13"/>
  <c r="D426" i="13"/>
  <c r="D427" i="13"/>
  <c r="D428" i="13"/>
  <c r="D429" i="13"/>
  <c r="D431" i="13"/>
  <c r="D437" i="13"/>
  <c r="D439" i="13"/>
  <c r="D441" i="13"/>
  <c r="D447" i="13"/>
  <c r="D448" i="13"/>
  <c r="D451" i="13"/>
  <c r="D453" i="13"/>
  <c r="D455" i="13"/>
  <c r="D457" i="13"/>
  <c r="D460" i="13"/>
  <c r="D461" i="13"/>
  <c r="D463" i="13"/>
  <c r="D465" i="13"/>
  <c r="D467" i="13"/>
  <c r="D469" i="13"/>
  <c r="D475" i="13"/>
  <c r="D477" i="13"/>
  <c r="D483" i="13"/>
  <c r="D485" i="13"/>
  <c r="D486" i="13"/>
  <c r="D487" i="13"/>
  <c r="D489" i="13"/>
  <c r="D493" i="13"/>
  <c r="D18" i="13"/>
  <c r="D21" i="13"/>
  <c r="D30" i="13"/>
  <c r="D33" i="13"/>
  <c r="D37" i="13"/>
  <c r="D42" i="13"/>
  <c r="D49" i="13"/>
  <c r="D53" i="13"/>
  <c r="D66" i="13"/>
  <c r="D69" i="13"/>
  <c r="D77" i="13"/>
  <c r="D78" i="13"/>
  <c r="D81" i="13"/>
  <c r="D85" i="13"/>
  <c r="D89" i="13"/>
  <c r="D94" i="13"/>
  <c r="D97" i="13"/>
  <c r="D101" i="13"/>
  <c r="D102" i="13"/>
  <c r="D110" i="13"/>
  <c r="D113" i="13"/>
  <c r="D117" i="13"/>
  <c r="D118" i="13"/>
  <c r="D124" i="13"/>
  <c r="D125" i="13"/>
  <c r="D129" i="13"/>
  <c r="D133" i="13"/>
  <c r="D134" i="13"/>
  <c r="D137" i="13"/>
  <c r="D145" i="13"/>
  <c r="D148" i="13"/>
  <c r="D149" i="13"/>
  <c r="D161" i="13"/>
  <c r="D164" i="13"/>
  <c r="D165" i="13"/>
  <c r="D173" i="13"/>
  <c r="D174" i="13"/>
  <c r="D177" i="13"/>
  <c r="D181" i="13"/>
  <c r="D240" i="13"/>
  <c r="D241" i="13"/>
  <c r="D257" i="13"/>
  <c r="D289" i="13"/>
  <c r="D290" i="13"/>
  <c r="D334" i="13"/>
  <c r="D346" i="13"/>
  <c r="D371" i="13"/>
  <c r="D373" i="13"/>
  <c r="D376" i="13"/>
  <c r="D383" i="13"/>
  <c r="D385" i="13"/>
  <c r="D394" i="13"/>
  <c r="D397" i="13"/>
  <c r="D409" i="13"/>
  <c r="D421" i="13"/>
  <c r="D422" i="13"/>
  <c r="D433" i="13"/>
  <c r="D438" i="13"/>
  <c r="D443" i="13"/>
  <c r="D445" i="13"/>
  <c r="D466" i="13"/>
  <c r="D479" i="13"/>
  <c r="D481" i="13"/>
  <c r="D491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D492" i="13" l="1"/>
  <c r="D442" i="13"/>
  <c r="D396" i="13"/>
  <c r="D340" i="13"/>
  <c r="D238" i="13"/>
  <c r="D176" i="13"/>
  <c r="D146" i="13"/>
  <c r="D120" i="13"/>
  <c r="D104" i="13"/>
  <c r="D468" i="13"/>
  <c r="D458" i="13"/>
  <c r="D352" i="13"/>
  <c r="D336" i="13"/>
  <c r="D296" i="13"/>
  <c r="D210" i="13"/>
  <c r="D25" i="13"/>
  <c r="D57" i="13"/>
  <c r="D73" i="13"/>
  <c r="D105" i="13"/>
  <c r="D121" i="13"/>
  <c r="D153" i="13"/>
  <c r="D169" i="13"/>
  <c r="D217" i="13"/>
  <c r="D249" i="13"/>
  <c r="D265" i="13"/>
  <c r="D321" i="13"/>
  <c r="D337" i="13"/>
  <c r="D228" i="13"/>
  <c r="D368" i="13"/>
  <c r="D436" i="13"/>
  <c r="D386" i="13"/>
  <c r="D372" i="13"/>
  <c r="D324" i="13"/>
  <c r="D256" i="13"/>
  <c r="D160" i="13"/>
  <c r="D130" i="13"/>
  <c r="D88" i="13"/>
  <c r="D56" i="13"/>
  <c r="D41" i="13"/>
  <c r="D494" i="13"/>
  <c r="D440" i="13"/>
  <c r="D414" i="13"/>
  <c r="D304" i="13"/>
  <c r="D294" i="13"/>
  <c r="D254" i="13"/>
  <c r="D208" i="13"/>
  <c r="D186" i="13"/>
  <c r="D51" i="13"/>
  <c r="D59" i="13"/>
  <c r="D99" i="13"/>
  <c r="D107" i="13"/>
  <c r="D171" i="13"/>
  <c r="D227" i="13"/>
  <c r="D275" i="13"/>
  <c r="D323" i="13"/>
  <c r="D435" i="13"/>
  <c r="D459" i="13"/>
  <c r="D420" i="13"/>
  <c r="D16" i="13"/>
  <c r="D434" i="13"/>
  <c r="D182" i="13"/>
  <c r="D86" i="13"/>
  <c r="D76" i="13"/>
  <c r="D40" i="13"/>
  <c r="D476" i="13"/>
  <c r="D366" i="13"/>
  <c r="D44" i="13"/>
  <c r="D60" i="13"/>
  <c r="D92" i="13"/>
  <c r="D108" i="13"/>
  <c r="D140" i="13"/>
  <c r="D156" i="13"/>
  <c r="D212" i="13"/>
  <c r="D276" i="13"/>
  <c r="D344" i="13"/>
  <c r="D370" i="13"/>
  <c r="D310" i="13"/>
  <c r="D168" i="13"/>
  <c r="D138" i="13"/>
  <c r="D114" i="13"/>
  <c r="D70" i="13"/>
  <c r="D412" i="13"/>
  <c r="D292" i="13"/>
  <c r="D234" i="13"/>
  <c r="D432" i="13"/>
  <c r="D84" i="13"/>
  <c r="D36" i="13"/>
  <c r="D462" i="13"/>
  <c r="D14" i="13"/>
  <c r="D46" i="13"/>
  <c r="D62" i="13"/>
  <c r="D190" i="13"/>
  <c r="D214" i="13"/>
  <c r="D230" i="13"/>
  <c r="D262" i="13"/>
  <c r="D278" i="13"/>
  <c r="D286" i="13"/>
  <c r="D326" i="13"/>
  <c r="D166" i="13"/>
  <c r="D430" i="13"/>
  <c r="D300" i="13"/>
  <c r="D260" i="13"/>
  <c r="D15" i="13"/>
  <c r="D47" i="13"/>
  <c r="D111" i="13"/>
  <c r="D159" i="13"/>
  <c r="D167" i="13"/>
  <c r="D191" i="13"/>
  <c r="D215" i="13"/>
  <c r="D231" i="13"/>
  <c r="D263" i="13"/>
  <c r="D279" i="13"/>
  <c r="D375" i="13"/>
  <c r="D399" i="13"/>
  <c r="D471" i="13"/>
  <c r="D26" i="13"/>
  <c r="D63" i="13"/>
  <c r="D39" i="13"/>
  <c r="D351" i="13"/>
  <c r="D449" i="13"/>
  <c r="D473" i="13"/>
  <c r="D389" i="13"/>
  <c r="D379" i="13"/>
  <c r="D283" i="13"/>
  <c r="D472" i="13"/>
  <c r="D196" i="13"/>
  <c r="D205" i="13"/>
  <c r="D236" i="13"/>
  <c r="D330" i="13"/>
  <c r="D200" i="13"/>
  <c r="D197" i="13"/>
  <c r="D207" i="13"/>
  <c r="D206" i="13"/>
  <c r="D247" i="13"/>
  <c r="D147" i="13"/>
  <c r="D303" i="13"/>
  <c r="D135" i="13"/>
  <c r="D199" i="13"/>
  <c r="D204" i="13"/>
  <c r="D203" i="13"/>
  <c r="D311" i="13"/>
  <c r="D35" i="13"/>
  <c r="D27" i="13"/>
  <c r="D327" i="13"/>
  <c r="D490" i="11"/>
  <c r="B492" i="11" l="1"/>
  <c r="B493" i="11"/>
  <c r="B494" i="11"/>
  <c r="C492" i="10"/>
  <c r="E492" i="10"/>
  <c r="G492" i="10"/>
  <c r="C493" i="10"/>
  <c r="E493" i="10"/>
  <c r="G493" i="10"/>
  <c r="C494" i="10"/>
  <c r="E494" i="10"/>
  <c r="G494" i="10"/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3" i="11"/>
  <c r="B2" i="11"/>
  <c r="J80" i="10" l="1"/>
  <c r="G491" i="10" l="1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D487" i="11"/>
  <c r="D484" i="11"/>
  <c r="D481" i="11"/>
  <c r="D478" i="11"/>
  <c r="D475" i="11"/>
  <c r="D472" i="11"/>
  <c r="D469" i="11"/>
  <c r="D466" i="11"/>
  <c r="D463" i="11"/>
  <c r="D460" i="11"/>
  <c r="D457" i="11"/>
  <c r="D454" i="11"/>
  <c r="D451" i="11"/>
  <c r="D448" i="11"/>
  <c r="D445" i="11"/>
  <c r="D442" i="11"/>
  <c r="D439" i="11"/>
  <c r="D436" i="11"/>
  <c r="D433" i="11"/>
  <c r="D430" i="11"/>
  <c r="D427" i="11"/>
  <c r="D424" i="11"/>
  <c r="D421" i="11"/>
  <c r="D418" i="11"/>
  <c r="D415" i="11"/>
  <c r="D412" i="11"/>
  <c r="D409" i="11"/>
  <c r="D406" i="11"/>
  <c r="D403" i="11"/>
  <c r="D400" i="11"/>
  <c r="D397" i="11"/>
  <c r="D394" i="11"/>
  <c r="D391" i="11"/>
  <c r="D388" i="11"/>
  <c r="D385" i="11"/>
  <c r="D382" i="11"/>
  <c r="D379" i="11"/>
  <c r="D376" i="11"/>
  <c r="D373" i="11"/>
  <c r="D370" i="11"/>
  <c r="D367" i="11"/>
  <c r="D364" i="11"/>
  <c r="D361" i="11"/>
  <c r="D358" i="11"/>
  <c r="D355" i="11"/>
  <c r="D352" i="11"/>
  <c r="D349" i="11"/>
  <c r="D346" i="11"/>
  <c r="D343" i="11"/>
  <c r="D340" i="11"/>
  <c r="D337" i="11"/>
  <c r="D334" i="11"/>
  <c r="D331" i="11"/>
  <c r="D328" i="11"/>
  <c r="D325" i="11"/>
  <c r="D322" i="11"/>
  <c r="D319" i="11"/>
  <c r="D316" i="11"/>
  <c r="D313" i="11"/>
  <c r="D310" i="11"/>
  <c r="D307" i="11"/>
  <c r="D304" i="11"/>
  <c r="D301" i="11"/>
  <c r="D298" i="11"/>
  <c r="D295" i="11"/>
  <c r="D292" i="11"/>
  <c r="D289" i="11"/>
  <c r="D286" i="11"/>
  <c r="D283" i="11"/>
  <c r="D280" i="11"/>
  <c r="D277" i="11"/>
  <c r="D274" i="11"/>
  <c r="D271" i="11"/>
  <c r="D268" i="11"/>
  <c r="D265" i="11"/>
  <c r="D262" i="11"/>
  <c r="D259" i="11"/>
  <c r="D256" i="11"/>
  <c r="D253" i="11"/>
  <c r="D250" i="11"/>
  <c r="D247" i="11"/>
  <c r="D244" i="11"/>
  <c r="D241" i="11"/>
  <c r="D238" i="11"/>
  <c r="D235" i="11"/>
  <c r="D232" i="11"/>
  <c r="D229" i="11"/>
  <c r="D226" i="11"/>
  <c r="D223" i="11"/>
  <c r="D220" i="11"/>
  <c r="D217" i="11"/>
  <c r="D214" i="11"/>
  <c r="D211" i="11"/>
  <c r="D208" i="11"/>
  <c r="D205" i="11"/>
  <c r="D202" i="11"/>
  <c r="D199" i="11"/>
  <c r="D196" i="11"/>
  <c r="D193" i="11"/>
  <c r="D190" i="11"/>
  <c r="D187" i="11"/>
  <c r="D184" i="11"/>
  <c r="D181" i="11"/>
  <c r="D178" i="11"/>
  <c r="D175" i="11"/>
  <c r="D172" i="11"/>
  <c r="D169" i="11"/>
  <c r="D166" i="11"/>
  <c r="D163" i="11"/>
  <c r="D160" i="11"/>
  <c r="D157" i="11"/>
  <c r="D154" i="11"/>
  <c r="D151" i="11"/>
  <c r="D148" i="11"/>
  <c r="D145" i="11"/>
  <c r="D142" i="11"/>
  <c r="D139" i="11"/>
  <c r="D136" i="11"/>
  <c r="D133" i="11"/>
  <c r="D130" i="11"/>
  <c r="D127" i="11"/>
  <c r="D124" i="11"/>
  <c r="D121" i="11"/>
  <c r="D118" i="11"/>
  <c r="D115" i="11"/>
  <c r="D112" i="11"/>
  <c r="D109" i="11"/>
  <c r="D106" i="11"/>
  <c r="D103" i="11"/>
  <c r="D100" i="11"/>
  <c r="D97" i="11"/>
  <c r="D94" i="11"/>
  <c r="D91" i="11"/>
  <c r="D88" i="11"/>
  <c r="D85" i="11"/>
  <c r="D82" i="11"/>
  <c r="D79" i="11"/>
  <c r="D76" i="11"/>
  <c r="D73" i="11"/>
  <c r="D70" i="11"/>
  <c r="D67" i="11"/>
  <c r="D64" i="11"/>
  <c r="D61" i="11"/>
  <c r="D58" i="11"/>
  <c r="D55" i="11"/>
  <c r="D52" i="11"/>
  <c r="D49" i="11"/>
  <c r="D46" i="11"/>
  <c r="D43" i="11"/>
  <c r="D40" i="11"/>
  <c r="D37" i="11"/>
  <c r="D34" i="11"/>
  <c r="D31" i="11"/>
  <c r="D28" i="11"/>
  <c r="D25" i="11"/>
  <c r="D22" i="11"/>
  <c r="D19" i="11"/>
  <c r="D16" i="11"/>
  <c r="B474" i="9" l="1"/>
  <c r="B473" i="9"/>
  <c r="B472" i="9"/>
  <c r="B471" i="9"/>
  <c r="B470" i="9"/>
  <c r="B469" i="9"/>
  <c r="B468" i="9"/>
  <c r="B467" i="9"/>
  <c r="B465" i="9"/>
  <c r="B466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49" i="9"/>
  <c r="B450" i="9"/>
  <c r="C454" i="9"/>
  <c r="C457" i="9"/>
  <c r="C460" i="9"/>
  <c r="C463" i="9"/>
  <c r="C466" i="9"/>
  <c r="C469" i="9"/>
  <c r="C472" i="9"/>
  <c r="C451" i="9"/>
  <c r="D451" i="9"/>
  <c r="D454" i="9"/>
  <c r="D457" i="9"/>
  <c r="D460" i="9"/>
  <c r="D463" i="9"/>
  <c r="D466" i="9"/>
  <c r="D469" i="9"/>
  <c r="D472" i="9"/>
  <c r="D448" i="9"/>
  <c r="C448" i="9"/>
  <c r="B448" i="9"/>
  <c r="B447" i="9"/>
  <c r="C4" i="9"/>
  <c r="C7" i="9"/>
  <c r="C10" i="9"/>
  <c r="C13" i="9"/>
  <c r="C16" i="9"/>
  <c r="C19" i="9"/>
  <c r="C22" i="9"/>
  <c r="C25" i="9"/>
  <c r="C28" i="9"/>
  <c r="C31" i="9"/>
  <c r="C34" i="9"/>
  <c r="C37" i="9"/>
  <c r="C40" i="9"/>
  <c r="C43" i="9"/>
  <c r="C46" i="9"/>
  <c r="C49" i="9"/>
  <c r="C52" i="9"/>
  <c r="C55" i="9"/>
  <c r="C58" i="9"/>
  <c r="C61" i="9"/>
  <c r="C64" i="9"/>
  <c r="C67" i="9"/>
  <c r="C70" i="9"/>
  <c r="C73" i="9"/>
  <c r="C76" i="9"/>
  <c r="C79" i="9"/>
  <c r="C82" i="9"/>
  <c r="C85" i="9"/>
  <c r="C88" i="9"/>
  <c r="C91" i="9"/>
  <c r="C94" i="9"/>
  <c r="C97" i="9"/>
  <c r="C100" i="9"/>
  <c r="C103" i="9"/>
  <c r="C106" i="9"/>
  <c r="C109" i="9"/>
  <c r="C112" i="9"/>
  <c r="C115" i="9"/>
  <c r="C118" i="9"/>
  <c r="C121" i="9"/>
  <c r="C124" i="9"/>
  <c r="C127" i="9"/>
  <c r="C130" i="9"/>
  <c r="C133" i="9"/>
  <c r="C136" i="9"/>
  <c r="C139" i="9"/>
  <c r="C142" i="9"/>
  <c r="C145" i="9"/>
  <c r="C148" i="9"/>
  <c r="C151" i="9"/>
  <c r="C154" i="9"/>
  <c r="C157" i="9"/>
  <c r="C160" i="9"/>
  <c r="C163" i="9"/>
  <c r="C166" i="9"/>
  <c r="C169" i="9"/>
  <c r="C172" i="9"/>
  <c r="C175" i="9"/>
  <c r="C178" i="9"/>
  <c r="C181" i="9"/>
  <c r="C184" i="9"/>
  <c r="C187" i="9"/>
  <c r="C190" i="9"/>
  <c r="C193" i="9"/>
  <c r="C196" i="9"/>
  <c r="C199" i="9"/>
  <c r="C202" i="9"/>
  <c r="C205" i="9"/>
  <c r="C208" i="9"/>
  <c r="C211" i="9"/>
  <c r="C214" i="9"/>
  <c r="C217" i="9"/>
  <c r="C220" i="9"/>
  <c r="C223" i="9"/>
  <c r="C226" i="9"/>
  <c r="C229" i="9"/>
  <c r="C232" i="9"/>
  <c r="C235" i="9"/>
  <c r="C238" i="9"/>
  <c r="C241" i="9"/>
  <c r="C244" i="9"/>
  <c r="C247" i="9"/>
  <c r="C250" i="9"/>
  <c r="C253" i="9"/>
  <c r="C256" i="9"/>
  <c r="C259" i="9"/>
  <c r="C262" i="9"/>
  <c r="C265" i="9"/>
  <c r="C268" i="9"/>
  <c r="C271" i="9"/>
  <c r="C274" i="9"/>
  <c r="C277" i="9"/>
  <c r="C280" i="9"/>
  <c r="C283" i="9"/>
  <c r="C286" i="9"/>
  <c r="C289" i="9"/>
  <c r="C292" i="9"/>
  <c r="C295" i="9"/>
  <c r="C298" i="9"/>
  <c r="C301" i="9"/>
  <c r="C304" i="9"/>
  <c r="C307" i="9"/>
  <c r="C310" i="9"/>
  <c r="C313" i="9"/>
  <c r="C316" i="9"/>
  <c r="C319" i="9"/>
  <c r="C322" i="9"/>
  <c r="C325" i="9"/>
  <c r="C328" i="9"/>
  <c r="C331" i="9"/>
  <c r="C334" i="9"/>
  <c r="C337" i="9"/>
  <c r="C340" i="9"/>
  <c r="C343" i="9"/>
  <c r="C346" i="9"/>
  <c r="C349" i="9"/>
  <c r="C352" i="9"/>
  <c r="C355" i="9"/>
  <c r="C358" i="9"/>
  <c r="C361" i="9"/>
  <c r="C364" i="9"/>
  <c r="C367" i="9"/>
  <c r="C370" i="9"/>
  <c r="C373" i="9"/>
  <c r="C376" i="9"/>
  <c r="C379" i="9"/>
  <c r="C382" i="9"/>
  <c r="C385" i="9"/>
  <c r="C388" i="9"/>
  <c r="C391" i="9"/>
  <c r="C394" i="9"/>
  <c r="C397" i="9"/>
  <c r="C400" i="9"/>
  <c r="C403" i="9"/>
  <c r="C406" i="9"/>
  <c r="C409" i="9"/>
  <c r="C412" i="9"/>
  <c r="C415" i="9"/>
  <c r="C418" i="9"/>
  <c r="C421" i="9"/>
  <c r="C424" i="9"/>
  <c r="C427" i="9"/>
  <c r="C430" i="9"/>
  <c r="C433" i="9"/>
  <c r="C436" i="9"/>
  <c r="C439" i="9"/>
  <c r="C442" i="9"/>
  <c r="C445" i="9"/>
  <c r="D4" i="9"/>
  <c r="D7" i="9"/>
  <c r="D10" i="9"/>
  <c r="D13" i="9"/>
  <c r="D16" i="9"/>
  <c r="D19" i="9"/>
  <c r="D22" i="9"/>
  <c r="D25" i="9"/>
  <c r="D28" i="9"/>
  <c r="D31" i="9"/>
  <c r="D34" i="9"/>
  <c r="D37" i="9"/>
  <c r="D40" i="9"/>
  <c r="D43" i="9"/>
  <c r="D46" i="9"/>
  <c r="D49" i="9"/>
  <c r="D52" i="9"/>
  <c r="D55" i="9"/>
  <c r="D58" i="9"/>
  <c r="D61" i="9"/>
  <c r="D64" i="9"/>
  <c r="D67" i="9"/>
  <c r="D70" i="9"/>
  <c r="D73" i="9"/>
  <c r="D76" i="9"/>
  <c r="D79" i="9"/>
  <c r="D82" i="9"/>
  <c r="D85" i="9"/>
  <c r="D88" i="9"/>
  <c r="D91" i="9"/>
  <c r="D94" i="9"/>
  <c r="D97" i="9"/>
  <c r="D100" i="9"/>
  <c r="D103" i="9"/>
  <c r="D106" i="9"/>
  <c r="D109" i="9"/>
  <c r="D112" i="9"/>
  <c r="D115" i="9"/>
  <c r="D118" i="9"/>
  <c r="D121" i="9"/>
  <c r="D124" i="9"/>
  <c r="D127" i="9"/>
  <c r="D130" i="9"/>
  <c r="D133" i="9"/>
  <c r="D136" i="9"/>
  <c r="D139" i="9"/>
  <c r="D142" i="9"/>
  <c r="D145" i="9"/>
  <c r="D148" i="9"/>
  <c r="D151" i="9"/>
  <c r="D154" i="9"/>
  <c r="D157" i="9"/>
  <c r="D160" i="9"/>
  <c r="D163" i="9"/>
  <c r="D166" i="9"/>
  <c r="D169" i="9"/>
  <c r="D172" i="9"/>
  <c r="D175" i="9"/>
  <c r="D178" i="9"/>
  <c r="D181" i="9"/>
  <c r="D184" i="9"/>
  <c r="D187" i="9"/>
  <c r="D190" i="9"/>
  <c r="D193" i="9"/>
  <c r="D196" i="9"/>
  <c r="D199" i="9"/>
  <c r="D202" i="9"/>
  <c r="D205" i="9"/>
  <c r="D208" i="9"/>
  <c r="D211" i="9"/>
  <c r="D214" i="9"/>
  <c r="D217" i="9"/>
  <c r="D220" i="9"/>
  <c r="D223" i="9"/>
  <c r="D226" i="9"/>
  <c r="D229" i="9"/>
  <c r="D232" i="9"/>
  <c r="D235" i="9"/>
  <c r="D238" i="9"/>
  <c r="D241" i="9"/>
  <c r="D244" i="9"/>
  <c r="D247" i="9"/>
  <c r="D250" i="9"/>
  <c r="D253" i="9"/>
  <c r="D256" i="9"/>
  <c r="D259" i="9"/>
  <c r="D262" i="9"/>
  <c r="D265" i="9"/>
  <c r="D268" i="9"/>
  <c r="D271" i="9"/>
  <c r="D274" i="9"/>
  <c r="D277" i="9"/>
  <c r="D280" i="9"/>
  <c r="D283" i="9"/>
  <c r="D286" i="9"/>
  <c r="D289" i="9"/>
  <c r="D292" i="9"/>
  <c r="D295" i="9"/>
  <c r="D298" i="9"/>
  <c r="D301" i="9"/>
  <c r="D304" i="9"/>
  <c r="D307" i="9"/>
  <c r="D310" i="9"/>
  <c r="D313" i="9"/>
  <c r="D316" i="9"/>
  <c r="D319" i="9"/>
  <c r="D322" i="9"/>
  <c r="D325" i="9"/>
  <c r="D328" i="9"/>
  <c r="D331" i="9"/>
  <c r="D334" i="9"/>
  <c r="D337" i="9"/>
  <c r="D340" i="9"/>
  <c r="D343" i="9"/>
  <c r="D346" i="9"/>
  <c r="D349" i="9"/>
  <c r="D352" i="9"/>
  <c r="D355" i="9"/>
  <c r="D358" i="9"/>
  <c r="D361" i="9"/>
  <c r="D364" i="9"/>
  <c r="D367" i="9"/>
  <c r="D370" i="9"/>
  <c r="D373" i="9"/>
  <c r="D376" i="9"/>
  <c r="D379" i="9"/>
  <c r="D382" i="9"/>
  <c r="D385" i="9"/>
  <c r="D388" i="9"/>
  <c r="D391" i="9"/>
  <c r="D394" i="9"/>
  <c r="D397" i="9"/>
  <c r="D400" i="9"/>
  <c r="D403" i="9"/>
  <c r="D406" i="9"/>
  <c r="D409" i="9"/>
  <c r="D412" i="9"/>
  <c r="D415" i="9"/>
  <c r="D418" i="9"/>
  <c r="D421" i="9"/>
  <c r="D424" i="9"/>
  <c r="D427" i="9"/>
  <c r="D430" i="9"/>
  <c r="D433" i="9"/>
  <c r="D436" i="9"/>
  <c r="D439" i="9"/>
  <c r="D442" i="9"/>
  <c r="D445" i="9"/>
  <c r="B446" i="9"/>
  <c r="B445" i="9"/>
  <c r="B444" i="9"/>
  <c r="B443" i="9"/>
  <c r="B442" i="9"/>
  <c r="B441" i="9"/>
  <c r="B440" i="9"/>
  <c r="B439" i="9"/>
  <c r="B438" i="9"/>
  <c r="B434" i="9"/>
  <c r="B435" i="9"/>
  <c r="B436" i="9"/>
  <c r="B437" i="9"/>
  <c r="B43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33FC14-EEF1-432F-88F8-95768CF37423}" keepAlive="1" name="Requête - Michigan_CurrentCondition" description="Connexion à la requête « Michigan_CurrentCondition » dans le classeur." type="5" refreshedVersion="6" background="1" saveData="1">
    <dbPr connection="Provider=Microsoft.Mashup.OleDb.1;Data Source=$Workbook$;Location=Michigan_CurrentCondition;Extended Properties=&quot;&quot;" command="SELECT * FROM [Michigan_CurrentCondition]"/>
  </connection>
  <connection id="2" xr16:uid="{61EACBE3-767C-4240-8919-6DCABDCE5EA0}" keepAlive="1" name="Requête - Michigan_UMCSI" description="Connexion à la requête « Michigan_UMCSI » dans le classeur." type="5" refreshedVersion="6" background="1" saveData="1">
    <dbPr connection="Provider=Microsoft.Mashup.OleDb.1;Data Source=$Workbook$;Location=Michigan_UMCSI;Extended Properties=&quot;&quot;" command="SELECT * FROM [Michigan_UMCSI]"/>
  </connection>
  <connection id="3" xr16:uid="{543ED603-3501-4A08-97B2-A6C57582A3EE}" keepAlive="1" name="Requête - Migigan_ConsumerExpectations" description="Connexion à la requête « Migigan_ConsumerExpectations » dans le classeur." type="5" refreshedVersion="6" background="1" saveData="1">
    <dbPr connection="Provider=Microsoft.Mashup.OleDb.1;Data Source=$Workbook$;Location=Migigan_ConsumerExpectations;Extended Properties=&quot;&quot;" command="SELECT * FROM [Migigan_ConsumerExpectations]"/>
  </connection>
</connections>
</file>

<file path=xl/sharedStrings.xml><?xml version="1.0" encoding="utf-8"?>
<sst xmlns="http://schemas.openxmlformats.org/spreadsheetml/2006/main" count="60" uniqueCount="45">
  <si>
    <t>UMCSI</t>
  </si>
  <si>
    <t>Expectations Index</t>
  </si>
  <si>
    <t>Current Conditions Index</t>
  </si>
  <si>
    <t>Date</t>
  </si>
  <si>
    <t>GDP y/y %</t>
  </si>
  <si>
    <t>GDP q/q %</t>
  </si>
  <si>
    <t>GDP</t>
  </si>
  <si>
    <t>GDP Growth</t>
  </si>
  <si>
    <t>UMCSI Change</t>
  </si>
  <si>
    <t>Expectations Change</t>
  </si>
  <si>
    <t>Current Conditions Change</t>
  </si>
  <si>
    <t>Investing.com</t>
  </si>
  <si>
    <t>Updating (Monthly)</t>
  </si>
  <si>
    <t>http://www.sca.isr.umich.edu/</t>
  </si>
  <si>
    <t>Access to most recent report only.</t>
  </si>
  <si>
    <t>https://fred.stlouisfed.org/series/UMCSENT</t>
  </si>
  <si>
    <t>FRED</t>
  </si>
  <si>
    <t>Access to core UMCSI index. 1 Month delayed. Access to historic data.</t>
  </si>
  <si>
    <t>https://www.investing.com/economic-calendar/michigan-consumer-expectations-900</t>
  </si>
  <si>
    <t>https://www.investing.com/economic-calendar/michigan-current-conditions-901</t>
  </si>
  <si>
    <t>https://www.investing.com/economic-calendar/michigan-consumer-sentiment-320</t>
  </si>
  <si>
    <t>Access to historical indices for UMCSI, Current Conditions and Expectations. Data has to be copy and pasted.</t>
  </si>
  <si>
    <t>UMCSI-Exp-CC</t>
  </si>
  <si>
    <t>Copy down (autofill) cells in columns A-G down to a new row to input new data. Replace the data in column B, D and F for the new month.</t>
  </si>
  <si>
    <t>UMCSI_VS_USDGDP</t>
  </si>
  <si>
    <t>https://fred.stlouisfed.org/series/GDPC1</t>
  </si>
  <si>
    <t>GDP data</t>
  </si>
  <si>
    <t>Not required - more a proof of concept. But if you do update it then:</t>
  </si>
  <si>
    <t>S&amp;P 500 (End of Month)</t>
  </si>
  <si>
    <t>UMCSI YoY</t>
  </si>
  <si>
    <t>S&amp;P 500 YoY</t>
  </si>
  <si>
    <t>UMCSI_VS_SP500</t>
  </si>
  <si>
    <t xml:space="preserve">Copy down (autofill) cells in columns A-D down to a new row. Backfill GDP data in column C observed from FRED and calculate the GDP YoY percentage change in column D. </t>
  </si>
  <si>
    <t xml:space="preserve">Copy down (autofill) cells in columns A-E down to a new row. Backfill S&amp;P500 data in column C observed from Yahoo (or other source) and calculate the S&amp;P500 YoY percentage change in column E and UMCSI Absolute Change YoY in column D. </t>
  </si>
  <si>
    <t>Sources (as of Jan-2021)</t>
  </si>
  <si>
    <t>Consumer expectations</t>
  </si>
  <si>
    <t>Current conditions</t>
  </si>
  <si>
    <t>Exp. GDP</t>
  </si>
  <si>
    <t>Expectation Change</t>
  </si>
  <si>
    <t>Condition Change</t>
  </si>
  <si>
    <t>https://sbcharts.investing.com/events_charts/us/320.json</t>
  </si>
  <si>
    <t>https://sbcharts.investing.com/events_charts/us/900.json</t>
  </si>
  <si>
    <t>Consumer Expectation</t>
  </si>
  <si>
    <t>Current Condition</t>
  </si>
  <si>
    <t>https://sbcharts.investing.com/events_charts/us/901.json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</si>
</sst>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/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Garamond"/>
      <family val="1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name val="Garamond"/>
      <family val="1"/>
    </font>
    <font>
      <sz val="10"/>
      <name val="Garamond"/>
      <family val="1"/>
    </font>
    <font>
      <b/>
      <sz val="9"/>
      <color rgb="FF0000FF"/>
      <name val="Calibri"/>
      <family val="2"/>
      <scheme val="minor"/>
    </font>
    <font>
      <sz val="8"/>
      <color theme="4" tint="0.5999938962981048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7" applyNumberFormat="0" applyAlignment="0" applyProtection="0"/>
    <xf numFmtId="0" fontId="5" fillId="28" borderId="8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7" applyNumberFormat="0" applyAlignment="0" applyProtection="0"/>
    <xf numFmtId="0" fontId="12" fillId="0" borderId="12" applyNumberFormat="0" applyFill="0" applyAlignment="0" applyProtection="0"/>
    <xf numFmtId="0" fontId="13" fillId="31" borderId="0" applyNumberFormat="0" applyBorder="0" applyAlignment="0" applyProtection="0"/>
    <xf numFmtId="0" fontId="1" fillId="32" borderId="13" applyNumberFormat="0" applyFont="0" applyAlignment="0" applyProtection="0"/>
    <xf numFmtId="0" fontId="14" fillId="27" borderId="14" applyNumberForma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  <xf numFmtId="0" fontId="1" fillId="0" borderId="0"/>
    <xf numFmtId="0" fontId="24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9">
    <xf numFmtId="0" fontId="0" fillId="0" borderId="0" xfId="0"/>
    <xf numFmtId="164" fontId="18" fillId="0" borderId="1" xfId="0" applyNumberFormat="1" applyFont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164" fontId="21" fillId="0" borderId="1" xfId="0" applyNumberFormat="1" applyFont="1" applyFill="1" applyBorder="1" applyAlignment="1" applyProtection="1">
      <alignment horizontal="center"/>
      <protection locked="0"/>
    </xf>
    <xf numFmtId="164" fontId="20" fillId="0" borderId="1" xfId="0" applyNumberFormat="1" applyFont="1" applyBorder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0" applyNumberFormat="1"/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0" fontId="20" fillId="0" borderId="3" xfId="0" applyFont="1" applyBorder="1" applyAlignment="1">
      <alignment horizontal="left"/>
    </xf>
    <xf numFmtId="17" fontId="19" fillId="0" borderId="3" xfId="0" applyNumberFormat="1" applyFont="1" applyBorder="1" applyAlignment="1">
      <alignment horizontal="left" vertical="top" wrapText="1"/>
    </xf>
    <xf numFmtId="17" fontId="23" fillId="0" borderId="3" xfId="0" applyNumberFormat="1" applyFont="1" applyBorder="1" applyAlignment="1">
      <alignment horizontal="left"/>
    </xf>
    <xf numFmtId="164" fontId="18" fillId="35" borderId="1" xfId="0" applyNumberFormat="1" applyFont="1" applyFill="1" applyBorder="1" applyAlignment="1">
      <alignment horizontal="center" vertical="center"/>
    </xf>
    <xf numFmtId="17" fontId="19" fillId="34" borderId="6" xfId="0" applyNumberFormat="1" applyFont="1" applyFill="1" applyBorder="1" applyAlignment="1">
      <alignment horizontal="left" vertical="top" wrapText="1"/>
    </xf>
    <xf numFmtId="164" fontId="18" fillId="34" borderId="6" xfId="0" applyNumberFormat="1" applyFont="1" applyFill="1" applyBorder="1" applyAlignment="1">
      <alignment horizontal="center"/>
    </xf>
    <xf numFmtId="164" fontId="18" fillId="34" borderId="5" xfId="0" applyNumberFormat="1" applyFont="1" applyFill="1" applyBorder="1" applyAlignment="1">
      <alignment horizontal="center"/>
    </xf>
    <xf numFmtId="17" fontId="19" fillId="35" borderId="6" xfId="0" applyNumberFormat="1" applyFont="1" applyFill="1" applyBorder="1" applyAlignment="1">
      <alignment horizontal="left" vertical="top" wrapText="1"/>
    </xf>
    <xf numFmtId="164" fontId="18" fillId="35" borderId="6" xfId="0" applyNumberFormat="1" applyFont="1" applyFill="1" applyBorder="1" applyAlignment="1">
      <alignment horizontal="center"/>
    </xf>
    <xf numFmtId="164" fontId="18" fillId="35" borderId="5" xfId="0" applyNumberFormat="1" applyFont="1" applyFill="1" applyBorder="1" applyAlignment="1">
      <alignment horizontal="center"/>
    </xf>
    <xf numFmtId="164" fontId="22" fillId="34" borderId="6" xfId="0" applyNumberFormat="1" applyFont="1" applyFill="1" applyBorder="1" applyAlignment="1">
      <alignment horizontal="center"/>
    </xf>
    <xf numFmtId="164" fontId="21" fillId="34" borderId="6" xfId="0" applyNumberFormat="1" applyFont="1" applyFill="1" applyBorder="1" applyAlignment="1">
      <alignment horizontal="center"/>
    </xf>
    <xf numFmtId="164" fontId="21" fillId="35" borderId="6" xfId="0" applyNumberFormat="1" applyFont="1" applyFill="1" applyBorder="1" applyAlignment="1">
      <alignment horizontal="center"/>
    </xf>
    <xf numFmtId="164" fontId="18" fillId="35" borderId="6" xfId="0" applyNumberFormat="1" applyFont="1" applyFill="1" applyBorder="1" applyAlignment="1">
      <alignment horizontal="center" vertical="center"/>
    </xf>
    <xf numFmtId="164" fontId="18" fillId="35" borderId="5" xfId="0" applyNumberFormat="1" applyFont="1" applyFill="1" applyBorder="1" applyAlignment="1">
      <alignment horizontal="center" vertical="center"/>
    </xf>
    <xf numFmtId="164" fontId="18" fillId="34" borderId="6" xfId="0" applyNumberFormat="1" applyFont="1" applyFill="1" applyBorder="1" applyAlignment="1">
      <alignment horizontal="center" vertical="center"/>
    </xf>
    <xf numFmtId="164" fontId="18" fillId="34" borderId="5" xfId="0" applyNumberFormat="1" applyFont="1" applyFill="1" applyBorder="1" applyAlignment="1">
      <alignment horizontal="center" vertical="center"/>
    </xf>
    <xf numFmtId="17" fontId="19" fillId="35" borderId="4" xfId="0" applyNumberFormat="1" applyFont="1" applyFill="1" applyBorder="1" applyAlignment="1">
      <alignment horizontal="left" vertical="top" wrapText="1"/>
    </xf>
    <xf numFmtId="164" fontId="18" fillId="35" borderId="4" xfId="0" applyNumberFormat="1" applyFont="1" applyFill="1" applyBorder="1" applyAlignment="1">
      <alignment horizontal="center" vertical="center"/>
    </xf>
    <xf numFmtId="0" fontId="25" fillId="0" borderId="0" xfId="42" applyFont="1" applyProtection="1">
      <protection locked="0"/>
    </xf>
    <xf numFmtId="0" fontId="26" fillId="0" borderId="0" xfId="42" applyFont="1" applyProtection="1">
      <protection locked="0"/>
    </xf>
    <xf numFmtId="166" fontId="26" fillId="0" borderId="0" xfId="42" applyNumberFormat="1" applyFont="1" applyAlignment="1" applyProtection="1">
      <alignment horizontal="center"/>
      <protection locked="0"/>
    </xf>
    <xf numFmtId="0" fontId="26" fillId="0" borderId="0" xfId="42" applyFont="1" applyAlignment="1" applyProtection="1">
      <alignment horizontal="center"/>
      <protection locked="0"/>
    </xf>
    <xf numFmtId="10" fontId="26" fillId="0" borderId="0" xfId="42" applyNumberFormat="1" applyFont="1" applyAlignment="1" applyProtection="1">
      <alignment horizontal="center"/>
      <protection locked="0"/>
    </xf>
    <xf numFmtId="0" fontId="20" fillId="33" borderId="6" xfId="0" applyFont="1" applyFill="1" applyBorder="1" applyAlignment="1">
      <alignment horizontal="left" wrapText="1"/>
    </xf>
    <xf numFmtId="164" fontId="27" fillId="33" borderId="6" xfId="0" applyNumberFormat="1" applyFont="1" applyFill="1" applyBorder="1" applyAlignment="1">
      <alignment horizontal="center" wrapText="1"/>
    </xf>
    <xf numFmtId="164" fontId="28" fillId="33" borderId="5" xfId="0" applyNumberFormat="1" applyFont="1" applyFill="1" applyBorder="1" applyAlignment="1">
      <alignment horizontal="center" wrapText="1"/>
    </xf>
    <xf numFmtId="10" fontId="30" fillId="34" borderId="1" xfId="42" applyNumberFormat="1" applyFont="1" applyFill="1" applyBorder="1" applyAlignment="1">
      <alignment horizontal="center"/>
    </xf>
    <xf numFmtId="10" fontId="30" fillId="35" borderId="1" xfId="42" applyNumberFormat="1" applyFont="1" applyFill="1" applyBorder="1" applyAlignment="1">
      <alignment horizontal="center"/>
    </xf>
    <xf numFmtId="164" fontId="30" fillId="34" borderId="1" xfId="0" applyNumberFormat="1" applyFont="1" applyFill="1" applyBorder="1" applyAlignment="1">
      <alignment horizontal="center"/>
    </xf>
    <xf numFmtId="164" fontId="30" fillId="35" borderId="1" xfId="0" applyNumberFormat="1" applyFont="1" applyFill="1" applyBorder="1" applyAlignment="1">
      <alignment horizontal="center"/>
    </xf>
    <xf numFmtId="0" fontId="31" fillId="36" borderId="0" xfId="44" applyFont="1" applyFill="1"/>
    <xf numFmtId="0" fontId="24" fillId="36" borderId="0" xfId="44" applyFill="1"/>
    <xf numFmtId="0" fontId="32" fillId="36" borderId="0" xfId="45" applyFill="1"/>
    <xf numFmtId="166" fontId="29" fillId="33" borderId="1" xfId="42" applyNumberFormat="1" applyFont="1" applyFill="1" applyBorder="1" applyAlignment="1">
      <alignment horizontal="center"/>
    </xf>
    <xf numFmtId="0" fontId="29" fillId="33" borderId="1" xfId="42" applyFont="1" applyFill="1" applyBorder="1" applyAlignment="1">
      <alignment horizontal="center"/>
    </xf>
    <xf numFmtId="10" fontId="29" fillId="33" borderId="1" xfId="42" applyNumberFormat="1" applyFont="1" applyFill="1" applyBorder="1" applyAlignment="1">
      <alignment horizontal="center"/>
    </xf>
    <xf numFmtId="14" fontId="0" fillId="0" borderId="0" xfId="0" applyNumberFormat="1"/>
    <xf numFmtId="165" fontId="30" fillId="34" borderId="1" xfId="0" applyNumberFormat="1" applyFont="1" applyFill="1" applyBorder="1" applyAlignment="1">
      <alignment horizontal="center"/>
    </xf>
    <xf numFmtId="165" fontId="30" fillId="35" borderId="1" xfId="0" applyNumberFormat="1" applyFont="1" applyFill="1" applyBorder="1" applyAlignment="1">
      <alignment horizontal="center"/>
    </xf>
    <xf numFmtId="0" fontId="33" fillId="36" borderId="0" xfId="46" applyFill="1"/>
    <xf numFmtId="17" fontId="19" fillId="34" borderId="1" xfId="0" applyNumberFormat="1" applyFont="1" applyFill="1" applyBorder="1" applyAlignment="1">
      <alignment horizontal="left" vertical="top" wrapText="1"/>
    </xf>
    <xf numFmtId="164" fontId="18" fillId="34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17" xfId="0" applyNumberFormat="1" applyBorder="1"/>
    <xf numFmtId="14" fontId="0" fillId="0" borderId="18" xfId="0" applyNumberFormat="1" applyBorder="1"/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16" fillId="0" borderId="1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Calcul" xfId="26" builtinId="22" customBuiltin="1"/>
    <cellStyle name="Cellule liée" xfId="35" builtinId="24" customBuiltin="1"/>
    <cellStyle name="Entrée" xfId="34" builtinId="20" customBuiltin="1"/>
    <cellStyle name="Hyperlink 2" xfId="45" xr:uid="{8154585F-99BE-4C3E-B3B5-DC8F76B90A5E}"/>
    <cellStyle name="Insatisfaisant" xfId="25" builtinId="27" customBuiltin="1"/>
    <cellStyle name="Lien hypertexte" xfId="46" builtinId="8"/>
    <cellStyle name="Neutre" xfId="36" builtinId="28" customBuiltin="1"/>
    <cellStyle name="Normal" xfId="0" builtinId="0"/>
    <cellStyle name="Normal 2" xfId="42" xr:uid="{2F8486F1-081E-492F-97DB-9CFDF8211C30}"/>
    <cellStyle name="Normal 2 2" xfId="43" xr:uid="{5000990D-97F6-42DF-A21C-64CEE087AB1F}"/>
    <cellStyle name="Normal 3 2" xfId="44" xr:uid="{AB38CA10-673E-4D3B-AA8D-1E94A69F87EC}"/>
    <cellStyle name="Note" xfId="37" builtinId="1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2" formatCode="mmm\-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</a:t>
            </a:r>
            <a:r>
              <a:rPr lang="en-GB" sz="1200" baseline="0">
                <a:solidFill>
                  <a:schemeClr val="bg1"/>
                </a:solidFill>
              </a:rPr>
              <a:t> and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Data!$C$1</c:f>
              <c:strCache>
                <c:ptCount val="1"/>
                <c:pt idx="0">
                  <c:v>UMCSI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Data!$A$2:$A$755</c:f>
              <c:numCache>
                <c:formatCode>m/d/yyyy</c:formatCode>
                <c:ptCount val="754"/>
                <c:pt idx="0">
                  <c:v>45058</c:v>
                </c:pt>
                <c:pt idx="1">
                  <c:v>45044</c:v>
                </c:pt>
                <c:pt idx="2">
                  <c:v>45030</c:v>
                </c:pt>
                <c:pt idx="3">
                  <c:v>45016</c:v>
                </c:pt>
                <c:pt idx="4">
                  <c:v>45002</c:v>
                </c:pt>
                <c:pt idx="5">
                  <c:v>44981</c:v>
                </c:pt>
                <c:pt idx="6">
                  <c:v>44967</c:v>
                </c:pt>
                <c:pt idx="7">
                  <c:v>44953</c:v>
                </c:pt>
                <c:pt idx="8">
                  <c:v>44939</c:v>
                </c:pt>
                <c:pt idx="9">
                  <c:v>44918</c:v>
                </c:pt>
                <c:pt idx="10">
                  <c:v>44904</c:v>
                </c:pt>
                <c:pt idx="11">
                  <c:v>44888</c:v>
                </c:pt>
                <c:pt idx="12">
                  <c:v>44876</c:v>
                </c:pt>
                <c:pt idx="13">
                  <c:v>44862</c:v>
                </c:pt>
                <c:pt idx="14">
                  <c:v>44848</c:v>
                </c:pt>
                <c:pt idx="15">
                  <c:v>44834</c:v>
                </c:pt>
                <c:pt idx="16">
                  <c:v>44820</c:v>
                </c:pt>
                <c:pt idx="17">
                  <c:v>44799</c:v>
                </c:pt>
                <c:pt idx="18">
                  <c:v>44785</c:v>
                </c:pt>
                <c:pt idx="19">
                  <c:v>44771</c:v>
                </c:pt>
                <c:pt idx="20">
                  <c:v>44757</c:v>
                </c:pt>
                <c:pt idx="21">
                  <c:v>44736</c:v>
                </c:pt>
                <c:pt idx="22">
                  <c:v>44722</c:v>
                </c:pt>
                <c:pt idx="23">
                  <c:v>44708</c:v>
                </c:pt>
                <c:pt idx="24">
                  <c:v>44694</c:v>
                </c:pt>
                <c:pt idx="25">
                  <c:v>44680</c:v>
                </c:pt>
                <c:pt idx="26">
                  <c:v>44665</c:v>
                </c:pt>
                <c:pt idx="27">
                  <c:v>44645</c:v>
                </c:pt>
                <c:pt idx="28">
                  <c:v>44631</c:v>
                </c:pt>
                <c:pt idx="29">
                  <c:v>44617</c:v>
                </c:pt>
                <c:pt idx="30">
                  <c:v>44603</c:v>
                </c:pt>
                <c:pt idx="31">
                  <c:v>44589</c:v>
                </c:pt>
                <c:pt idx="32">
                  <c:v>44575</c:v>
                </c:pt>
                <c:pt idx="33">
                  <c:v>44553</c:v>
                </c:pt>
                <c:pt idx="34">
                  <c:v>44540</c:v>
                </c:pt>
                <c:pt idx="35">
                  <c:v>44524</c:v>
                </c:pt>
                <c:pt idx="36">
                  <c:v>44512</c:v>
                </c:pt>
                <c:pt idx="37">
                  <c:v>44498</c:v>
                </c:pt>
                <c:pt idx="38">
                  <c:v>44484</c:v>
                </c:pt>
                <c:pt idx="39">
                  <c:v>44470</c:v>
                </c:pt>
                <c:pt idx="40">
                  <c:v>44456</c:v>
                </c:pt>
                <c:pt idx="41">
                  <c:v>44435</c:v>
                </c:pt>
                <c:pt idx="42">
                  <c:v>44421</c:v>
                </c:pt>
                <c:pt idx="43">
                  <c:v>44407</c:v>
                </c:pt>
                <c:pt idx="44">
                  <c:v>44393</c:v>
                </c:pt>
                <c:pt idx="45">
                  <c:v>44372</c:v>
                </c:pt>
                <c:pt idx="46">
                  <c:v>44358</c:v>
                </c:pt>
                <c:pt idx="47">
                  <c:v>44344</c:v>
                </c:pt>
                <c:pt idx="48">
                  <c:v>44330</c:v>
                </c:pt>
                <c:pt idx="49">
                  <c:v>44316</c:v>
                </c:pt>
                <c:pt idx="50">
                  <c:v>44302</c:v>
                </c:pt>
                <c:pt idx="51">
                  <c:v>44281</c:v>
                </c:pt>
                <c:pt idx="52">
                  <c:v>44267</c:v>
                </c:pt>
                <c:pt idx="53">
                  <c:v>44253</c:v>
                </c:pt>
                <c:pt idx="54">
                  <c:v>44239</c:v>
                </c:pt>
                <c:pt idx="55">
                  <c:v>44225</c:v>
                </c:pt>
                <c:pt idx="56">
                  <c:v>44211</c:v>
                </c:pt>
                <c:pt idx="57">
                  <c:v>44188</c:v>
                </c:pt>
                <c:pt idx="58">
                  <c:v>44176</c:v>
                </c:pt>
                <c:pt idx="59">
                  <c:v>44160</c:v>
                </c:pt>
                <c:pt idx="60">
                  <c:v>44148</c:v>
                </c:pt>
                <c:pt idx="61">
                  <c:v>44134</c:v>
                </c:pt>
                <c:pt idx="62">
                  <c:v>44120</c:v>
                </c:pt>
                <c:pt idx="63">
                  <c:v>44106</c:v>
                </c:pt>
                <c:pt idx="64">
                  <c:v>44092</c:v>
                </c:pt>
                <c:pt idx="65">
                  <c:v>44071</c:v>
                </c:pt>
                <c:pt idx="66">
                  <c:v>44057</c:v>
                </c:pt>
                <c:pt idx="67">
                  <c:v>44043</c:v>
                </c:pt>
                <c:pt idx="68">
                  <c:v>44029</c:v>
                </c:pt>
                <c:pt idx="69">
                  <c:v>44008</c:v>
                </c:pt>
                <c:pt idx="70">
                  <c:v>43994</c:v>
                </c:pt>
                <c:pt idx="71">
                  <c:v>43980</c:v>
                </c:pt>
                <c:pt idx="72">
                  <c:v>43966</c:v>
                </c:pt>
                <c:pt idx="73">
                  <c:v>43945</c:v>
                </c:pt>
                <c:pt idx="74">
                  <c:v>43930</c:v>
                </c:pt>
                <c:pt idx="75">
                  <c:v>43917</c:v>
                </c:pt>
                <c:pt idx="76">
                  <c:v>43903</c:v>
                </c:pt>
                <c:pt idx="77">
                  <c:v>43889</c:v>
                </c:pt>
                <c:pt idx="78">
                  <c:v>43875</c:v>
                </c:pt>
                <c:pt idx="79">
                  <c:v>43861</c:v>
                </c:pt>
                <c:pt idx="80">
                  <c:v>43847</c:v>
                </c:pt>
                <c:pt idx="81">
                  <c:v>43819</c:v>
                </c:pt>
                <c:pt idx="82">
                  <c:v>43805</c:v>
                </c:pt>
                <c:pt idx="83">
                  <c:v>43791</c:v>
                </c:pt>
                <c:pt idx="84">
                  <c:v>43777</c:v>
                </c:pt>
                <c:pt idx="85">
                  <c:v>43763</c:v>
                </c:pt>
                <c:pt idx="86">
                  <c:v>43749</c:v>
                </c:pt>
                <c:pt idx="87">
                  <c:v>43735</c:v>
                </c:pt>
                <c:pt idx="88">
                  <c:v>43721</c:v>
                </c:pt>
                <c:pt idx="89">
                  <c:v>43707</c:v>
                </c:pt>
                <c:pt idx="90">
                  <c:v>43693</c:v>
                </c:pt>
                <c:pt idx="91">
                  <c:v>43679</c:v>
                </c:pt>
                <c:pt idx="92">
                  <c:v>43665</c:v>
                </c:pt>
                <c:pt idx="93">
                  <c:v>43644</c:v>
                </c:pt>
                <c:pt idx="94">
                  <c:v>43630</c:v>
                </c:pt>
                <c:pt idx="95">
                  <c:v>43616</c:v>
                </c:pt>
                <c:pt idx="96">
                  <c:v>43602</c:v>
                </c:pt>
                <c:pt idx="97">
                  <c:v>43581</c:v>
                </c:pt>
                <c:pt idx="98">
                  <c:v>43567</c:v>
                </c:pt>
                <c:pt idx="99">
                  <c:v>43553</c:v>
                </c:pt>
                <c:pt idx="100">
                  <c:v>43539</c:v>
                </c:pt>
                <c:pt idx="101">
                  <c:v>43525</c:v>
                </c:pt>
                <c:pt idx="102">
                  <c:v>43511</c:v>
                </c:pt>
                <c:pt idx="103">
                  <c:v>43497</c:v>
                </c:pt>
                <c:pt idx="104">
                  <c:v>43483</c:v>
                </c:pt>
                <c:pt idx="105">
                  <c:v>43455</c:v>
                </c:pt>
                <c:pt idx="106">
                  <c:v>43441</c:v>
                </c:pt>
                <c:pt idx="107">
                  <c:v>43425</c:v>
                </c:pt>
                <c:pt idx="108">
                  <c:v>43413</c:v>
                </c:pt>
                <c:pt idx="109">
                  <c:v>43399</c:v>
                </c:pt>
                <c:pt idx="110">
                  <c:v>43385</c:v>
                </c:pt>
                <c:pt idx="111">
                  <c:v>43371</c:v>
                </c:pt>
                <c:pt idx="112">
                  <c:v>43357</c:v>
                </c:pt>
                <c:pt idx="113">
                  <c:v>43343</c:v>
                </c:pt>
                <c:pt idx="114">
                  <c:v>43329</c:v>
                </c:pt>
                <c:pt idx="115">
                  <c:v>43308</c:v>
                </c:pt>
                <c:pt idx="116">
                  <c:v>43294</c:v>
                </c:pt>
                <c:pt idx="117">
                  <c:v>43280</c:v>
                </c:pt>
                <c:pt idx="118">
                  <c:v>43266</c:v>
                </c:pt>
                <c:pt idx="119">
                  <c:v>43245</c:v>
                </c:pt>
                <c:pt idx="120">
                  <c:v>43231</c:v>
                </c:pt>
                <c:pt idx="121">
                  <c:v>43217</c:v>
                </c:pt>
                <c:pt idx="122">
                  <c:v>43203</c:v>
                </c:pt>
                <c:pt idx="123">
                  <c:v>43188</c:v>
                </c:pt>
                <c:pt idx="124">
                  <c:v>43175</c:v>
                </c:pt>
                <c:pt idx="125">
                  <c:v>43161</c:v>
                </c:pt>
                <c:pt idx="126">
                  <c:v>43147</c:v>
                </c:pt>
                <c:pt idx="127">
                  <c:v>43133</c:v>
                </c:pt>
                <c:pt idx="128">
                  <c:v>43119</c:v>
                </c:pt>
                <c:pt idx="129">
                  <c:v>43091</c:v>
                </c:pt>
                <c:pt idx="130">
                  <c:v>43077</c:v>
                </c:pt>
                <c:pt idx="131">
                  <c:v>43061</c:v>
                </c:pt>
                <c:pt idx="132">
                  <c:v>43049</c:v>
                </c:pt>
                <c:pt idx="133">
                  <c:v>43035</c:v>
                </c:pt>
                <c:pt idx="134">
                  <c:v>43021</c:v>
                </c:pt>
                <c:pt idx="135">
                  <c:v>43007</c:v>
                </c:pt>
                <c:pt idx="136">
                  <c:v>42993</c:v>
                </c:pt>
                <c:pt idx="137">
                  <c:v>42979</c:v>
                </c:pt>
                <c:pt idx="138">
                  <c:v>42965</c:v>
                </c:pt>
                <c:pt idx="139">
                  <c:v>42944</c:v>
                </c:pt>
                <c:pt idx="140">
                  <c:v>42930</c:v>
                </c:pt>
                <c:pt idx="141">
                  <c:v>42916</c:v>
                </c:pt>
                <c:pt idx="142">
                  <c:v>42902</c:v>
                </c:pt>
                <c:pt idx="143">
                  <c:v>42881</c:v>
                </c:pt>
                <c:pt idx="144">
                  <c:v>42867</c:v>
                </c:pt>
                <c:pt idx="145">
                  <c:v>42853</c:v>
                </c:pt>
                <c:pt idx="146">
                  <c:v>42838</c:v>
                </c:pt>
                <c:pt idx="147">
                  <c:v>42825</c:v>
                </c:pt>
                <c:pt idx="148">
                  <c:v>42811</c:v>
                </c:pt>
                <c:pt idx="149">
                  <c:v>42790</c:v>
                </c:pt>
                <c:pt idx="150">
                  <c:v>42776</c:v>
                </c:pt>
                <c:pt idx="151">
                  <c:v>42762</c:v>
                </c:pt>
                <c:pt idx="152">
                  <c:v>42748</c:v>
                </c:pt>
                <c:pt idx="153">
                  <c:v>42727</c:v>
                </c:pt>
                <c:pt idx="154">
                  <c:v>42713</c:v>
                </c:pt>
                <c:pt idx="155">
                  <c:v>42697</c:v>
                </c:pt>
                <c:pt idx="156">
                  <c:v>42685</c:v>
                </c:pt>
                <c:pt idx="157">
                  <c:v>42671</c:v>
                </c:pt>
                <c:pt idx="158">
                  <c:v>42657</c:v>
                </c:pt>
                <c:pt idx="159">
                  <c:v>42643</c:v>
                </c:pt>
                <c:pt idx="160">
                  <c:v>42629</c:v>
                </c:pt>
                <c:pt idx="161">
                  <c:v>42608</c:v>
                </c:pt>
                <c:pt idx="162">
                  <c:v>42594</c:v>
                </c:pt>
                <c:pt idx="163">
                  <c:v>42580</c:v>
                </c:pt>
                <c:pt idx="164">
                  <c:v>42566</c:v>
                </c:pt>
                <c:pt idx="165">
                  <c:v>42545</c:v>
                </c:pt>
                <c:pt idx="166">
                  <c:v>42531</c:v>
                </c:pt>
                <c:pt idx="167">
                  <c:v>42517</c:v>
                </c:pt>
                <c:pt idx="168">
                  <c:v>42503</c:v>
                </c:pt>
                <c:pt idx="169">
                  <c:v>42489</c:v>
                </c:pt>
                <c:pt idx="170">
                  <c:v>42475</c:v>
                </c:pt>
                <c:pt idx="171">
                  <c:v>42461</c:v>
                </c:pt>
                <c:pt idx="172">
                  <c:v>42447</c:v>
                </c:pt>
                <c:pt idx="173">
                  <c:v>42426</c:v>
                </c:pt>
                <c:pt idx="174">
                  <c:v>42412</c:v>
                </c:pt>
                <c:pt idx="175">
                  <c:v>42398</c:v>
                </c:pt>
                <c:pt idx="176">
                  <c:v>42384</c:v>
                </c:pt>
                <c:pt idx="177">
                  <c:v>42361</c:v>
                </c:pt>
                <c:pt idx="178">
                  <c:v>42349</c:v>
                </c:pt>
                <c:pt idx="179">
                  <c:v>42333</c:v>
                </c:pt>
                <c:pt idx="180">
                  <c:v>42321</c:v>
                </c:pt>
                <c:pt idx="181">
                  <c:v>42307</c:v>
                </c:pt>
                <c:pt idx="182">
                  <c:v>42293</c:v>
                </c:pt>
                <c:pt idx="183">
                  <c:v>42272</c:v>
                </c:pt>
                <c:pt idx="184">
                  <c:v>42258</c:v>
                </c:pt>
                <c:pt idx="185">
                  <c:v>42244</c:v>
                </c:pt>
                <c:pt idx="186">
                  <c:v>42230</c:v>
                </c:pt>
                <c:pt idx="187">
                  <c:v>42216</c:v>
                </c:pt>
                <c:pt idx="188">
                  <c:v>42202</c:v>
                </c:pt>
                <c:pt idx="189">
                  <c:v>42181</c:v>
                </c:pt>
                <c:pt idx="190">
                  <c:v>42167</c:v>
                </c:pt>
                <c:pt idx="191">
                  <c:v>42153</c:v>
                </c:pt>
                <c:pt idx="192">
                  <c:v>42139</c:v>
                </c:pt>
                <c:pt idx="193">
                  <c:v>42125</c:v>
                </c:pt>
                <c:pt idx="194">
                  <c:v>42111</c:v>
                </c:pt>
                <c:pt idx="195">
                  <c:v>42090</c:v>
                </c:pt>
                <c:pt idx="196">
                  <c:v>42076</c:v>
                </c:pt>
                <c:pt idx="197">
                  <c:v>42062</c:v>
                </c:pt>
                <c:pt idx="198">
                  <c:v>42048</c:v>
                </c:pt>
                <c:pt idx="199">
                  <c:v>42034</c:v>
                </c:pt>
                <c:pt idx="200">
                  <c:v>42020</c:v>
                </c:pt>
                <c:pt idx="201">
                  <c:v>41996</c:v>
                </c:pt>
                <c:pt idx="202">
                  <c:v>41985</c:v>
                </c:pt>
                <c:pt idx="203">
                  <c:v>41969</c:v>
                </c:pt>
                <c:pt idx="204">
                  <c:v>41957</c:v>
                </c:pt>
                <c:pt idx="205">
                  <c:v>41943</c:v>
                </c:pt>
                <c:pt idx="206">
                  <c:v>41929</c:v>
                </c:pt>
                <c:pt idx="207">
                  <c:v>41908</c:v>
                </c:pt>
                <c:pt idx="208">
                  <c:v>41894</c:v>
                </c:pt>
                <c:pt idx="209">
                  <c:v>41880</c:v>
                </c:pt>
                <c:pt idx="210">
                  <c:v>41866</c:v>
                </c:pt>
                <c:pt idx="211">
                  <c:v>41852</c:v>
                </c:pt>
                <c:pt idx="212">
                  <c:v>41838</c:v>
                </c:pt>
                <c:pt idx="213">
                  <c:v>41817</c:v>
                </c:pt>
                <c:pt idx="214">
                  <c:v>41803</c:v>
                </c:pt>
                <c:pt idx="215">
                  <c:v>41789</c:v>
                </c:pt>
                <c:pt idx="216">
                  <c:v>41775</c:v>
                </c:pt>
                <c:pt idx="217">
                  <c:v>41754</c:v>
                </c:pt>
                <c:pt idx="218">
                  <c:v>41740</c:v>
                </c:pt>
                <c:pt idx="219">
                  <c:v>41726</c:v>
                </c:pt>
                <c:pt idx="220">
                  <c:v>41712</c:v>
                </c:pt>
                <c:pt idx="221">
                  <c:v>41698</c:v>
                </c:pt>
                <c:pt idx="222">
                  <c:v>41684</c:v>
                </c:pt>
                <c:pt idx="223">
                  <c:v>41670</c:v>
                </c:pt>
                <c:pt idx="224">
                  <c:v>41656</c:v>
                </c:pt>
                <c:pt idx="225">
                  <c:v>41631</c:v>
                </c:pt>
                <c:pt idx="226">
                  <c:v>41614</c:v>
                </c:pt>
                <c:pt idx="227">
                  <c:v>41605</c:v>
                </c:pt>
                <c:pt idx="228">
                  <c:v>41586</c:v>
                </c:pt>
                <c:pt idx="229">
                  <c:v>41572</c:v>
                </c:pt>
                <c:pt idx="230">
                  <c:v>41558</c:v>
                </c:pt>
                <c:pt idx="231">
                  <c:v>41544</c:v>
                </c:pt>
                <c:pt idx="232">
                  <c:v>41530</c:v>
                </c:pt>
                <c:pt idx="233">
                  <c:v>41516</c:v>
                </c:pt>
                <c:pt idx="234">
                  <c:v>41502</c:v>
                </c:pt>
                <c:pt idx="235">
                  <c:v>41481</c:v>
                </c:pt>
                <c:pt idx="236">
                  <c:v>41467</c:v>
                </c:pt>
                <c:pt idx="237">
                  <c:v>41453</c:v>
                </c:pt>
                <c:pt idx="238">
                  <c:v>41439</c:v>
                </c:pt>
                <c:pt idx="239">
                  <c:v>41425</c:v>
                </c:pt>
                <c:pt idx="240">
                  <c:v>41411</c:v>
                </c:pt>
                <c:pt idx="241">
                  <c:v>41390</c:v>
                </c:pt>
                <c:pt idx="242">
                  <c:v>41376</c:v>
                </c:pt>
                <c:pt idx="243">
                  <c:v>41362</c:v>
                </c:pt>
                <c:pt idx="244">
                  <c:v>41348</c:v>
                </c:pt>
                <c:pt idx="245">
                  <c:v>41334</c:v>
                </c:pt>
                <c:pt idx="246">
                  <c:v>41320</c:v>
                </c:pt>
                <c:pt idx="247">
                  <c:v>41306</c:v>
                </c:pt>
                <c:pt idx="248">
                  <c:v>41292</c:v>
                </c:pt>
                <c:pt idx="249">
                  <c:v>41264</c:v>
                </c:pt>
                <c:pt idx="250">
                  <c:v>41250</c:v>
                </c:pt>
                <c:pt idx="251">
                  <c:v>41234</c:v>
                </c:pt>
                <c:pt idx="252">
                  <c:v>41222</c:v>
                </c:pt>
                <c:pt idx="253">
                  <c:v>41208</c:v>
                </c:pt>
                <c:pt idx="254">
                  <c:v>41194</c:v>
                </c:pt>
                <c:pt idx="255">
                  <c:v>41180</c:v>
                </c:pt>
                <c:pt idx="256">
                  <c:v>41166</c:v>
                </c:pt>
                <c:pt idx="257">
                  <c:v>41152</c:v>
                </c:pt>
                <c:pt idx="258">
                  <c:v>41138</c:v>
                </c:pt>
                <c:pt idx="259">
                  <c:v>41117</c:v>
                </c:pt>
                <c:pt idx="260">
                  <c:v>41103</c:v>
                </c:pt>
                <c:pt idx="261">
                  <c:v>41089</c:v>
                </c:pt>
                <c:pt idx="262">
                  <c:v>41075</c:v>
                </c:pt>
                <c:pt idx="263">
                  <c:v>41054</c:v>
                </c:pt>
                <c:pt idx="264">
                  <c:v>41040</c:v>
                </c:pt>
                <c:pt idx="265">
                  <c:v>41026</c:v>
                </c:pt>
                <c:pt idx="266">
                  <c:v>41012</c:v>
                </c:pt>
                <c:pt idx="267">
                  <c:v>40998</c:v>
                </c:pt>
                <c:pt idx="268">
                  <c:v>40984</c:v>
                </c:pt>
                <c:pt idx="269">
                  <c:v>40963</c:v>
                </c:pt>
                <c:pt idx="270">
                  <c:v>40949</c:v>
                </c:pt>
                <c:pt idx="271">
                  <c:v>40935</c:v>
                </c:pt>
                <c:pt idx="272">
                  <c:v>40921</c:v>
                </c:pt>
                <c:pt idx="273">
                  <c:v>40899</c:v>
                </c:pt>
                <c:pt idx="274">
                  <c:v>40886</c:v>
                </c:pt>
                <c:pt idx="275">
                  <c:v>40870</c:v>
                </c:pt>
                <c:pt idx="276">
                  <c:v>40858</c:v>
                </c:pt>
                <c:pt idx="277">
                  <c:v>40844</c:v>
                </c:pt>
                <c:pt idx="278">
                  <c:v>40830</c:v>
                </c:pt>
                <c:pt idx="279">
                  <c:v>40816</c:v>
                </c:pt>
                <c:pt idx="280">
                  <c:v>40802</c:v>
                </c:pt>
                <c:pt idx="281">
                  <c:v>40781</c:v>
                </c:pt>
                <c:pt idx="282">
                  <c:v>40767</c:v>
                </c:pt>
                <c:pt idx="283">
                  <c:v>40753</c:v>
                </c:pt>
                <c:pt idx="284">
                  <c:v>40739</c:v>
                </c:pt>
                <c:pt idx="285">
                  <c:v>40725</c:v>
                </c:pt>
                <c:pt idx="286">
                  <c:v>40711</c:v>
                </c:pt>
                <c:pt idx="287">
                  <c:v>40690</c:v>
                </c:pt>
                <c:pt idx="288">
                  <c:v>40676</c:v>
                </c:pt>
                <c:pt idx="289">
                  <c:v>40662</c:v>
                </c:pt>
                <c:pt idx="290">
                  <c:v>40648</c:v>
                </c:pt>
                <c:pt idx="291">
                  <c:v>40627</c:v>
                </c:pt>
                <c:pt idx="292">
                  <c:v>40613</c:v>
                </c:pt>
                <c:pt idx="293">
                  <c:v>40599</c:v>
                </c:pt>
                <c:pt idx="294">
                  <c:v>40585</c:v>
                </c:pt>
                <c:pt idx="295">
                  <c:v>40571</c:v>
                </c:pt>
                <c:pt idx="296">
                  <c:v>40557</c:v>
                </c:pt>
                <c:pt idx="297">
                  <c:v>40535</c:v>
                </c:pt>
                <c:pt idx="298">
                  <c:v>40522</c:v>
                </c:pt>
                <c:pt idx="299">
                  <c:v>40506</c:v>
                </c:pt>
                <c:pt idx="300">
                  <c:v>40494</c:v>
                </c:pt>
                <c:pt idx="301">
                  <c:v>40480</c:v>
                </c:pt>
                <c:pt idx="302">
                  <c:v>40466</c:v>
                </c:pt>
                <c:pt idx="303">
                  <c:v>40452</c:v>
                </c:pt>
                <c:pt idx="304">
                  <c:v>40438</c:v>
                </c:pt>
                <c:pt idx="305">
                  <c:v>40417</c:v>
                </c:pt>
                <c:pt idx="306">
                  <c:v>40403</c:v>
                </c:pt>
                <c:pt idx="307">
                  <c:v>40389</c:v>
                </c:pt>
                <c:pt idx="308">
                  <c:v>40375</c:v>
                </c:pt>
                <c:pt idx="309">
                  <c:v>40354</c:v>
                </c:pt>
                <c:pt idx="310">
                  <c:v>40340</c:v>
                </c:pt>
                <c:pt idx="311">
                  <c:v>40326</c:v>
                </c:pt>
                <c:pt idx="312">
                  <c:v>40312</c:v>
                </c:pt>
                <c:pt idx="313">
                  <c:v>40298</c:v>
                </c:pt>
                <c:pt idx="314">
                  <c:v>40284</c:v>
                </c:pt>
                <c:pt idx="315">
                  <c:v>40263</c:v>
                </c:pt>
                <c:pt idx="316">
                  <c:v>40249</c:v>
                </c:pt>
                <c:pt idx="317">
                  <c:v>40235</c:v>
                </c:pt>
                <c:pt idx="318">
                  <c:v>40221</c:v>
                </c:pt>
                <c:pt idx="319">
                  <c:v>40207</c:v>
                </c:pt>
                <c:pt idx="320">
                  <c:v>40193</c:v>
                </c:pt>
                <c:pt idx="321">
                  <c:v>40170</c:v>
                </c:pt>
                <c:pt idx="322">
                  <c:v>40158</c:v>
                </c:pt>
                <c:pt idx="323">
                  <c:v>40142</c:v>
                </c:pt>
                <c:pt idx="324">
                  <c:v>40130</c:v>
                </c:pt>
                <c:pt idx="325">
                  <c:v>40116</c:v>
                </c:pt>
                <c:pt idx="326">
                  <c:v>40102</c:v>
                </c:pt>
                <c:pt idx="327">
                  <c:v>40081</c:v>
                </c:pt>
                <c:pt idx="328">
                  <c:v>40067</c:v>
                </c:pt>
                <c:pt idx="329">
                  <c:v>40053</c:v>
                </c:pt>
                <c:pt idx="330">
                  <c:v>40039</c:v>
                </c:pt>
                <c:pt idx="331">
                  <c:v>40018</c:v>
                </c:pt>
                <c:pt idx="332">
                  <c:v>40004</c:v>
                </c:pt>
                <c:pt idx="333">
                  <c:v>39990</c:v>
                </c:pt>
                <c:pt idx="334">
                  <c:v>39976</c:v>
                </c:pt>
                <c:pt idx="335">
                  <c:v>39962</c:v>
                </c:pt>
                <c:pt idx="336">
                  <c:v>39948</c:v>
                </c:pt>
                <c:pt idx="337">
                  <c:v>39934</c:v>
                </c:pt>
                <c:pt idx="338">
                  <c:v>39920</c:v>
                </c:pt>
                <c:pt idx="339">
                  <c:v>39899</c:v>
                </c:pt>
                <c:pt idx="340">
                  <c:v>39885</c:v>
                </c:pt>
                <c:pt idx="341">
                  <c:v>39871</c:v>
                </c:pt>
                <c:pt idx="342">
                  <c:v>39857</c:v>
                </c:pt>
                <c:pt idx="343">
                  <c:v>39829</c:v>
                </c:pt>
                <c:pt idx="344">
                  <c:v>39805</c:v>
                </c:pt>
                <c:pt idx="345">
                  <c:v>39794</c:v>
                </c:pt>
                <c:pt idx="346">
                  <c:v>39778</c:v>
                </c:pt>
                <c:pt idx="347">
                  <c:v>39766</c:v>
                </c:pt>
                <c:pt idx="348">
                  <c:v>39752</c:v>
                </c:pt>
                <c:pt idx="349">
                  <c:v>39738</c:v>
                </c:pt>
                <c:pt idx="350">
                  <c:v>39717</c:v>
                </c:pt>
                <c:pt idx="351">
                  <c:v>39703</c:v>
                </c:pt>
                <c:pt idx="352">
                  <c:v>39675</c:v>
                </c:pt>
                <c:pt idx="353">
                  <c:v>39654</c:v>
                </c:pt>
                <c:pt idx="354">
                  <c:v>39640</c:v>
                </c:pt>
                <c:pt idx="355">
                  <c:v>39626</c:v>
                </c:pt>
                <c:pt idx="356">
                  <c:v>39612</c:v>
                </c:pt>
                <c:pt idx="357">
                  <c:v>39584</c:v>
                </c:pt>
                <c:pt idx="358">
                  <c:v>39563</c:v>
                </c:pt>
                <c:pt idx="359">
                  <c:v>39549</c:v>
                </c:pt>
                <c:pt idx="360">
                  <c:v>39535</c:v>
                </c:pt>
                <c:pt idx="361">
                  <c:v>39521</c:v>
                </c:pt>
                <c:pt idx="362">
                  <c:v>39507</c:v>
                </c:pt>
                <c:pt idx="363">
                  <c:v>39448</c:v>
                </c:pt>
                <c:pt idx="364">
                  <c:v>39417</c:v>
                </c:pt>
                <c:pt idx="365">
                  <c:v>39387</c:v>
                </c:pt>
                <c:pt idx="366">
                  <c:v>39356</c:v>
                </c:pt>
                <c:pt idx="367">
                  <c:v>39326</c:v>
                </c:pt>
                <c:pt idx="368">
                  <c:v>39295</c:v>
                </c:pt>
                <c:pt idx="369">
                  <c:v>39264</c:v>
                </c:pt>
                <c:pt idx="370">
                  <c:v>39234</c:v>
                </c:pt>
                <c:pt idx="371">
                  <c:v>39203</c:v>
                </c:pt>
                <c:pt idx="372">
                  <c:v>39173</c:v>
                </c:pt>
                <c:pt idx="373">
                  <c:v>39142</c:v>
                </c:pt>
                <c:pt idx="374">
                  <c:v>39114</c:v>
                </c:pt>
                <c:pt idx="375">
                  <c:v>39083</c:v>
                </c:pt>
                <c:pt idx="376">
                  <c:v>39052</c:v>
                </c:pt>
                <c:pt idx="377">
                  <c:v>39022</c:v>
                </c:pt>
                <c:pt idx="378">
                  <c:v>38991</c:v>
                </c:pt>
                <c:pt idx="379">
                  <c:v>38961</c:v>
                </c:pt>
                <c:pt idx="380">
                  <c:v>38930</c:v>
                </c:pt>
                <c:pt idx="381">
                  <c:v>38899</c:v>
                </c:pt>
                <c:pt idx="382">
                  <c:v>38869</c:v>
                </c:pt>
                <c:pt idx="383">
                  <c:v>38838</c:v>
                </c:pt>
                <c:pt idx="384">
                  <c:v>38808</c:v>
                </c:pt>
                <c:pt idx="385">
                  <c:v>38777</c:v>
                </c:pt>
                <c:pt idx="386">
                  <c:v>38749</c:v>
                </c:pt>
                <c:pt idx="387">
                  <c:v>38718</c:v>
                </c:pt>
                <c:pt idx="388">
                  <c:v>38687</c:v>
                </c:pt>
                <c:pt idx="389">
                  <c:v>38657</c:v>
                </c:pt>
                <c:pt idx="390">
                  <c:v>38626</c:v>
                </c:pt>
                <c:pt idx="391">
                  <c:v>38596</c:v>
                </c:pt>
                <c:pt idx="392">
                  <c:v>38565</c:v>
                </c:pt>
                <c:pt idx="393">
                  <c:v>38534</c:v>
                </c:pt>
                <c:pt idx="394">
                  <c:v>38504</c:v>
                </c:pt>
                <c:pt idx="395">
                  <c:v>38473</c:v>
                </c:pt>
                <c:pt idx="396">
                  <c:v>38443</c:v>
                </c:pt>
                <c:pt idx="397">
                  <c:v>38412</c:v>
                </c:pt>
                <c:pt idx="398">
                  <c:v>38384</c:v>
                </c:pt>
                <c:pt idx="399">
                  <c:v>38353</c:v>
                </c:pt>
                <c:pt idx="400">
                  <c:v>38322</c:v>
                </c:pt>
                <c:pt idx="401">
                  <c:v>38292</c:v>
                </c:pt>
                <c:pt idx="402">
                  <c:v>38261</c:v>
                </c:pt>
                <c:pt idx="403">
                  <c:v>38231</c:v>
                </c:pt>
                <c:pt idx="404">
                  <c:v>38200</c:v>
                </c:pt>
                <c:pt idx="405">
                  <c:v>38169</c:v>
                </c:pt>
                <c:pt idx="406">
                  <c:v>38139</c:v>
                </c:pt>
                <c:pt idx="407">
                  <c:v>38108</c:v>
                </c:pt>
                <c:pt idx="408">
                  <c:v>38078</c:v>
                </c:pt>
                <c:pt idx="409">
                  <c:v>38047</c:v>
                </c:pt>
                <c:pt idx="410">
                  <c:v>38018</c:v>
                </c:pt>
                <c:pt idx="411">
                  <c:v>37987</c:v>
                </c:pt>
                <c:pt idx="412">
                  <c:v>37956</c:v>
                </c:pt>
                <c:pt idx="413">
                  <c:v>37926</c:v>
                </c:pt>
                <c:pt idx="414">
                  <c:v>37895</c:v>
                </c:pt>
                <c:pt idx="415">
                  <c:v>37865</c:v>
                </c:pt>
                <c:pt idx="416">
                  <c:v>37834</c:v>
                </c:pt>
                <c:pt idx="417">
                  <c:v>37803</c:v>
                </c:pt>
                <c:pt idx="418">
                  <c:v>37773</c:v>
                </c:pt>
                <c:pt idx="419">
                  <c:v>37742</c:v>
                </c:pt>
                <c:pt idx="420">
                  <c:v>37712</c:v>
                </c:pt>
                <c:pt idx="421">
                  <c:v>37681</c:v>
                </c:pt>
                <c:pt idx="422">
                  <c:v>37653</c:v>
                </c:pt>
                <c:pt idx="423">
                  <c:v>37622</c:v>
                </c:pt>
                <c:pt idx="424">
                  <c:v>37591</c:v>
                </c:pt>
                <c:pt idx="425">
                  <c:v>37561</c:v>
                </c:pt>
                <c:pt idx="426">
                  <c:v>37530</c:v>
                </c:pt>
                <c:pt idx="427">
                  <c:v>37500</c:v>
                </c:pt>
                <c:pt idx="428">
                  <c:v>37469</c:v>
                </c:pt>
                <c:pt idx="429">
                  <c:v>37438</c:v>
                </c:pt>
                <c:pt idx="430">
                  <c:v>37408</c:v>
                </c:pt>
                <c:pt idx="431">
                  <c:v>37377</c:v>
                </c:pt>
                <c:pt idx="432">
                  <c:v>37347</c:v>
                </c:pt>
                <c:pt idx="433">
                  <c:v>37316</c:v>
                </c:pt>
                <c:pt idx="434">
                  <c:v>37288</c:v>
                </c:pt>
                <c:pt idx="435">
                  <c:v>37257</c:v>
                </c:pt>
                <c:pt idx="436">
                  <c:v>37226</c:v>
                </c:pt>
                <c:pt idx="437">
                  <c:v>37196</c:v>
                </c:pt>
                <c:pt idx="438">
                  <c:v>37165</c:v>
                </c:pt>
                <c:pt idx="439">
                  <c:v>37135</c:v>
                </c:pt>
                <c:pt idx="440">
                  <c:v>37104</c:v>
                </c:pt>
                <c:pt idx="441">
                  <c:v>37073</c:v>
                </c:pt>
                <c:pt idx="442">
                  <c:v>37043</c:v>
                </c:pt>
                <c:pt idx="443">
                  <c:v>37012</c:v>
                </c:pt>
                <c:pt idx="444">
                  <c:v>36982</c:v>
                </c:pt>
                <c:pt idx="445">
                  <c:v>36951</c:v>
                </c:pt>
                <c:pt idx="446">
                  <c:v>36923</c:v>
                </c:pt>
                <c:pt idx="447">
                  <c:v>36892</c:v>
                </c:pt>
                <c:pt idx="448">
                  <c:v>36861</c:v>
                </c:pt>
                <c:pt idx="449">
                  <c:v>36831</c:v>
                </c:pt>
                <c:pt idx="450">
                  <c:v>36800</c:v>
                </c:pt>
                <c:pt idx="451">
                  <c:v>36770</c:v>
                </c:pt>
                <c:pt idx="452">
                  <c:v>36739</c:v>
                </c:pt>
                <c:pt idx="453">
                  <c:v>36708</c:v>
                </c:pt>
                <c:pt idx="454">
                  <c:v>36678</c:v>
                </c:pt>
                <c:pt idx="455">
                  <c:v>36647</c:v>
                </c:pt>
                <c:pt idx="456">
                  <c:v>36617</c:v>
                </c:pt>
                <c:pt idx="457">
                  <c:v>36586</c:v>
                </c:pt>
                <c:pt idx="458">
                  <c:v>36557</c:v>
                </c:pt>
                <c:pt idx="459">
                  <c:v>36526</c:v>
                </c:pt>
                <c:pt idx="460">
                  <c:v>36495</c:v>
                </c:pt>
                <c:pt idx="461">
                  <c:v>36465</c:v>
                </c:pt>
                <c:pt idx="462">
                  <c:v>36434</c:v>
                </c:pt>
                <c:pt idx="463">
                  <c:v>36404</c:v>
                </c:pt>
                <c:pt idx="464">
                  <c:v>36373</c:v>
                </c:pt>
                <c:pt idx="465">
                  <c:v>36342</c:v>
                </c:pt>
                <c:pt idx="466">
                  <c:v>36312</c:v>
                </c:pt>
                <c:pt idx="467">
                  <c:v>36281</c:v>
                </c:pt>
                <c:pt idx="468">
                  <c:v>36251</c:v>
                </c:pt>
                <c:pt idx="469">
                  <c:v>36220</c:v>
                </c:pt>
                <c:pt idx="470">
                  <c:v>36192</c:v>
                </c:pt>
                <c:pt idx="471">
                  <c:v>36161</c:v>
                </c:pt>
                <c:pt idx="472">
                  <c:v>36130</c:v>
                </c:pt>
                <c:pt idx="473">
                  <c:v>36100</c:v>
                </c:pt>
                <c:pt idx="474">
                  <c:v>36069</c:v>
                </c:pt>
                <c:pt idx="475">
                  <c:v>36039</c:v>
                </c:pt>
                <c:pt idx="476">
                  <c:v>36008</c:v>
                </c:pt>
                <c:pt idx="477">
                  <c:v>35977</c:v>
                </c:pt>
                <c:pt idx="478">
                  <c:v>35947</c:v>
                </c:pt>
                <c:pt idx="479">
                  <c:v>35916</c:v>
                </c:pt>
                <c:pt idx="480">
                  <c:v>35886</c:v>
                </c:pt>
                <c:pt idx="481">
                  <c:v>35855</c:v>
                </c:pt>
                <c:pt idx="482">
                  <c:v>35827</c:v>
                </c:pt>
                <c:pt idx="483">
                  <c:v>35796</c:v>
                </c:pt>
                <c:pt idx="484">
                  <c:v>35765</c:v>
                </c:pt>
                <c:pt idx="485">
                  <c:v>35735</c:v>
                </c:pt>
                <c:pt idx="486">
                  <c:v>35704</c:v>
                </c:pt>
                <c:pt idx="487">
                  <c:v>35674</c:v>
                </c:pt>
                <c:pt idx="488">
                  <c:v>35643</c:v>
                </c:pt>
                <c:pt idx="489">
                  <c:v>35612</c:v>
                </c:pt>
                <c:pt idx="490">
                  <c:v>35582</c:v>
                </c:pt>
                <c:pt idx="491">
                  <c:v>35551</c:v>
                </c:pt>
                <c:pt idx="492">
                  <c:v>35521</c:v>
                </c:pt>
                <c:pt idx="493">
                  <c:v>35490</c:v>
                </c:pt>
                <c:pt idx="494">
                  <c:v>35462</c:v>
                </c:pt>
                <c:pt idx="495">
                  <c:v>35431</c:v>
                </c:pt>
                <c:pt idx="496">
                  <c:v>35400</c:v>
                </c:pt>
                <c:pt idx="497">
                  <c:v>35370</c:v>
                </c:pt>
                <c:pt idx="498">
                  <c:v>35339</c:v>
                </c:pt>
                <c:pt idx="499">
                  <c:v>35309</c:v>
                </c:pt>
                <c:pt idx="500">
                  <c:v>35278</c:v>
                </c:pt>
                <c:pt idx="501">
                  <c:v>35247</c:v>
                </c:pt>
                <c:pt idx="502">
                  <c:v>35217</c:v>
                </c:pt>
                <c:pt idx="503">
                  <c:v>35186</c:v>
                </c:pt>
                <c:pt idx="504">
                  <c:v>35156</c:v>
                </c:pt>
                <c:pt idx="505">
                  <c:v>35125</c:v>
                </c:pt>
                <c:pt idx="506">
                  <c:v>35096</c:v>
                </c:pt>
                <c:pt idx="507">
                  <c:v>35065</c:v>
                </c:pt>
                <c:pt idx="508">
                  <c:v>35034</c:v>
                </c:pt>
                <c:pt idx="509">
                  <c:v>35004</c:v>
                </c:pt>
                <c:pt idx="510">
                  <c:v>34973</c:v>
                </c:pt>
                <c:pt idx="511">
                  <c:v>34943</c:v>
                </c:pt>
                <c:pt idx="512">
                  <c:v>34912</c:v>
                </c:pt>
                <c:pt idx="513">
                  <c:v>34881</c:v>
                </c:pt>
                <c:pt idx="514">
                  <c:v>34851</c:v>
                </c:pt>
                <c:pt idx="515">
                  <c:v>34820</c:v>
                </c:pt>
                <c:pt idx="516">
                  <c:v>34790</c:v>
                </c:pt>
                <c:pt idx="517">
                  <c:v>34759</c:v>
                </c:pt>
                <c:pt idx="518">
                  <c:v>34731</c:v>
                </c:pt>
                <c:pt idx="519">
                  <c:v>34700</c:v>
                </c:pt>
                <c:pt idx="520">
                  <c:v>34669</c:v>
                </c:pt>
                <c:pt idx="521">
                  <c:v>34639</c:v>
                </c:pt>
                <c:pt idx="522">
                  <c:v>34608</c:v>
                </c:pt>
                <c:pt idx="523">
                  <c:v>34578</c:v>
                </c:pt>
                <c:pt idx="524">
                  <c:v>34547</c:v>
                </c:pt>
                <c:pt idx="525">
                  <c:v>34516</c:v>
                </c:pt>
                <c:pt idx="526">
                  <c:v>34486</c:v>
                </c:pt>
                <c:pt idx="527">
                  <c:v>34455</c:v>
                </c:pt>
                <c:pt idx="528">
                  <c:v>34425</c:v>
                </c:pt>
                <c:pt idx="529">
                  <c:v>34394</c:v>
                </c:pt>
                <c:pt idx="530">
                  <c:v>34366</c:v>
                </c:pt>
                <c:pt idx="531">
                  <c:v>34335</c:v>
                </c:pt>
                <c:pt idx="532">
                  <c:v>34304</c:v>
                </c:pt>
                <c:pt idx="533">
                  <c:v>34274</c:v>
                </c:pt>
                <c:pt idx="534">
                  <c:v>34243</c:v>
                </c:pt>
                <c:pt idx="535">
                  <c:v>34213</c:v>
                </c:pt>
                <c:pt idx="536">
                  <c:v>34182</c:v>
                </c:pt>
                <c:pt idx="537">
                  <c:v>34151</c:v>
                </c:pt>
                <c:pt idx="538">
                  <c:v>34121</c:v>
                </c:pt>
                <c:pt idx="539">
                  <c:v>34090</c:v>
                </c:pt>
                <c:pt idx="540">
                  <c:v>34060</c:v>
                </c:pt>
                <c:pt idx="541">
                  <c:v>34029</c:v>
                </c:pt>
                <c:pt idx="542">
                  <c:v>34001</c:v>
                </c:pt>
                <c:pt idx="543">
                  <c:v>33970</c:v>
                </c:pt>
                <c:pt idx="544">
                  <c:v>33939</c:v>
                </c:pt>
                <c:pt idx="545">
                  <c:v>33909</c:v>
                </c:pt>
                <c:pt idx="546">
                  <c:v>33878</c:v>
                </c:pt>
                <c:pt idx="547">
                  <c:v>33848</c:v>
                </c:pt>
                <c:pt idx="548">
                  <c:v>33817</c:v>
                </c:pt>
                <c:pt idx="549">
                  <c:v>33786</c:v>
                </c:pt>
                <c:pt idx="550">
                  <c:v>33756</c:v>
                </c:pt>
                <c:pt idx="551">
                  <c:v>33725</c:v>
                </c:pt>
                <c:pt idx="552">
                  <c:v>33695</c:v>
                </c:pt>
                <c:pt idx="553">
                  <c:v>33664</c:v>
                </c:pt>
                <c:pt idx="554">
                  <c:v>33635</c:v>
                </c:pt>
                <c:pt idx="555">
                  <c:v>33604</c:v>
                </c:pt>
                <c:pt idx="556">
                  <c:v>33573</c:v>
                </c:pt>
                <c:pt idx="557">
                  <c:v>33543</c:v>
                </c:pt>
                <c:pt idx="558">
                  <c:v>33512</c:v>
                </c:pt>
                <c:pt idx="559">
                  <c:v>33482</c:v>
                </c:pt>
                <c:pt idx="560">
                  <c:v>33451</c:v>
                </c:pt>
                <c:pt idx="561">
                  <c:v>33420</c:v>
                </c:pt>
                <c:pt idx="562">
                  <c:v>33390</c:v>
                </c:pt>
                <c:pt idx="563">
                  <c:v>33359</c:v>
                </c:pt>
                <c:pt idx="564">
                  <c:v>33329</c:v>
                </c:pt>
                <c:pt idx="565">
                  <c:v>33298</c:v>
                </c:pt>
                <c:pt idx="566">
                  <c:v>33270</c:v>
                </c:pt>
                <c:pt idx="567">
                  <c:v>33239</c:v>
                </c:pt>
                <c:pt idx="568">
                  <c:v>33208</c:v>
                </c:pt>
                <c:pt idx="569">
                  <c:v>33178</c:v>
                </c:pt>
                <c:pt idx="570">
                  <c:v>33147</c:v>
                </c:pt>
                <c:pt idx="571">
                  <c:v>33117</c:v>
                </c:pt>
                <c:pt idx="572">
                  <c:v>33086</c:v>
                </c:pt>
                <c:pt idx="573">
                  <c:v>33055</c:v>
                </c:pt>
                <c:pt idx="574">
                  <c:v>33025</c:v>
                </c:pt>
                <c:pt idx="575">
                  <c:v>32994</c:v>
                </c:pt>
                <c:pt idx="576">
                  <c:v>32964</c:v>
                </c:pt>
                <c:pt idx="577">
                  <c:v>32933</c:v>
                </c:pt>
                <c:pt idx="578">
                  <c:v>32905</c:v>
                </c:pt>
                <c:pt idx="579">
                  <c:v>32874</c:v>
                </c:pt>
                <c:pt idx="580">
                  <c:v>32843</c:v>
                </c:pt>
                <c:pt idx="581">
                  <c:v>32813</c:v>
                </c:pt>
                <c:pt idx="582">
                  <c:v>32782</c:v>
                </c:pt>
                <c:pt idx="583">
                  <c:v>32752</c:v>
                </c:pt>
                <c:pt idx="584">
                  <c:v>32721</c:v>
                </c:pt>
                <c:pt idx="585">
                  <c:v>32690</c:v>
                </c:pt>
                <c:pt idx="586">
                  <c:v>32660</c:v>
                </c:pt>
                <c:pt idx="587">
                  <c:v>32629</c:v>
                </c:pt>
                <c:pt idx="588">
                  <c:v>32599</c:v>
                </c:pt>
                <c:pt idx="589">
                  <c:v>32568</c:v>
                </c:pt>
                <c:pt idx="590">
                  <c:v>32540</c:v>
                </c:pt>
                <c:pt idx="591">
                  <c:v>32509</c:v>
                </c:pt>
                <c:pt idx="592">
                  <c:v>32478</c:v>
                </c:pt>
                <c:pt idx="593">
                  <c:v>32448</c:v>
                </c:pt>
                <c:pt idx="594">
                  <c:v>32417</c:v>
                </c:pt>
                <c:pt idx="595">
                  <c:v>32387</c:v>
                </c:pt>
                <c:pt idx="596">
                  <c:v>32356</c:v>
                </c:pt>
                <c:pt idx="597">
                  <c:v>32325</c:v>
                </c:pt>
                <c:pt idx="598">
                  <c:v>32295</c:v>
                </c:pt>
                <c:pt idx="599">
                  <c:v>32264</c:v>
                </c:pt>
                <c:pt idx="600">
                  <c:v>32234</c:v>
                </c:pt>
                <c:pt idx="601">
                  <c:v>32203</c:v>
                </c:pt>
                <c:pt idx="602">
                  <c:v>32174</c:v>
                </c:pt>
                <c:pt idx="603">
                  <c:v>32143</c:v>
                </c:pt>
                <c:pt idx="604">
                  <c:v>32112</c:v>
                </c:pt>
                <c:pt idx="605">
                  <c:v>32082</c:v>
                </c:pt>
                <c:pt idx="606">
                  <c:v>32051</c:v>
                </c:pt>
                <c:pt idx="607">
                  <c:v>32021</c:v>
                </c:pt>
                <c:pt idx="608">
                  <c:v>31990</c:v>
                </c:pt>
                <c:pt idx="609">
                  <c:v>31959</c:v>
                </c:pt>
                <c:pt idx="610">
                  <c:v>31929</c:v>
                </c:pt>
                <c:pt idx="611">
                  <c:v>31898</c:v>
                </c:pt>
                <c:pt idx="612">
                  <c:v>31868</c:v>
                </c:pt>
                <c:pt idx="613">
                  <c:v>31837</c:v>
                </c:pt>
                <c:pt idx="614">
                  <c:v>31809</c:v>
                </c:pt>
                <c:pt idx="615">
                  <c:v>31778</c:v>
                </c:pt>
                <c:pt idx="616">
                  <c:v>31747</c:v>
                </c:pt>
                <c:pt idx="617">
                  <c:v>31717</c:v>
                </c:pt>
                <c:pt idx="618">
                  <c:v>31686</c:v>
                </c:pt>
                <c:pt idx="619">
                  <c:v>31656</c:v>
                </c:pt>
                <c:pt idx="620">
                  <c:v>31625</c:v>
                </c:pt>
                <c:pt idx="621">
                  <c:v>31594</c:v>
                </c:pt>
                <c:pt idx="622">
                  <c:v>31564</c:v>
                </c:pt>
                <c:pt idx="623">
                  <c:v>31533</c:v>
                </c:pt>
                <c:pt idx="624">
                  <c:v>31503</c:v>
                </c:pt>
                <c:pt idx="625">
                  <c:v>31472</c:v>
                </c:pt>
                <c:pt idx="626">
                  <c:v>31444</c:v>
                </c:pt>
                <c:pt idx="627">
                  <c:v>31413</c:v>
                </c:pt>
                <c:pt idx="628">
                  <c:v>31382</c:v>
                </c:pt>
                <c:pt idx="629">
                  <c:v>31352</c:v>
                </c:pt>
                <c:pt idx="630">
                  <c:v>31321</c:v>
                </c:pt>
                <c:pt idx="631">
                  <c:v>31291</c:v>
                </c:pt>
                <c:pt idx="632">
                  <c:v>31260</c:v>
                </c:pt>
                <c:pt idx="633">
                  <c:v>31229</c:v>
                </c:pt>
                <c:pt idx="634">
                  <c:v>31199</c:v>
                </c:pt>
                <c:pt idx="635">
                  <c:v>31168</c:v>
                </c:pt>
                <c:pt idx="636">
                  <c:v>31138</c:v>
                </c:pt>
                <c:pt idx="637">
                  <c:v>31107</c:v>
                </c:pt>
                <c:pt idx="638">
                  <c:v>31079</c:v>
                </c:pt>
                <c:pt idx="639">
                  <c:v>31048</c:v>
                </c:pt>
                <c:pt idx="640">
                  <c:v>31017</c:v>
                </c:pt>
                <c:pt idx="641">
                  <c:v>30987</c:v>
                </c:pt>
                <c:pt idx="642">
                  <c:v>30956</c:v>
                </c:pt>
                <c:pt idx="643">
                  <c:v>30926</c:v>
                </c:pt>
                <c:pt idx="644">
                  <c:v>30895</c:v>
                </c:pt>
                <c:pt idx="645">
                  <c:v>30864</c:v>
                </c:pt>
                <c:pt idx="646">
                  <c:v>30834</c:v>
                </c:pt>
                <c:pt idx="647">
                  <c:v>30803</c:v>
                </c:pt>
                <c:pt idx="648">
                  <c:v>30773</c:v>
                </c:pt>
                <c:pt idx="649">
                  <c:v>30742</c:v>
                </c:pt>
                <c:pt idx="650">
                  <c:v>30713</c:v>
                </c:pt>
                <c:pt idx="651">
                  <c:v>30682</c:v>
                </c:pt>
                <c:pt idx="652">
                  <c:v>30651</c:v>
                </c:pt>
                <c:pt idx="653">
                  <c:v>30621</c:v>
                </c:pt>
                <c:pt idx="654">
                  <c:v>30590</c:v>
                </c:pt>
                <c:pt idx="655">
                  <c:v>30560</c:v>
                </c:pt>
                <c:pt idx="656">
                  <c:v>30529</c:v>
                </c:pt>
                <c:pt idx="657">
                  <c:v>30498</c:v>
                </c:pt>
                <c:pt idx="658">
                  <c:v>30468</c:v>
                </c:pt>
                <c:pt idx="659">
                  <c:v>30437</c:v>
                </c:pt>
                <c:pt idx="660">
                  <c:v>30407</c:v>
                </c:pt>
                <c:pt idx="661">
                  <c:v>30376</c:v>
                </c:pt>
                <c:pt idx="662">
                  <c:v>30348</c:v>
                </c:pt>
                <c:pt idx="663">
                  <c:v>30317</c:v>
                </c:pt>
                <c:pt idx="664">
                  <c:v>30286</c:v>
                </c:pt>
                <c:pt idx="665">
                  <c:v>30256</c:v>
                </c:pt>
                <c:pt idx="666">
                  <c:v>30225</c:v>
                </c:pt>
                <c:pt idx="667">
                  <c:v>30195</c:v>
                </c:pt>
                <c:pt idx="668">
                  <c:v>30164</c:v>
                </c:pt>
                <c:pt idx="669">
                  <c:v>30133</c:v>
                </c:pt>
                <c:pt idx="670">
                  <c:v>30103</c:v>
                </c:pt>
                <c:pt idx="671">
                  <c:v>30072</c:v>
                </c:pt>
                <c:pt idx="672">
                  <c:v>30042</c:v>
                </c:pt>
                <c:pt idx="673">
                  <c:v>30011</c:v>
                </c:pt>
                <c:pt idx="674">
                  <c:v>29983</c:v>
                </c:pt>
                <c:pt idx="675">
                  <c:v>29952</c:v>
                </c:pt>
                <c:pt idx="676">
                  <c:v>29921</c:v>
                </c:pt>
                <c:pt idx="677">
                  <c:v>29891</c:v>
                </c:pt>
                <c:pt idx="678">
                  <c:v>29860</c:v>
                </c:pt>
                <c:pt idx="679">
                  <c:v>29830</c:v>
                </c:pt>
                <c:pt idx="680">
                  <c:v>29799</c:v>
                </c:pt>
                <c:pt idx="681">
                  <c:v>29768</c:v>
                </c:pt>
                <c:pt idx="682">
                  <c:v>29738</c:v>
                </c:pt>
                <c:pt idx="683">
                  <c:v>29707</c:v>
                </c:pt>
                <c:pt idx="684">
                  <c:v>29677</c:v>
                </c:pt>
                <c:pt idx="685">
                  <c:v>29646</c:v>
                </c:pt>
                <c:pt idx="686">
                  <c:v>29618</c:v>
                </c:pt>
                <c:pt idx="687">
                  <c:v>29587</c:v>
                </c:pt>
                <c:pt idx="688">
                  <c:v>29556</c:v>
                </c:pt>
                <c:pt idx="689">
                  <c:v>29526</c:v>
                </c:pt>
                <c:pt idx="690">
                  <c:v>29495</c:v>
                </c:pt>
                <c:pt idx="691">
                  <c:v>29465</c:v>
                </c:pt>
                <c:pt idx="692">
                  <c:v>29434</c:v>
                </c:pt>
                <c:pt idx="693">
                  <c:v>29403</c:v>
                </c:pt>
                <c:pt idx="694">
                  <c:v>29373</c:v>
                </c:pt>
                <c:pt idx="695">
                  <c:v>29342</c:v>
                </c:pt>
                <c:pt idx="696">
                  <c:v>29312</c:v>
                </c:pt>
                <c:pt idx="697">
                  <c:v>29281</c:v>
                </c:pt>
                <c:pt idx="698">
                  <c:v>29252</c:v>
                </c:pt>
                <c:pt idx="699">
                  <c:v>29221</c:v>
                </c:pt>
                <c:pt idx="700">
                  <c:v>29190</c:v>
                </c:pt>
                <c:pt idx="701">
                  <c:v>29160</c:v>
                </c:pt>
                <c:pt idx="702">
                  <c:v>29129</c:v>
                </c:pt>
                <c:pt idx="703">
                  <c:v>29099</c:v>
                </c:pt>
                <c:pt idx="704">
                  <c:v>29068</c:v>
                </c:pt>
                <c:pt idx="705">
                  <c:v>29037</c:v>
                </c:pt>
                <c:pt idx="706">
                  <c:v>29007</c:v>
                </c:pt>
                <c:pt idx="707">
                  <c:v>28976</c:v>
                </c:pt>
                <c:pt idx="708">
                  <c:v>28946</c:v>
                </c:pt>
                <c:pt idx="709">
                  <c:v>28915</c:v>
                </c:pt>
                <c:pt idx="710">
                  <c:v>28887</c:v>
                </c:pt>
                <c:pt idx="711">
                  <c:v>28856</c:v>
                </c:pt>
                <c:pt idx="712">
                  <c:v>28825</c:v>
                </c:pt>
                <c:pt idx="713">
                  <c:v>28795</c:v>
                </c:pt>
                <c:pt idx="714">
                  <c:v>28764</c:v>
                </c:pt>
                <c:pt idx="715">
                  <c:v>28734</c:v>
                </c:pt>
                <c:pt idx="716">
                  <c:v>28703</c:v>
                </c:pt>
                <c:pt idx="717">
                  <c:v>28672</c:v>
                </c:pt>
                <c:pt idx="718">
                  <c:v>28642</c:v>
                </c:pt>
                <c:pt idx="719">
                  <c:v>28611</c:v>
                </c:pt>
                <c:pt idx="720">
                  <c:v>28581</c:v>
                </c:pt>
                <c:pt idx="721">
                  <c:v>28550</c:v>
                </c:pt>
                <c:pt idx="722">
                  <c:v>28522</c:v>
                </c:pt>
                <c:pt idx="723">
                  <c:v>28460</c:v>
                </c:pt>
                <c:pt idx="724">
                  <c:v>28369</c:v>
                </c:pt>
                <c:pt idx="725">
                  <c:v>28277</c:v>
                </c:pt>
                <c:pt idx="726">
                  <c:v>28185</c:v>
                </c:pt>
                <c:pt idx="727">
                  <c:v>28095</c:v>
                </c:pt>
                <c:pt idx="728">
                  <c:v>28004</c:v>
                </c:pt>
                <c:pt idx="729">
                  <c:v>27912</c:v>
                </c:pt>
                <c:pt idx="730">
                  <c:v>27820</c:v>
                </c:pt>
                <c:pt idx="731">
                  <c:v>27729</c:v>
                </c:pt>
                <c:pt idx="732">
                  <c:v>27638</c:v>
                </c:pt>
                <c:pt idx="733">
                  <c:v>27546</c:v>
                </c:pt>
                <c:pt idx="734">
                  <c:v>27454</c:v>
                </c:pt>
                <c:pt idx="735">
                  <c:v>27364</c:v>
                </c:pt>
                <c:pt idx="736">
                  <c:v>27273</c:v>
                </c:pt>
                <c:pt idx="737">
                  <c:v>27181</c:v>
                </c:pt>
                <c:pt idx="738">
                  <c:v>27089</c:v>
                </c:pt>
                <c:pt idx="739">
                  <c:v>26999</c:v>
                </c:pt>
                <c:pt idx="740">
                  <c:v>26908</c:v>
                </c:pt>
                <c:pt idx="741">
                  <c:v>26816</c:v>
                </c:pt>
                <c:pt idx="742">
                  <c:v>26724</c:v>
                </c:pt>
                <c:pt idx="743">
                  <c:v>26634</c:v>
                </c:pt>
                <c:pt idx="744">
                  <c:v>26543</c:v>
                </c:pt>
                <c:pt idx="745">
                  <c:v>26451</c:v>
                </c:pt>
                <c:pt idx="746">
                  <c:v>26359</c:v>
                </c:pt>
                <c:pt idx="747">
                  <c:v>26268</c:v>
                </c:pt>
                <c:pt idx="748">
                  <c:v>26177</c:v>
                </c:pt>
                <c:pt idx="749">
                  <c:v>26085</c:v>
                </c:pt>
                <c:pt idx="750">
                  <c:v>25993</c:v>
                </c:pt>
                <c:pt idx="751">
                  <c:v>25903</c:v>
                </c:pt>
                <c:pt idx="752">
                  <c:v>25812</c:v>
                </c:pt>
                <c:pt idx="753">
                  <c:v>25720</c:v>
                </c:pt>
              </c:numCache>
            </c:numRef>
          </c:cat>
          <c:val>
            <c:numRef>
              <c:f>Data!$C$2:$C$755</c:f>
              <c:numCache>
                <c:formatCode>0.00</c:formatCode>
                <c:ptCount val="754"/>
                <c:pt idx="0">
                  <c:v>-5.7999999999999972</c:v>
                </c:pt>
                <c:pt idx="1">
                  <c:v>0</c:v>
                </c:pt>
                <c:pt idx="2">
                  <c:v>1.5</c:v>
                </c:pt>
                <c:pt idx="3">
                  <c:v>-1.3999999999999986</c:v>
                </c:pt>
                <c:pt idx="4">
                  <c:v>-3.6000000000000014</c:v>
                </c:pt>
                <c:pt idx="5">
                  <c:v>2.0999999999999943</c:v>
                </c:pt>
                <c:pt idx="6">
                  <c:v>0</c:v>
                </c:pt>
                <c:pt idx="7">
                  <c:v>5.2000000000000028</c:v>
                </c:pt>
                <c:pt idx="8">
                  <c:v>0</c:v>
                </c:pt>
                <c:pt idx="9">
                  <c:v>0.60000000000000142</c:v>
                </c:pt>
                <c:pt idx="10">
                  <c:v>2.3000000000000043</c:v>
                </c:pt>
                <c:pt idx="11">
                  <c:v>2.0999999999999943</c:v>
                </c:pt>
                <c:pt idx="12">
                  <c:v>-5.1999999999999957</c:v>
                </c:pt>
                <c:pt idx="13">
                  <c:v>0.10000000000000142</c:v>
                </c:pt>
                <c:pt idx="14">
                  <c:v>1.1999999999999957</c:v>
                </c:pt>
                <c:pt idx="15">
                  <c:v>-0.89999999999999858</c:v>
                </c:pt>
                <c:pt idx="16">
                  <c:v>1.2999999999999972</c:v>
                </c:pt>
                <c:pt idx="17">
                  <c:v>6.7000000000000028</c:v>
                </c:pt>
                <c:pt idx="18">
                  <c:v>0</c:v>
                </c:pt>
                <c:pt idx="19">
                  <c:v>1.5</c:v>
                </c:pt>
                <c:pt idx="20">
                  <c:v>0</c:v>
                </c:pt>
                <c:pt idx="21">
                  <c:v>-0.20000000000000284</c:v>
                </c:pt>
                <c:pt idx="22">
                  <c:v>-8.1999999999999957</c:v>
                </c:pt>
                <c:pt idx="23">
                  <c:v>-6.8000000000000043</c:v>
                </c:pt>
                <c:pt idx="24">
                  <c:v>0</c:v>
                </c:pt>
                <c:pt idx="25">
                  <c:v>5.8000000000000043</c:v>
                </c:pt>
                <c:pt idx="26">
                  <c:v>0</c:v>
                </c:pt>
                <c:pt idx="27">
                  <c:v>-3.3999999999999986</c:v>
                </c:pt>
                <c:pt idx="28">
                  <c:v>0</c:v>
                </c:pt>
                <c:pt idx="29">
                  <c:v>-4.4000000000000057</c:v>
                </c:pt>
                <c:pt idx="30">
                  <c:v>0</c:v>
                </c:pt>
                <c:pt idx="31">
                  <c:v>-3.3999999999999915</c:v>
                </c:pt>
                <c:pt idx="32">
                  <c:v>0</c:v>
                </c:pt>
                <c:pt idx="33">
                  <c:v>3.1999999999999886</c:v>
                </c:pt>
                <c:pt idx="34">
                  <c:v>0</c:v>
                </c:pt>
                <c:pt idx="35">
                  <c:v>-4.2999999999999972</c:v>
                </c:pt>
                <c:pt idx="36">
                  <c:v>0</c:v>
                </c:pt>
                <c:pt idx="37">
                  <c:v>0.29999999999999716</c:v>
                </c:pt>
                <c:pt idx="38">
                  <c:v>-1.3999999999999915</c:v>
                </c:pt>
                <c:pt idx="39">
                  <c:v>2.5</c:v>
                </c:pt>
                <c:pt idx="40">
                  <c:v>0</c:v>
                </c:pt>
                <c:pt idx="41">
                  <c:v>9.9999999999994316E-2</c:v>
                </c:pt>
                <c:pt idx="42">
                  <c:v>-11</c:v>
                </c:pt>
                <c:pt idx="43">
                  <c:v>-4.2999999999999972</c:v>
                </c:pt>
                <c:pt idx="44">
                  <c:v>0</c:v>
                </c:pt>
                <c:pt idx="45">
                  <c:v>2.5999999999999943</c:v>
                </c:pt>
                <c:pt idx="46">
                  <c:v>0</c:v>
                </c:pt>
                <c:pt idx="47">
                  <c:v>-5.3999999999999915</c:v>
                </c:pt>
                <c:pt idx="48">
                  <c:v>0</c:v>
                </c:pt>
                <c:pt idx="49">
                  <c:v>1.7999999999999972</c:v>
                </c:pt>
                <c:pt idx="50">
                  <c:v>1.5999999999999943</c:v>
                </c:pt>
                <c:pt idx="51">
                  <c:v>1.9000000000000057</c:v>
                </c:pt>
                <c:pt idx="52">
                  <c:v>6.2000000000000028</c:v>
                </c:pt>
                <c:pt idx="53">
                  <c:v>-2.2000000000000028</c:v>
                </c:pt>
                <c:pt idx="54">
                  <c:v>0</c:v>
                </c:pt>
                <c:pt idx="55">
                  <c:v>-0.20000000000000284</c:v>
                </c:pt>
                <c:pt idx="56">
                  <c:v>-1.5</c:v>
                </c:pt>
                <c:pt idx="57">
                  <c:v>3.7999999999999972</c:v>
                </c:pt>
                <c:pt idx="58">
                  <c:v>0</c:v>
                </c:pt>
                <c:pt idx="59">
                  <c:v>-4.8999999999999915</c:v>
                </c:pt>
                <c:pt idx="60">
                  <c:v>0</c:v>
                </c:pt>
                <c:pt idx="61">
                  <c:v>1.3999999999999915</c:v>
                </c:pt>
                <c:pt idx="62">
                  <c:v>0</c:v>
                </c:pt>
                <c:pt idx="63">
                  <c:v>6.3000000000000114</c:v>
                </c:pt>
                <c:pt idx="64">
                  <c:v>0</c:v>
                </c:pt>
                <c:pt idx="65">
                  <c:v>1.5999999999999943</c:v>
                </c:pt>
                <c:pt idx="66">
                  <c:v>0</c:v>
                </c:pt>
                <c:pt idx="67">
                  <c:v>-0.70000000000000284</c:v>
                </c:pt>
                <c:pt idx="68">
                  <c:v>-4.8999999999999915</c:v>
                </c:pt>
                <c:pt idx="69">
                  <c:v>5.7999999999999972</c:v>
                </c:pt>
                <c:pt idx="70">
                  <c:v>0</c:v>
                </c:pt>
                <c:pt idx="71">
                  <c:v>0.5</c:v>
                </c:pt>
                <c:pt idx="72">
                  <c:v>0</c:v>
                </c:pt>
                <c:pt idx="73">
                  <c:v>-17.299999999999997</c:v>
                </c:pt>
                <c:pt idx="74">
                  <c:v>0</c:v>
                </c:pt>
                <c:pt idx="75">
                  <c:v>-6.8000000000000114</c:v>
                </c:pt>
                <c:pt idx="76">
                  <c:v>-5.0999999999999943</c:v>
                </c:pt>
                <c:pt idx="77">
                  <c:v>1.2000000000000028</c:v>
                </c:pt>
                <c:pt idx="78">
                  <c:v>0</c:v>
                </c:pt>
                <c:pt idx="79">
                  <c:v>0.5</c:v>
                </c:pt>
                <c:pt idx="80">
                  <c:v>0</c:v>
                </c:pt>
                <c:pt idx="81">
                  <c:v>2.5</c:v>
                </c:pt>
                <c:pt idx="82">
                  <c:v>0</c:v>
                </c:pt>
                <c:pt idx="83">
                  <c:v>1.2999999999999972</c:v>
                </c:pt>
                <c:pt idx="84">
                  <c:v>0</c:v>
                </c:pt>
                <c:pt idx="85">
                  <c:v>2.2999999999999972</c:v>
                </c:pt>
                <c:pt idx="86">
                  <c:v>0</c:v>
                </c:pt>
                <c:pt idx="87">
                  <c:v>3.4000000000000057</c:v>
                </c:pt>
                <c:pt idx="88">
                  <c:v>0</c:v>
                </c:pt>
                <c:pt idx="89">
                  <c:v>-2.2999999999999972</c:v>
                </c:pt>
                <c:pt idx="90">
                  <c:v>-6.3000000000000114</c:v>
                </c:pt>
                <c:pt idx="91">
                  <c:v>0</c:v>
                </c:pt>
                <c:pt idx="92">
                  <c:v>0.20000000000000284</c:v>
                </c:pt>
                <c:pt idx="93">
                  <c:v>0.29999999999999716</c:v>
                </c:pt>
                <c:pt idx="94">
                  <c:v>-2.0999999999999943</c:v>
                </c:pt>
                <c:pt idx="95">
                  <c:v>-2.4000000000000057</c:v>
                </c:pt>
                <c:pt idx="96">
                  <c:v>5.2000000000000028</c:v>
                </c:pt>
                <c:pt idx="97">
                  <c:v>0.29999999999999716</c:v>
                </c:pt>
                <c:pt idx="98">
                  <c:v>-1.5</c:v>
                </c:pt>
                <c:pt idx="99">
                  <c:v>0.60000000000000853</c:v>
                </c:pt>
                <c:pt idx="100">
                  <c:v>4</c:v>
                </c:pt>
                <c:pt idx="101">
                  <c:v>-1.7000000000000028</c:v>
                </c:pt>
                <c:pt idx="102">
                  <c:v>4.2999999999999972</c:v>
                </c:pt>
                <c:pt idx="103">
                  <c:v>0.5</c:v>
                </c:pt>
                <c:pt idx="104">
                  <c:v>-7.5999999999999943</c:v>
                </c:pt>
                <c:pt idx="105">
                  <c:v>0.79999999999999716</c:v>
                </c:pt>
                <c:pt idx="106">
                  <c:v>0</c:v>
                </c:pt>
                <c:pt idx="107">
                  <c:v>-0.79999999999999716</c:v>
                </c:pt>
                <c:pt idx="108">
                  <c:v>-0.29999999999999716</c:v>
                </c:pt>
                <c:pt idx="109">
                  <c:v>-0.40000000000000568</c:v>
                </c:pt>
                <c:pt idx="110">
                  <c:v>-1.0999999999999943</c:v>
                </c:pt>
                <c:pt idx="111">
                  <c:v>-0.70000000000000284</c:v>
                </c:pt>
                <c:pt idx="112">
                  <c:v>4.5999999999999943</c:v>
                </c:pt>
                <c:pt idx="113">
                  <c:v>0.90000000000000568</c:v>
                </c:pt>
                <c:pt idx="114">
                  <c:v>-2.6000000000000085</c:v>
                </c:pt>
                <c:pt idx="115">
                  <c:v>0.80000000000001137</c:v>
                </c:pt>
                <c:pt idx="116">
                  <c:v>-1.1000000000000085</c:v>
                </c:pt>
                <c:pt idx="117">
                  <c:v>-1.0999999999999943</c:v>
                </c:pt>
                <c:pt idx="118">
                  <c:v>1.2999999999999972</c:v>
                </c:pt>
                <c:pt idx="119">
                  <c:v>-0.79999999999999716</c:v>
                </c:pt>
                <c:pt idx="120">
                  <c:v>0</c:v>
                </c:pt>
                <c:pt idx="121">
                  <c:v>1</c:v>
                </c:pt>
                <c:pt idx="122">
                  <c:v>-3.6000000000000085</c:v>
                </c:pt>
                <c:pt idx="123">
                  <c:v>-0.59999999999999432</c:v>
                </c:pt>
                <c:pt idx="124">
                  <c:v>2.2999999999999972</c:v>
                </c:pt>
                <c:pt idx="125">
                  <c:v>4</c:v>
                </c:pt>
                <c:pt idx="126">
                  <c:v>0</c:v>
                </c:pt>
                <c:pt idx="127">
                  <c:v>1.2999999999999972</c:v>
                </c:pt>
                <c:pt idx="128">
                  <c:v>-1.5</c:v>
                </c:pt>
                <c:pt idx="129">
                  <c:v>-0.89999999999999147</c:v>
                </c:pt>
                <c:pt idx="130">
                  <c:v>-1.7000000000000028</c:v>
                </c:pt>
                <c:pt idx="131">
                  <c:v>0.70000000000000284</c:v>
                </c:pt>
                <c:pt idx="132">
                  <c:v>-2.9000000000000057</c:v>
                </c:pt>
                <c:pt idx="133">
                  <c:v>-0.39999999999999147</c:v>
                </c:pt>
                <c:pt idx="134">
                  <c:v>6</c:v>
                </c:pt>
                <c:pt idx="135">
                  <c:v>-0.20000000000000284</c:v>
                </c:pt>
                <c:pt idx="136">
                  <c:v>-1.5</c:v>
                </c:pt>
                <c:pt idx="137">
                  <c:v>-0.79999999999999716</c:v>
                </c:pt>
                <c:pt idx="138">
                  <c:v>4.1999999999999886</c:v>
                </c:pt>
                <c:pt idx="139">
                  <c:v>0.30000000000001137</c:v>
                </c:pt>
                <c:pt idx="140">
                  <c:v>-2</c:v>
                </c:pt>
                <c:pt idx="141">
                  <c:v>0.59999999999999432</c:v>
                </c:pt>
                <c:pt idx="142">
                  <c:v>-2.5999999999999943</c:v>
                </c:pt>
                <c:pt idx="143">
                  <c:v>-0.60000000000000853</c:v>
                </c:pt>
                <c:pt idx="144">
                  <c:v>0.70000000000000284</c:v>
                </c:pt>
                <c:pt idx="145">
                  <c:v>-1</c:v>
                </c:pt>
                <c:pt idx="146">
                  <c:v>1.0999999999999943</c:v>
                </c:pt>
                <c:pt idx="147">
                  <c:v>-0.69999999999998863</c:v>
                </c:pt>
                <c:pt idx="148">
                  <c:v>1.8999999999999915</c:v>
                </c:pt>
                <c:pt idx="149">
                  <c:v>0</c:v>
                </c:pt>
                <c:pt idx="150">
                  <c:v>-2.7999999999999972</c:v>
                </c:pt>
                <c:pt idx="151">
                  <c:v>0.40000000000000568</c:v>
                </c:pt>
                <c:pt idx="152">
                  <c:v>-0.10000000000000853</c:v>
                </c:pt>
                <c:pt idx="153">
                  <c:v>0.20000000000000284</c:v>
                </c:pt>
                <c:pt idx="154">
                  <c:v>4.2000000000000028</c:v>
                </c:pt>
                <c:pt idx="155">
                  <c:v>2.2000000000000028</c:v>
                </c:pt>
                <c:pt idx="156">
                  <c:v>4.3999999999999915</c:v>
                </c:pt>
                <c:pt idx="157">
                  <c:v>-0.70000000000000284</c:v>
                </c:pt>
                <c:pt idx="158">
                  <c:v>-3.2999999999999972</c:v>
                </c:pt>
                <c:pt idx="159">
                  <c:v>1.4000000000000057</c:v>
                </c:pt>
                <c:pt idx="160">
                  <c:v>0</c:v>
                </c:pt>
                <c:pt idx="161">
                  <c:v>-0.60000000000000853</c:v>
                </c:pt>
                <c:pt idx="162">
                  <c:v>0.40000000000000568</c:v>
                </c:pt>
                <c:pt idx="163">
                  <c:v>0.5</c:v>
                </c:pt>
                <c:pt idx="164">
                  <c:v>-4</c:v>
                </c:pt>
                <c:pt idx="165">
                  <c:v>-0.79999999999999716</c:v>
                </c:pt>
                <c:pt idx="166">
                  <c:v>-0.40000000000000568</c:v>
                </c:pt>
                <c:pt idx="167">
                  <c:v>-1.0999999999999943</c:v>
                </c:pt>
                <c:pt idx="168">
                  <c:v>6.7999999999999972</c:v>
                </c:pt>
                <c:pt idx="169">
                  <c:v>-0.70000000000000284</c:v>
                </c:pt>
                <c:pt idx="170">
                  <c:v>-1.2999999999999972</c:v>
                </c:pt>
                <c:pt idx="171">
                  <c:v>1</c:v>
                </c:pt>
                <c:pt idx="172">
                  <c:v>-1.7000000000000028</c:v>
                </c:pt>
                <c:pt idx="173">
                  <c:v>1</c:v>
                </c:pt>
                <c:pt idx="174">
                  <c:v>-1.2999999999999972</c:v>
                </c:pt>
                <c:pt idx="175">
                  <c:v>-1.2999999999999972</c:v>
                </c:pt>
                <c:pt idx="176">
                  <c:v>0.70000000000000284</c:v>
                </c:pt>
                <c:pt idx="177">
                  <c:v>0.79999999999999716</c:v>
                </c:pt>
                <c:pt idx="178">
                  <c:v>0.5</c:v>
                </c:pt>
                <c:pt idx="179">
                  <c:v>-1.7999999999999972</c:v>
                </c:pt>
                <c:pt idx="180">
                  <c:v>3.0999999999999943</c:v>
                </c:pt>
                <c:pt idx="181">
                  <c:v>-2.0999999999999943</c:v>
                </c:pt>
                <c:pt idx="182">
                  <c:v>4.8999999999999915</c:v>
                </c:pt>
                <c:pt idx="183">
                  <c:v>1.5</c:v>
                </c:pt>
                <c:pt idx="184">
                  <c:v>-6.2000000000000028</c:v>
                </c:pt>
                <c:pt idx="185">
                  <c:v>-1</c:v>
                </c:pt>
                <c:pt idx="186">
                  <c:v>-0.19999999999998863</c:v>
                </c:pt>
                <c:pt idx="187">
                  <c:v>-0.20000000000000284</c:v>
                </c:pt>
                <c:pt idx="188">
                  <c:v>-2.7999999999999972</c:v>
                </c:pt>
                <c:pt idx="189">
                  <c:v>1.5</c:v>
                </c:pt>
                <c:pt idx="190">
                  <c:v>3.8999999999999915</c:v>
                </c:pt>
                <c:pt idx="191">
                  <c:v>2.1000000000000085</c:v>
                </c:pt>
                <c:pt idx="192">
                  <c:v>-7.3000000000000114</c:v>
                </c:pt>
                <c:pt idx="193">
                  <c:v>0</c:v>
                </c:pt>
                <c:pt idx="194">
                  <c:v>2.9000000000000057</c:v>
                </c:pt>
                <c:pt idx="195">
                  <c:v>1.7999999999999972</c:v>
                </c:pt>
                <c:pt idx="196">
                  <c:v>-4.2000000000000028</c:v>
                </c:pt>
                <c:pt idx="197">
                  <c:v>1.8000000000000114</c:v>
                </c:pt>
                <c:pt idx="198">
                  <c:v>-4.5</c:v>
                </c:pt>
                <c:pt idx="199">
                  <c:v>-0.10000000000000853</c:v>
                </c:pt>
                <c:pt idx="200">
                  <c:v>4.6000000000000085</c:v>
                </c:pt>
                <c:pt idx="201">
                  <c:v>-0.20000000000000284</c:v>
                </c:pt>
                <c:pt idx="202">
                  <c:v>5</c:v>
                </c:pt>
                <c:pt idx="203">
                  <c:v>-0.60000000000000853</c:v>
                </c:pt>
                <c:pt idx="204">
                  <c:v>2.5</c:v>
                </c:pt>
                <c:pt idx="205">
                  <c:v>0.5</c:v>
                </c:pt>
                <c:pt idx="206">
                  <c:v>1.8000000000000114</c:v>
                </c:pt>
                <c:pt idx="207">
                  <c:v>0</c:v>
                </c:pt>
                <c:pt idx="208">
                  <c:v>2.0999999999999943</c:v>
                </c:pt>
                <c:pt idx="209">
                  <c:v>3.2999999999999972</c:v>
                </c:pt>
                <c:pt idx="210">
                  <c:v>-2.5999999999999943</c:v>
                </c:pt>
                <c:pt idx="211">
                  <c:v>0.5</c:v>
                </c:pt>
                <c:pt idx="212">
                  <c:v>-1.2000000000000028</c:v>
                </c:pt>
                <c:pt idx="213">
                  <c:v>1.2999999999999972</c:v>
                </c:pt>
                <c:pt idx="214">
                  <c:v>-0.70000000000000284</c:v>
                </c:pt>
                <c:pt idx="215">
                  <c:v>0.10000000000000853</c:v>
                </c:pt>
                <c:pt idx="216">
                  <c:v>-2.2999999999999972</c:v>
                </c:pt>
                <c:pt idx="217">
                  <c:v>1.5</c:v>
                </c:pt>
                <c:pt idx="218">
                  <c:v>2.5999999999999943</c:v>
                </c:pt>
                <c:pt idx="219">
                  <c:v>9.9999999999994316E-2</c:v>
                </c:pt>
                <c:pt idx="220">
                  <c:v>-1.6999999999999886</c:v>
                </c:pt>
                <c:pt idx="221">
                  <c:v>0.39999999999999147</c:v>
                </c:pt>
                <c:pt idx="222">
                  <c:v>0</c:v>
                </c:pt>
                <c:pt idx="223">
                  <c:v>0.79999999999999716</c:v>
                </c:pt>
                <c:pt idx="224">
                  <c:v>-2.0999999999999943</c:v>
                </c:pt>
                <c:pt idx="225">
                  <c:v>0</c:v>
                </c:pt>
                <c:pt idx="226">
                  <c:v>7.4000000000000057</c:v>
                </c:pt>
                <c:pt idx="227">
                  <c:v>3.0999999999999943</c:v>
                </c:pt>
                <c:pt idx="228">
                  <c:v>-1.2000000000000028</c:v>
                </c:pt>
                <c:pt idx="229">
                  <c:v>-2</c:v>
                </c:pt>
                <c:pt idx="230">
                  <c:v>-2.2999999999999972</c:v>
                </c:pt>
                <c:pt idx="231">
                  <c:v>0.70000000000000284</c:v>
                </c:pt>
                <c:pt idx="232">
                  <c:v>-5.2999999999999972</c:v>
                </c:pt>
                <c:pt idx="233">
                  <c:v>2.0999999999999943</c:v>
                </c:pt>
                <c:pt idx="234">
                  <c:v>-5.0999999999999943</c:v>
                </c:pt>
                <c:pt idx="235">
                  <c:v>1.1999999999999886</c:v>
                </c:pt>
                <c:pt idx="236">
                  <c:v>-0.19999999999998863</c:v>
                </c:pt>
                <c:pt idx="237">
                  <c:v>1.3999999999999915</c:v>
                </c:pt>
                <c:pt idx="238">
                  <c:v>-1.7999999999999972</c:v>
                </c:pt>
                <c:pt idx="239">
                  <c:v>0.79999999999999716</c:v>
                </c:pt>
                <c:pt idx="240">
                  <c:v>7.2999999999999972</c:v>
                </c:pt>
                <c:pt idx="241">
                  <c:v>4.1000000000000085</c:v>
                </c:pt>
                <c:pt idx="242">
                  <c:v>-6.2999999999999972</c:v>
                </c:pt>
                <c:pt idx="243">
                  <c:v>6.7999999999999972</c:v>
                </c:pt>
                <c:pt idx="244">
                  <c:v>-5.7999999999999972</c:v>
                </c:pt>
                <c:pt idx="245">
                  <c:v>1.2999999999999972</c:v>
                </c:pt>
                <c:pt idx="246">
                  <c:v>2.5</c:v>
                </c:pt>
                <c:pt idx="247">
                  <c:v>2.5</c:v>
                </c:pt>
                <c:pt idx="248">
                  <c:v>-1.6000000000000085</c:v>
                </c:pt>
                <c:pt idx="249">
                  <c:v>-1.5999999999999943</c:v>
                </c:pt>
                <c:pt idx="250">
                  <c:v>-8.2000000000000028</c:v>
                </c:pt>
                <c:pt idx="251">
                  <c:v>-2.2000000000000028</c:v>
                </c:pt>
                <c:pt idx="252">
                  <c:v>2.3000000000000114</c:v>
                </c:pt>
                <c:pt idx="253">
                  <c:v>-0.5</c:v>
                </c:pt>
                <c:pt idx="254">
                  <c:v>4.7999999999999972</c:v>
                </c:pt>
                <c:pt idx="255">
                  <c:v>-0.90000000000000568</c:v>
                </c:pt>
                <c:pt idx="256">
                  <c:v>4.9000000000000057</c:v>
                </c:pt>
                <c:pt idx="257">
                  <c:v>0.70000000000000284</c:v>
                </c:pt>
                <c:pt idx="258">
                  <c:v>1.2999999999999972</c:v>
                </c:pt>
                <c:pt idx="259">
                  <c:v>0.29999999999999716</c:v>
                </c:pt>
                <c:pt idx="260">
                  <c:v>-1.2000000000000028</c:v>
                </c:pt>
                <c:pt idx="261">
                  <c:v>-0.89999999999999147</c:v>
                </c:pt>
                <c:pt idx="262">
                  <c:v>-5.2000000000000028</c:v>
                </c:pt>
                <c:pt idx="263">
                  <c:v>1.5</c:v>
                </c:pt>
                <c:pt idx="264">
                  <c:v>1.3999999999999915</c:v>
                </c:pt>
                <c:pt idx="265">
                  <c:v>0.70000000000000284</c:v>
                </c:pt>
                <c:pt idx="266">
                  <c:v>-0.5</c:v>
                </c:pt>
                <c:pt idx="267">
                  <c:v>1.9000000000000057</c:v>
                </c:pt>
                <c:pt idx="268">
                  <c:v>-1</c:v>
                </c:pt>
                <c:pt idx="269">
                  <c:v>2.7999999999999972</c:v>
                </c:pt>
                <c:pt idx="270">
                  <c:v>-2.5</c:v>
                </c:pt>
                <c:pt idx="271">
                  <c:v>1</c:v>
                </c:pt>
                <c:pt idx="272">
                  <c:v>4.0999999999999943</c:v>
                </c:pt>
                <c:pt idx="273">
                  <c:v>2.2000000000000028</c:v>
                </c:pt>
                <c:pt idx="274">
                  <c:v>3.6000000000000085</c:v>
                </c:pt>
                <c:pt idx="275">
                  <c:v>-0.10000000000000853</c:v>
                </c:pt>
                <c:pt idx="276">
                  <c:v>3.3000000000000043</c:v>
                </c:pt>
                <c:pt idx="277">
                  <c:v>3.3999999999999986</c:v>
                </c:pt>
                <c:pt idx="278">
                  <c:v>-1.8999999999999986</c:v>
                </c:pt>
                <c:pt idx="279">
                  <c:v>1.6000000000000014</c:v>
                </c:pt>
                <c:pt idx="280">
                  <c:v>2.0999999999999943</c:v>
                </c:pt>
                <c:pt idx="281">
                  <c:v>0.80000000000000426</c:v>
                </c:pt>
                <c:pt idx="282">
                  <c:v>-8.8000000000000043</c:v>
                </c:pt>
                <c:pt idx="283">
                  <c:v>-9.9999999999994316E-2</c:v>
                </c:pt>
                <c:pt idx="284">
                  <c:v>-7.7000000000000028</c:v>
                </c:pt>
                <c:pt idx="285">
                  <c:v>-0.29999999999999716</c:v>
                </c:pt>
                <c:pt idx="286">
                  <c:v>-2.5</c:v>
                </c:pt>
                <c:pt idx="287">
                  <c:v>1.8999999999999915</c:v>
                </c:pt>
                <c:pt idx="288">
                  <c:v>2.6000000000000085</c:v>
                </c:pt>
                <c:pt idx="289">
                  <c:v>0.20000000000000284</c:v>
                </c:pt>
                <c:pt idx="290">
                  <c:v>2.0999999999999943</c:v>
                </c:pt>
                <c:pt idx="291">
                  <c:v>-0.70000000000000284</c:v>
                </c:pt>
                <c:pt idx="292">
                  <c:v>-9.2999999999999972</c:v>
                </c:pt>
                <c:pt idx="293">
                  <c:v>2.4000000000000057</c:v>
                </c:pt>
                <c:pt idx="294">
                  <c:v>0.89999999999999147</c:v>
                </c:pt>
                <c:pt idx="295">
                  <c:v>1.5</c:v>
                </c:pt>
                <c:pt idx="296">
                  <c:v>-1.7999999999999972</c:v>
                </c:pt>
                <c:pt idx="297">
                  <c:v>0.29999999999999716</c:v>
                </c:pt>
                <c:pt idx="298">
                  <c:v>2.6000000000000085</c:v>
                </c:pt>
                <c:pt idx="299">
                  <c:v>2.2999999999999972</c:v>
                </c:pt>
                <c:pt idx="300">
                  <c:v>1.5999999999999943</c:v>
                </c:pt>
                <c:pt idx="301">
                  <c:v>-0.20000000000000284</c:v>
                </c:pt>
                <c:pt idx="302">
                  <c:v>-0.29999999999999716</c:v>
                </c:pt>
                <c:pt idx="303">
                  <c:v>1.6000000000000085</c:v>
                </c:pt>
                <c:pt idx="304">
                  <c:v>-2.3000000000000114</c:v>
                </c:pt>
                <c:pt idx="305">
                  <c:v>-0.69999999999998863</c:v>
                </c:pt>
                <c:pt idx="306">
                  <c:v>1.7999999999999972</c:v>
                </c:pt>
                <c:pt idx="307">
                  <c:v>1.2999999999999972</c:v>
                </c:pt>
                <c:pt idx="308">
                  <c:v>-9.5</c:v>
                </c:pt>
                <c:pt idx="309">
                  <c:v>0.5</c:v>
                </c:pt>
                <c:pt idx="310">
                  <c:v>1.9000000000000057</c:v>
                </c:pt>
                <c:pt idx="311">
                  <c:v>0.29999999999999716</c:v>
                </c:pt>
                <c:pt idx="312">
                  <c:v>1.0999999999999943</c:v>
                </c:pt>
                <c:pt idx="313">
                  <c:v>2.7000000000000028</c:v>
                </c:pt>
                <c:pt idx="314">
                  <c:v>-4.0999999999999943</c:v>
                </c:pt>
                <c:pt idx="315">
                  <c:v>1.0999999999999943</c:v>
                </c:pt>
                <c:pt idx="316">
                  <c:v>-1.0999999999999943</c:v>
                </c:pt>
                <c:pt idx="317">
                  <c:v>-0.10000000000000853</c:v>
                </c:pt>
                <c:pt idx="318">
                  <c:v>-0.70000000000000284</c:v>
                </c:pt>
                <c:pt idx="319">
                  <c:v>1.6000000000000085</c:v>
                </c:pt>
                <c:pt idx="320">
                  <c:v>0.29999999999999716</c:v>
                </c:pt>
                <c:pt idx="321">
                  <c:v>-0.90000000000000568</c:v>
                </c:pt>
                <c:pt idx="322">
                  <c:v>6</c:v>
                </c:pt>
                <c:pt idx="323">
                  <c:v>1.4000000000000057</c:v>
                </c:pt>
                <c:pt idx="324">
                  <c:v>-4.5999999999999943</c:v>
                </c:pt>
                <c:pt idx="325">
                  <c:v>1.1999999999999886</c:v>
                </c:pt>
                <c:pt idx="326">
                  <c:v>-4.0999999999999943</c:v>
                </c:pt>
                <c:pt idx="327">
                  <c:v>3.2999999999999972</c:v>
                </c:pt>
                <c:pt idx="328">
                  <c:v>4.5</c:v>
                </c:pt>
                <c:pt idx="329">
                  <c:v>2.5</c:v>
                </c:pt>
                <c:pt idx="330">
                  <c:v>-2.7999999999999972</c:v>
                </c:pt>
                <c:pt idx="331">
                  <c:v>1.4000000000000057</c:v>
                </c:pt>
                <c:pt idx="332">
                  <c:v>-6.2000000000000028</c:v>
                </c:pt>
                <c:pt idx="333">
                  <c:v>1.7999999999999972</c:v>
                </c:pt>
                <c:pt idx="334">
                  <c:v>0.29999999999999716</c:v>
                </c:pt>
                <c:pt idx="335">
                  <c:v>0.79999999999999716</c:v>
                </c:pt>
                <c:pt idx="336">
                  <c:v>2.8000000000000114</c:v>
                </c:pt>
                <c:pt idx="337">
                  <c:v>3.1999999999999957</c:v>
                </c:pt>
                <c:pt idx="338">
                  <c:v>4.6000000000000014</c:v>
                </c:pt>
                <c:pt idx="339">
                  <c:v>0.69999999999999574</c:v>
                </c:pt>
                <c:pt idx="340">
                  <c:v>0.30000000000000426</c:v>
                </c:pt>
                <c:pt idx="341">
                  <c:v>9.9999999999994316E-2</c:v>
                </c:pt>
                <c:pt idx="342">
                  <c:v>-5</c:v>
                </c:pt>
                <c:pt idx="343">
                  <c:v>1.1000000000000014</c:v>
                </c:pt>
                <c:pt idx="344">
                  <c:v>1</c:v>
                </c:pt>
                <c:pt idx="345">
                  <c:v>3.8000000000000043</c:v>
                </c:pt>
                <c:pt idx="346">
                  <c:v>-2.6000000000000014</c:v>
                </c:pt>
                <c:pt idx="347">
                  <c:v>0.29999999999999716</c:v>
                </c:pt>
                <c:pt idx="348">
                  <c:v>0.10000000000000142</c:v>
                </c:pt>
                <c:pt idx="349">
                  <c:v>-12.799999999999997</c:v>
                </c:pt>
                <c:pt idx="350">
                  <c:v>-2.7999999999999972</c:v>
                </c:pt>
                <c:pt idx="351">
                  <c:v>10.099999999999994</c:v>
                </c:pt>
                <c:pt idx="352">
                  <c:v>1.7999999999999972</c:v>
                </c:pt>
                <c:pt idx="353">
                  <c:v>4.6000000000000014</c:v>
                </c:pt>
                <c:pt idx="354">
                  <c:v>0.20000000000000284</c:v>
                </c:pt>
                <c:pt idx="355">
                  <c:v>-0.30000000000000426</c:v>
                </c:pt>
                <c:pt idx="356">
                  <c:v>-3.0999999999999943</c:v>
                </c:pt>
                <c:pt idx="357">
                  <c:v>-2.8000000000000043</c:v>
                </c:pt>
                <c:pt idx="358">
                  <c:v>-0.60000000000000142</c:v>
                </c:pt>
                <c:pt idx="359">
                  <c:v>-6.2999999999999972</c:v>
                </c:pt>
                <c:pt idx="360">
                  <c:v>-1</c:v>
                </c:pt>
                <c:pt idx="361">
                  <c:v>-0.29999999999999716</c:v>
                </c:pt>
                <c:pt idx="362">
                  <c:v>1.2000000000000028</c:v>
                </c:pt>
                <c:pt idx="363">
                  <c:v>-5.4000000000000057</c:v>
                </c:pt>
                <c:pt idx="364">
                  <c:v>-7</c:v>
                </c:pt>
                <c:pt idx="365">
                  <c:v>-1.7999999999999972</c:v>
                </c:pt>
                <c:pt idx="366">
                  <c:v>0.5</c:v>
                </c:pt>
                <c:pt idx="367">
                  <c:v>-9.1000000000000085</c:v>
                </c:pt>
                <c:pt idx="368">
                  <c:v>8.7000000000000028</c:v>
                </c:pt>
                <c:pt idx="369">
                  <c:v>-5</c:v>
                </c:pt>
                <c:pt idx="370">
                  <c:v>3.4000000000000057</c:v>
                </c:pt>
                <c:pt idx="371">
                  <c:v>-3.5</c:v>
                </c:pt>
                <c:pt idx="372">
                  <c:v>-4.5</c:v>
                </c:pt>
                <c:pt idx="373">
                  <c:v>-4.7000000000000028</c:v>
                </c:pt>
                <c:pt idx="374">
                  <c:v>7.7999999999999972</c:v>
                </c:pt>
                <c:pt idx="375">
                  <c:v>-2.0999999999999943</c:v>
                </c:pt>
                <c:pt idx="376">
                  <c:v>0</c:v>
                </c:pt>
                <c:pt idx="377">
                  <c:v>7.8999999999999915</c:v>
                </c:pt>
                <c:pt idx="378">
                  <c:v>5.7000000000000028</c:v>
                </c:pt>
                <c:pt idx="379">
                  <c:v>-4.2999999999999972</c:v>
                </c:pt>
                <c:pt idx="380">
                  <c:v>0.59999999999999432</c:v>
                </c:pt>
                <c:pt idx="381">
                  <c:v>3.4000000000000057</c:v>
                </c:pt>
                <c:pt idx="382">
                  <c:v>-10.200000000000003</c:v>
                </c:pt>
                <c:pt idx="383">
                  <c:v>2.5</c:v>
                </c:pt>
                <c:pt idx="384">
                  <c:v>-0.70000000000000284</c:v>
                </c:pt>
                <c:pt idx="385">
                  <c:v>-6</c:v>
                </c:pt>
                <c:pt idx="386">
                  <c:v>4.7000000000000028</c:v>
                </c:pt>
                <c:pt idx="387">
                  <c:v>8.7999999999999972</c:v>
                </c:pt>
                <c:pt idx="388">
                  <c:v>4.5</c:v>
                </c:pt>
                <c:pt idx="389">
                  <c:v>-1.5</c:v>
                </c:pt>
                <c:pt idx="390">
                  <c:v>-15.799999999999997</c:v>
                </c:pt>
                <c:pt idx="391">
                  <c:v>-3.7999999999999972</c:v>
                </c:pt>
                <c:pt idx="392">
                  <c:v>1.7000000000000028</c:v>
                </c:pt>
                <c:pt idx="393">
                  <c:v>9.5</c:v>
                </c:pt>
                <c:pt idx="394">
                  <c:v>-3.4000000000000057</c:v>
                </c:pt>
                <c:pt idx="395">
                  <c:v>-4.2000000000000028</c:v>
                </c:pt>
                <c:pt idx="396">
                  <c:v>-1.2999999999999972</c:v>
                </c:pt>
                <c:pt idx="397">
                  <c:v>-1.5999999999999943</c:v>
                </c:pt>
                <c:pt idx="398">
                  <c:v>9.9999999999994316E-2</c:v>
                </c:pt>
                <c:pt idx="399">
                  <c:v>0.20000000000000284</c:v>
                </c:pt>
                <c:pt idx="400">
                  <c:v>8</c:v>
                </c:pt>
                <c:pt idx="401">
                  <c:v>-8.2999999999999972</c:v>
                </c:pt>
                <c:pt idx="402">
                  <c:v>1.7999999999999972</c:v>
                </c:pt>
                <c:pt idx="403">
                  <c:v>-2.7000000000000028</c:v>
                </c:pt>
                <c:pt idx="404">
                  <c:v>2.5</c:v>
                </c:pt>
                <c:pt idx="405">
                  <c:v>0</c:v>
                </c:pt>
                <c:pt idx="406">
                  <c:v>1</c:v>
                </c:pt>
                <c:pt idx="407">
                  <c:v>-0.89999999999999147</c:v>
                </c:pt>
                <c:pt idx="408">
                  <c:v>1</c:v>
                </c:pt>
                <c:pt idx="409">
                  <c:v>-10.100000000000009</c:v>
                </c:pt>
                <c:pt idx="410">
                  <c:v>13.600000000000009</c:v>
                </c:pt>
                <c:pt idx="411">
                  <c:v>-3.9000000000000057</c:v>
                </c:pt>
                <c:pt idx="412">
                  <c:v>4.0999999999999943</c:v>
                </c:pt>
                <c:pt idx="413">
                  <c:v>1.2000000000000028</c:v>
                </c:pt>
                <c:pt idx="414">
                  <c:v>-2</c:v>
                </c:pt>
                <c:pt idx="415">
                  <c:v>-9.9999999999994316E-2</c:v>
                </c:pt>
                <c:pt idx="416">
                  <c:v>3.0999999999999943</c:v>
                </c:pt>
                <c:pt idx="417">
                  <c:v>-6</c:v>
                </c:pt>
                <c:pt idx="418">
                  <c:v>10</c:v>
                </c:pt>
                <c:pt idx="419">
                  <c:v>8.2000000000000028</c:v>
                </c:pt>
                <c:pt idx="420">
                  <c:v>-4.2000000000000028</c:v>
                </c:pt>
                <c:pt idx="421">
                  <c:v>-4.5</c:v>
                </c:pt>
                <c:pt idx="422">
                  <c:v>-3.2999999999999972</c:v>
                </c:pt>
                <c:pt idx="423">
                  <c:v>2</c:v>
                </c:pt>
                <c:pt idx="424">
                  <c:v>4.5999999999999943</c:v>
                </c:pt>
                <c:pt idx="425">
                  <c:v>-5.7999999999999972</c:v>
                </c:pt>
                <c:pt idx="426">
                  <c:v>-1.7000000000000028</c:v>
                </c:pt>
                <c:pt idx="427">
                  <c:v>1.4000000000000057</c:v>
                </c:pt>
                <c:pt idx="428">
                  <c:v>-4.2999999999999972</c:v>
                </c:pt>
                <c:pt idx="429">
                  <c:v>-5.2000000000000028</c:v>
                </c:pt>
                <c:pt idx="430">
                  <c:v>1.5999999999999943</c:v>
                </c:pt>
                <c:pt idx="431">
                  <c:v>-0.59999999999999432</c:v>
                </c:pt>
                <c:pt idx="432">
                  <c:v>4.0999999999999943</c:v>
                </c:pt>
                <c:pt idx="433">
                  <c:v>-3.2999999999999972</c:v>
                </c:pt>
                <c:pt idx="434">
                  <c:v>8.4000000000000057</c:v>
                </c:pt>
                <c:pt idx="435">
                  <c:v>2.2999999999999972</c:v>
                </c:pt>
                <c:pt idx="436">
                  <c:v>9.9999999999994316E-2</c:v>
                </c:pt>
                <c:pt idx="437">
                  <c:v>-0.19999999999998863</c:v>
                </c:pt>
                <c:pt idx="438">
                  <c:v>-9.9000000000000057</c:v>
                </c:pt>
                <c:pt idx="439">
                  <c:v>-0.20000000000000284</c:v>
                </c:pt>
                <c:pt idx="440">
                  <c:v>2.1000000000000085</c:v>
                </c:pt>
                <c:pt idx="441">
                  <c:v>-1</c:v>
                </c:pt>
                <c:pt idx="442">
                  <c:v>4.7999999999999972</c:v>
                </c:pt>
                <c:pt idx="443">
                  <c:v>-4</c:v>
                </c:pt>
                <c:pt idx="444">
                  <c:v>4</c:v>
                </c:pt>
                <c:pt idx="445">
                  <c:v>-5.7999999999999972</c:v>
                </c:pt>
                <c:pt idx="446">
                  <c:v>-3.8000000000000114</c:v>
                </c:pt>
                <c:pt idx="447">
                  <c:v>-10.299999999999997</c:v>
                </c:pt>
                <c:pt idx="448">
                  <c:v>1.2999999999999972</c:v>
                </c:pt>
                <c:pt idx="449">
                  <c:v>-2.3999999999999915</c:v>
                </c:pt>
                <c:pt idx="450">
                  <c:v>1</c:v>
                </c:pt>
                <c:pt idx="451">
                  <c:v>-0.20000000000000284</c:v>
                </c:pt>
                <c:pt idx="452">
                  <c:v>1.2000000000000028</c:v>
                </c:pt>
                <c:pt idx="453">
                  <c:v>-4.1000000000000085</c:v>
                </c:pt>
                <c:pt idx="454">
                  <c:v>0.70000000000000284</c:v>
                </c:pt>
                <c:pt idx="455">
                  <c:v>2.5</c:v>
                </c:pt>
                <c:pt idx="456">
                  <c:v>-3.5</c:v>
                </c:pt>
                <c:pt idx="457">
                  <c:v>-0.20000000000000284</c:v>
                </c:pt>
                <c:pt idx="458">
                  <c:v>7.2000000000000028</c:v>
                </c:pt>
                <c:pt idx="459">
                  <c:v>-3.5</c:v>
                </c:pt>
                <c:pt idx="460">
                  <c:v>2.4000000000000057</c:v>
                </c:pt>
                <c:pt idx="461">
                  <c:v>-1.7999999999999972</c:v>
                </c:pt>
                <c:pt idx="462">
                  <c:v>2.5</c:v>
                </c:pt>
                <c:pt idx="463">
                  <c:v>-1.6000000000000085</c:v>
                </c:pt>
                <c:pt idx="464">
                  <c:v>-2.7999999999999972</c:v>
                </c:pt>
                <c:pt idx="465">
                  <c:v>2.5999999999999943</c:v>
                </c:pt>
                <c:pt idx="466">
                  <c:v>1.6000000000000085</c:v>
                </c:pt>
                <c:pt idx="467">
                  <c:v>9.9999999999994316E-2</c:v>
                </c:pt>
                <c:pt idx="468">
                  <c:v>-2.7000000000000028</c:v>
                </c:pt>
                <c:pt idx="469">
                  <c:v>6.4000000000000057</c:v>
                </c:pt>
                <c:pt idx="470">
                  <c:v>0.29999999999999716</c:v>
                </c:pt>
                <c:pt idx="471">
                  <c:v>-1.7000000000000028</c:v>
                </c:pt>
                <c:pt idx="472">
                  <c:v>3.5</c:v>
                </c:pt>
                <c:pt idx="473">
                  <c:v>-1.5</c:v>
                </c:pt>
                <c:pt idx="474">
                  <c:v>-4.0999999999999943</c:v>
                </c:pt>
                <c:pt idx="475">
                  <c:v>-0.29999999999999716</c:v>
                </c:pt>
                <c:pt idx="476">
                  <c:v>-1.7999999999999972</c:v>
                </c:pt>
                <c:pt idx="477">
                  <c:v>1.3999999999999915</c:v>
                </c:pt>
                <c:pt idx="478">
                  <c:v>-2.7999999999999972</c:v>
                </c:pt>
                <c:pt idx="479">
                  <c:v>1.2000000000000028</c:v>
                </c:pt>
                <c:pt idx="480">
                  <c:v>-3.2999999999999972</c:v>
                </c:pt>
                <c:pt idx="481">
                  <c:v>6.0999999999999943</c:v>
                </c:pt>
                <c:pt idx="482">
                  <c:v>1</c:v>
                </c:pt>
                <c:pt idx="483">
                  <c:v>-3.0999999999999943</c:v>
                </c:pt>
                <c:pt idx="484">
                  <c:v>0.89999999999999147</c:v>
                </c:pt>
                <c:pt idx="485">
                  <c:v>-1.5999999999999943</c:v>
                </c:pt>
                <c:pt idx="486">
                  <c:v>4</c:v>
                </c:pt>
                <c:pt idx="487">
                  <c:v>-3.6000000000000085</c:v>
                </c:pt>
                <c:pt idx="488">
                  <c:v>3</c:v>
                </c:pt>
                <c:pt idx="489">
                  <c:v>-1.1999999999999886</c:v>
                </c:pt>
                <c:pt idx="490">
                  <c:v>3.5999999999999943</c:v>
                </c:pt>
                <c:pt idx="491">
                  <c:v>-0.90000000000000568</c:v>
                </c:pt>
                <c:pt idx="492">
                  <c:v>4.5</c:v>
                </c:pt>
                <c:pt idx="493">
                  <c:v>1.4000000000000057</c:v>
                </c:pt>
                <c:pt idx="494">
                  <c:v>-2.9000000000000057</c:v>
                </c:pt>
                <c:pt idx="495">
                  <c:v>0</c:v>
                </c:pt>
                <c:pt idx="496">
                  <c:v>4.1000000000000085</c:v>
                </c:pt>
                <c:pt idx="497">
                  <c:v>-0.20000000000000284</c:v>
                </c:pt>
                <c:pt idx="498">
                  <c:v>0.5</c:v>
                </c:pt>
                <c:pt idx="499">
                  <c:v>1.5</c:v>
                </c:pt>
                <c:pt idx="500">
                  <c:v>-0.79999999999999716</c:v>
                </c:pt>
                <c:pt idx="501">
                  <c:v>3.8999999999999915</c:v>
                </c:pt>
                <c:pt idx="502">
                  <c:v>-0.89999999999999147</c:v>
                </c:pt>
                <c:pt idx="503">
                  <c:v>-4.9000000000000057</c:v>
                </c:pt>
                <c:pt idx="504">
                  <c:v>9.1000000000000085</c:v>
                </c:pt>
                <c:pt idx="505">
                  <c:v>-3.3000000000000114</c:v>
                </c:pt>
                <c:pt idx="506">
                  <c:v>-0.59999999999999432</c:v>
                </c:pt>
                <c:pt idx="507">
                  <c:v>-0.20000000000000284</c:v>
                </c:pt>
                <c:pt idx="508">
                  <c:v>0.29999999999999716</c:v>
                </c:pt>
                <c:pt idx="509">
                  <c:v>1.5</c:v>
                </c:pt>
                <c:pt idx="510">
                  <c:v>-7.5999999999999943</c:v>
                </c:pt>
                <c:pt idx="511">
                  <c:v>2.4000000000000057</c:v>
                </c:pt>
                <c:pt idx="512">
                  <c:v>1.7999999999999972</c:v>
                </c:pt>
                <c:pt idx="513">
                  <c:v>3.8999999999999915</c:v>
                </c:pt>
                <c:pt idx="514">
                  <c:v>-5.3999999999999915</c:v>
                </c:pt>
                <c:pt idx="515">
                  <c:v>2</c:v>
                </c:pt>
                <c:pt idx="516">
                  <c:v>-5.2999999999999972</c:v>
                </c:pt>
                <c:pt idx="517">
                  <c:v>-2</c:v>
                </c:pt>
                <c:pt idx="518">
                  <c:v>1.3999999999999915</c:v>
                </c:pt>
                <c:pt idx="519">
                  <c:v>7.6000000000000085</c:v>
                </c:pt>
                <c:pt idx="520">
                  <c:v>-1.9000000000000057</c:v>
                </c:pt>
                <c:pt idx="521">
                  <c:v>-0.20000000000000284</c:v>
                </c:pt>
                <c:pt idx="522">
                  <c:v>-0.39999999999999147</c:v>
                </c:pt>
                <c:pt idx="523">
                  <c:v>3.6999999999999886</c:v>
                </c:pt>
                <c:pt idx="524">
                  <c:v>-5.5999999999999943</c:v>
                </c:pt>
                <c:pt idx="525">
                  <c:v>3</c:v>
                </c:pt>
                <c:pt idx="526">
                  <c:v>-2.7000000000000028</c:v>
                </c:pt>
                <c:pt idx="527">
                  <c:v>2.1000000000000085</c:v>
                </c:pt>
                <c:pt idx="528">
                  <c:v>-0.80000000000001137</c:v>
                </c:pt>
                <c:pt idx="529">
                  <c:v>-2.8999999999999915</c:v>
                </c:pt>
                <c:pt idx="530">
                  <c:v>8.0999999999999943</c:v>
                </c:pt>
                <c:pt idx="531">
                  <c:v>5.7000000000000028</c:v>
                </c:pt>
                <c:pt idx="532">
                  <c:v>-1.0999999999999943</c:v>
                </c:pt>
                <c:pt idx="533">
                  <c:v>5.6999999999999886</c:v>
                </c:pt>
                <c:pt idx="534">
                  <c:v>2</c:v>
                </c:pt>
                <c:pt idx="535">
                  <c:v>-1.5</c:v>
                </c:pt>
                <c:pt idx="536">
                  <c:v>-5.8999999999999915</c:v>
                </c:pt>
                <c:pt idx="537">
                  <c:v>0.89999999999999147</c:v>
                </c:pt>
                <c:pt idx="538">
                  <c:v>-2.0999999999999943</c:v>
                </c:pt>
                <c:pt idx="539">
                  <c:v>-0.29999999999999716</c:v>
                </c:pt>
                <c:pt idx="540">
                  <c:v>-5.5</c:v>
                </c:pt>
                <c:pt idx="541">
                  <c:v>-0.20000000000000284</c:v>
                </c:pt>
                <c:pt idx="542">
                  <c:v>-1.4000000000000057</c:v>
                </c:pt>
                <c:pt idx="543">
                  <c:v>7.8000000000000114</c:v>
                </c:pt>
                <c:pt idx="544">
                  <c:v>10.399999999999991</c:v>
                </c:pt>
                <c:pt idx="545">
                  <c:v>-1</c:v>
                </c:pt>
                <c:pt idx="546">
                  <c:v>-1.0999999999999943</c:v>
                </c:pt>
                <c:pt idx="547">
                  <c:v>-1.7999999999999972</c:v>
                </c:pt>
                <c:pt idx="548">
                  <c:v>-3.5</c:v>
                </c:pt>
                <c:pt idx="549">
                  <c:v>0.89999999999999147</c:v>
                </c:pt>
                <c:pt idx="550">
                  <c:v>4</c:v>
                </c:pt>
                <c:pt idx="551">
                  <c:v>1.1000000000000085</c:v>
                </c:pt>
                <c:pt idx="552">
                  <c:v>6.5</c:v>
                </c:pt>
                <c:pt idx="553">
                  <c:v>1</c:v>
                </c:pt>
                <c:pt idx="554">
                  <c:v>-3.3000000000000114</c:v>
                </c:pt>
                <c:pt idx="555">
                  <c:v>-0.29999999999999716</c:v>
                </c:pt>
                <c:pt idx="556">
                  <c:v>-7.7999999999999972</c:v>
                </c:pt>
                <c:pt idx="557">
                  <c:v>-6</c:v>
                </c:pt>
                <c:pt idx="558">
                  <c:v>4.9000000000000057</c:v>
                </c:pt>
                <c:pt idx="559">
                  <c:v>-2.6000000000000085</c:v>
                </c:pt>
                <c:pt idx="560">
                  <c:v>2.7999999999999972</c:v>
                </c:pt>
                <c:pt idx="561">
                  <c:v>1.2000000000000028</c:v>
                </c:pt>
                <c:pt idx="562">
                  <c:v>-2.7000000000000028</c:v>
                </c:pt>
                <c:pt idx="563">
                  <c:v>-7.0999999999999943</c:v>
                </c:pt>
                <c:pt idx="564">
                  <c:v>17.700000000000003</c:v>
                </c:pt>
                <c:pt idx="565">
                  <c:v>2.2999999999999972</c:v>
                </c:pt>
                <c:pt idx="566">
                  <c:v>2.5</c:v>
                </c:pt>
                <c:pt idx="567">
                  <c:v>-0.5</c:v>
                </c:pt>
                <c:pt idx="568">
                  <c:v>2.1000000000000014</c:v>
                </c:pt>
                <c:pt idx="569">
                  <c:v>-8.8999999999999986</c:v>
                </c:pt>
                <c:pt idx="570">
                  <c:v>-3.6000000000000085</c:v>
                </c:pt>
                <c:pt idx="571">
                  <c:v>-11.799999999999997</c:v>
                </c:pt>
                <c:pt idx="572">
                  <c:v>-9.9999999999994316E-2</c:v>
                </c:pt>
                <c:pt idx="573">
                  <c:v>-2.2999999999999972</c:v>
                </c:pt>
                <c:pt idx="574">
                  <c:v>-3.3000000000000114</c:v>
                </c:pt>
                <c:pt idx="575">
                  <c:v>2.6000000000000085</c:v>
                </c:pt>
                <c:pt idx="576">
                  <c:v>1.7999999999999972</c:v>
                </c:pt>
                <c:pt idx="577">
                  <c:v>-3.5</c:v>
                </c:pt>
                <c:pt idx="578">
                  <c:v>2.5</c:v>
                </c:pt>
                <c:pt idx="579">
                  <c:v>-0.40000000000000568</c:v>
                </c:pt>
                <c:pt idx="580">
                  <c:v>-3</c:v>
                </c:pt>
                <c:pt idx="581">
                  <c:v>-1.8999999999999915</c:v>
                </c:pt>
                <c:pt idx="582">
                  <c:v>6.2000000000000028</c:v>
                </c:pt>
                <c:pt idx="583">
                  <c:v>-2.4000000000000057</c:v>
                </c:pt>
                <c:pt idx="584">
                  <c:v>1.4000000000000057</c:v>
                </c:pt>
                <c:pt idx="585">
                  <c:v>-0.10000000000000853</c:v>
                </c:pt>
                <c:pt idx="586">
                  <c:v>-0.79999999999999716</c:v>
                </c:pt>
                <c:pt idx="587">
                  <c:v>-2.7999999999999972</c:v>
                </c:pt>
                <c:pt idx="588">
                  <c:v>-1.1000000000000085</c:v>
                </c:pt>
                <c:pt idx="589">
                  <c:v>-2.5</c:v>
                </c:pt>
                <c:pt idx="590">
                  <c:v>6</c:v>
                </c:pt>
                <c:pt idx="591">
                  <c:v>-1.0999999999999943</c:v>
                </c:pt>
                <c:pt idx="592">
                  <c:v>-1.0999999999999943</c:v>
                </c:pt>
                <c:pt idx="593">
                  <c:v>-3.2000000000000028</c:v>
                </c:pt>
                <c:pt idx="594">
                  <c:v>-0.10000000000000853</c:v>
                </c:pt>
                <c:pt idx="595">
                  <c:v>4</c:v>
                </c:pt>
                <c:pt idx="596">
                  <c:v>-1.2999999999999972</c:v>
                </c:pt>
                <c:pt idx="597">
                  <c:v>-9.9999999999994316E-2</c:v>
                </c:pt>
                <c:pt idx="598">
                  <c:v>3.5999999999999943</c:v>
                </c:pt>
                <c:pt idx="599">
                  <c:v>-3.3999999999999915</c:v>
                </c:pt>
                <c:pt idx="600">
                  <c:v>3</c:v>
                </c:pt>
                <c:pt idx="601">
                  <c:v>0.79999999999999716</c:v>
                </c:pt>
                <c:pt idx="602">
                  <c:v>4</c:v>
                </c:pt>
                <c:pt idx="603">
                  <c:v>3.7000000000000028</c:v>
                </c:pt>
                <c:pt idx="604">
                  <c:v>-6.2000000000000028</c:v>
                </c:pt>
                <c:pt idx="605">
                  <c:v>-4.2999999999999972</c:v>
                </c:pt>
                <c:pt idx="606">
                  <c:v>-0.80000000000001137</c:v>
                </c:pt>
                <c:pt idx="607">
                  <c:v>0.70000000000000284</c:v>
                </c:pt>
                <c:pt idx="608">
                  <c:v>2.2000000000000028</c:v>
                </c:pt>
                <c:pt idx="609">
                  <c:v>0.40000000000000568</c:v>
                </c:pt>
                <c:pt idx="610">
                  <c:v>-1.7000000000000028</c:v>
                </c:pt>
                <c:pt idx="611">
                  <c:v>2</c:v>
                </c:pt>
                <c:pt idx="612">
                  <c:v>0.59999999999999432</c:v>
                </c:pt>
                <c:pt idx="613">
                  <c:v>-0.20000000000000284</c:v>
                </c:pt>
                <c:pt idx="614">
                  <c:v>1.3000000000000114</c:v>
                </c:pt>
                <c:pt idx="615">
                  <c:v>-2.3000000000000114</c:v>
                </c:pt>
                <c:pt idx="616">
                  <c:v>-4.1999999999999886</c:v>
                </c:pt>
                <c:pt idx="617">
                  <c:v>3.6999999999999886</c:v>
                </c:pt>
                <c:pt idx="618">
                  <c:v>-3</c:v>
                </c:pt>
                <c:pt idx="619">
                  <c:v>-2.7999999999999972</c:v>
                </c:pt>
                <c:pt idx="620">
                  <c:v>-1.5999999999999943</c:v>
                </c:pt>
                <c:pt idx="621">
                  <c:v>4.5</c:v>
                </c:pt>
                <c:pt idx="622">
                  <c:v>-1.4000000000000057</c:v>
                </c:pt>
                <c:pt idx="623">
                  <c:v>1.1000000000000085</c:v>
                </c:pt>
                <c:pt idx="624">
                  <c:v>-0.80000000000001137</c:v>
                </c:pt>
                <c:pt idx="625">
                  <c:v>0.30000000000001137</c:v>
                </c:pt>
                <c:pt idx="626">
                  <c:v>1.6999999999999886</c:v>
                </c:pt>
                <c:pt idx="627">
                  <c:v>3</c:v>
                </c:pt>
                <c:pt idx="628">
                  <c:v>2.5</c:v>
                </c:pt>
                <c:pt idx="629">
                  <c:v>-3.6999999999999886</c:v>
                </c:pt>
                <c:pt idx="630">
                  <c:v>-0.30000000000001137</c:v>
                </c:pt>
                <c:pt idx="631">
                  <c:v>-1.5999999999999943</c:v>
                </c:pt>
                <c:pt idx="632">
                  <c:v>-2.5</c:v>
                </c:pt>
                <c:pt idx="633">
                  <c:v>4.7000000000000028</c:v>
                </c:pt>
                <c:pt idx="634">
                  <c:v>-2.7999999999999972</c:v>
                </c:pt>
                <c:pt idx="635">
                  <c:v>0.89999999999999147</c:v>
                </c:pt>
                <c:pt idx="636">
                  <c:v>0</c:v>
                </c:pt>
                <c:pt idx="637">
                  <c:v>-2.2999999999999972</c:v>
                </c:pt>
                <c:pt idx="638">
                  <c:v>3.0999999999999943</c:v>
                </c:pt>
                <c:pt idx="639">
                  <c:v>-2.7999999999999972</c:v>
                </c:pt>
                <c:pt idx="640">
                  <c:v>-0.59999999999999432</c:v>
                </c:pt>
                <c:pt idx="641">
                  <c:v>-4.6000000000000085</c:v>
                </c:pt>
                <c:pt idx="642">
                  <c:v>1.8000000000000114</c:v>
                </c:pt>
                <c:pt idx="643">
                  <c:v>2.5</c:v>
                </c:pt>
                <c:pt idx="644">
                  <c:v>1.0999999999999943</c:v>
                </c:pt>
                <c:pt idx="645">
                  <c:v>-2.5999999999999943</c:v>
                </c:pt>
                <c:pt idx="646">
                  <c:v>2</c:v>
                </c:pt>
                <c:pt idx="647">
                  <c:v>-4.9000000000000057</c:v>
                </c:pt>
                <c:pt idx="648">
                  <c:v>3.5999999999999943</c:v>
                </c:pt>
                <c:pt idx="649">
                  <c:v>-2.6999999999999886</c:v>
                </c:pt>
                <c:pt idx="650">
                  <c:v>5.8999999999999915</c:v>
                </c:pt>
                <c:pt idx="651">
                  <c:v>3.1000000000000085</c:v>
                </c:pt>
                <c:pt idx="652">
                  <c:v>1.7999999999999972</c:v>
                </c:pt>
                <c:pt idx="653">
                  <c:v>-0.60000000000000853</c:v>
                </c:pt>
                <c:pt idx="654">
                  <c:v>-1</c:v>
                </c:pt>
                <c:pt idx="655">
                  <c:v>-1.8999999999999915</c:v>
                </c:pt>
                <c:pt idx="656">
                  <c:v>0.59999999999999432</c:v>
                </c:pt>
                <c:pt idx="657">
                  <c:v>-1.0999999999999943</c:v>
                </c:pt>
                <c:pt idx="658">
                  <c:v>4.2000000000000028</c:v>
                </c:pt>
                <c:pt idx="659">
                  <c:v>8.2999999999999972</c:v>
                </c:pt>
                <c:pt idx="660">
                  <c:v>6.2000000000000028</c:v>
                </c:pt>
                <c:pt idx="661">
                  <c:v>4.1999999999999886</c:v>
                </c:pt>
                <c:pt idx="662">
                  <c:v>-1.5</c:v>
                </c:pt>
                <c:pt idx="663">
                  <c:v>-0.19999999999998863</c:v>
                </c:pt>
                <c:pt idx="664">
                  <c:v>-1.3000000000000114</c:v>
                </c:pt>
                <c:pt idx="665">
                  <c:v>4.1000000000000085</c:v>
                </c:pt>
                <c:pt idx="666">
                  <c:v>3.8999999999999915</c:v>
                </c:pt>
                <c:pt idx="667">
                  <c:v>0</c:v>
                </c:pt>
                <c:pt idx="668">
                  <c:v>-0.29999999999999716</c:v>
                </c:pt>
                <c:pt idx="669">
                  <c:v>-1.7999999999999972</c:v>
                </c:pt>
                <c:pt idx="670">
                  <c:v>2</c:v>
                </c:pt>
                <c:pt idx="671">
                  <c:v>3.5</c:v>
                </c:pt>
                <c:pt idx="672">
                  <c:v>-4.5</c:v>
                </c:pt>
                <c:pt idx="673">
                  <c:v>-4.5</c:v>
                </c:pt>
                <c:pt idx="674">
                  <c:v>6.7000000000000028</c:v>
                </c:pt>
                <c:pt idx="675">
                  <c:v>1.7999999999999972</c:v>
                </c:pt>
                <c:pt idx="676">
                  <c:v>-7.7999999999999972</c:v>
                </c:pt>
                <c:pt idx="677">
                  <c:v>-2.7999999999999972</c:v>
                </c:pt>
                <c:pt idx="678">
                  <c:v>-4.1000000000000085</c:v>
                </c:pt>
                <c:pt idx="679">
                  <c:v>3.1000000000000085</c:v>
                </c:pt>
                <c:pt idx="680">
                  <c:v>1</c:v>
                </c:pt>
                <c:pt idx="681">
                  <c:v>-3.2000000000000028</c:v>
                </c:pt>
                <c:pt idx="682">
                  <c:v>3.8999999999999915</c:v>
                </c:pt>
                <c:pt idx="683">
                  <c:v>5.9000000000000057</c:v>
                </c:pt>
                <c:pt idx="684">
                  <c:v>-0.40000000000000568</c:v>
                </c:pt>
                <c:pt idx="685">
                  <c:v>-4.5</c:v>
                </c:pt>
                <c:pt idx="686">
                  <c:v>6.9000000000000057</c:v>
                </c:pt>
                <c:pt idx="687">
                  <c:v>-12.200000000000003</c:v>
                </c:pt>
                <c:pt idx="688">
                  <c:v>1.7000000000000028</c:v>
                </c:pt>
                <c:pt idx="689">
                  <c:v>1.2999999999999972</c:v>
                </c:pt>
                <c:pt idx="690">
                  <c:v>6.4000000000000057</c:v>
                </c:pt>
                <c:pt idx="691">
                  <c:v>5</c:v>
                </c:pt>
                <c:pt idx="692">
                  <c:v>3.5999999999999943</c:v>
                </c:pt>
                <c:pt idx="693">
                  <c:v>7</c:v>
                </c:pt>
                <c:pt idx="694">
                  <c:v>-1</c:v>
                </c:pt>
                <c:pt idx="695">
                  <c:v>-3.7999999999999972</c:v>
                </c:pt>
                <c:pt idx="696">
                  <c:v>-10.400000000000006</c:v>
                </c:pt>
                <c:pt idx="697">
                  <c:v>-9.9999999999994316E-2</c:v>
                </c:pt>
                <c:pt idx="698">
                  <c:v>6</c:v>
                </c:pt>
                <c:pt idx="699">
                  <c:v>-2.2999999999999972</c:v>
                </c:pt>
                <c:pt idx="700">
                  <c:v>1.1999999999999957</c:v>
                </c:pt>
                <c:pt idx="701">
                  <c:v>-4.6000000000000014</c:v>
                </c:pt>
                <c:pt idx="702">
                  <c:v>2.2000000000000028</c:v>
                </c:pt>
                <c:pt idx="703">
                  <c:v>4.1000000000000014</c:v>
                </c:pt>
                <c:pt idx="704">
                  <c:v>-5.3999999999999986</c:v>
                </c:pt>
                <c:pt idx="705">
                  <c:v>-2.2999999999999972</c:v>
                </c:pt>
                <c:pt idx="706">
                  <c:v>2.0999999999999943</c:v>
                </c:pt>
                <c:pt idx="707">
                  <c:v>-2.4000000000000057</c:v>
                </c:pt>
                <c:pt idx="708">
                  <c:v>-5.5</c:v>
                </c:pt>
                <c:pt idx="709">
                  <c:v>1.8000000000000114</c:v>
                </c:pt>
                <c:pt idx="710">
                  <c:v>6</c:v>
                </c:pt>
                <c:pt idx="711">
                  <c:v>-8.9000000000000057</c:v>
                </c:pt>
                <c:pt idx="712">
                  <c:v>-4.2999999999999972</c:v>
                </c:pt>
                <c:pt idx="713">
                  <c:v>-1.1000000000000085</c:v>
                </c:pt>
                <c:pt idx="714">
                  <c:v>2</c:v>
                </c:pt>
                <c:pt idx="715">
                  <c:v>-4</c:v>
                </c:pt>
                <c:pt idx="716">
                  <c:v>2.4000000000000057</c:v>
                </c:pt>
                <c:pt idx="717">
                  <c:v>-2.9000000000000057</c:v>
                </c:pt>
                <c:pt idx="718">
                  <c:v>1.3000000000000114</c:v>
                </c:pt>
                <c:pt idx="719">
                  <c:v>2.7999999999999972</c:v>
                </c:pt>
                <c:pt idx="720">
                  <c:v>-5.5</c:v>
                </c:pt>
                <c:pt idx="721">
                  <c:v>0.59999999999999432</c:v>
                </c:pt>
                <c:pt idx="722">
                  <c:v>-0.70000000000000284</c:v>
                </c:pt>
                <c:pt idx="723">
                  <c:v>-4.5999999999999943</c:v>
                </c:pt>
                <c:pt idx="724">
                  <c:v>-1.2000000000000028</c:v>
                </c:pt>
                <c:pt idx="725">
                  <c:v>3.1000000000000085</c:v>
                </c:pt>
                <c:pt idx="726">
                  <c:v>9.9999999999994316E-2</c:v>
                </c:pt>
                <c:pt idx="727">
                  <c:v>-2.7000000000000028</c:v>
                </c:pt>
                <c:pt idx="728">
                  <c:v>6.4000000000000057</c:v>
                </c:pt>
                <c:pt idx="729">
                  <c:v>-1.2999999999999972</c:v>
                </c:pt>
                <c:pt idx="730">
                  <c:v>9</c:v>
                </c:pt>
                <c:pt idx="731">
                  <c:v>-0.10000000000000853</c:v>
                </c:pt>
                <c:pt idx="732">
                  <c:v>2.9000000000000057</c:v>
                </c:pt>
                <c:pt idx="733">
                  <c:v>15.199999999999996</c:v>
                </c:pt>
                <c:pt idx="734">
                  <c:v>-1.8999999999999986</c:v>
                </c:pt>
                <c:pt idx="735">
                  <c:v>-4.9000000000000057</c:v>
                </c:pt>
                <c:pt idx="736">
                  <c:v>-7.6999999999999886</c:v>
                </c:pt>
                <c:pt idx="737">
                  <c:v>10.299999999999997</c:v>
                </c:pt>
                <c:pt idx="738">
                  <c:v>-14.700000000000003</c:v>
                </c:pt>
                <c:pt idx="739">
                  <c:v>4.5</c:v>
                </c:pt>
                <c:pt idx="740">
                  <c:v>-5</c:v>
                </c:pt>
                <c:pt idx="741">
                  <c:v>-4.9000000000000057</c:v>
                </c:pt>
                <c:pt idx="742">
                  <c:v>-8.7999999999999972</c:v>
                </c:pt>
                <c:pt idx="743">
                  <c:v>-4.5</c:v>
                </c:pt>
                <c:pt idx="744">
                  <c:v>6.6000000000000085</c:v>
                </c:pt>
                <c:pt idx="745">
                  <c:v>-4.2000000000000028</c:v>
                </c:pt>
                <c:pt idx="746">
                  <c:v>10.799999999999997</c:v>
                </c:pt>
                <c:pt idx="747">
                  <c:v>-9.9999999999994316E-2</c:v>
                </c:pt>
                <c:pt idx="748">
                  <c:v>1.8999999999999915</c:v>
                </c:pt>
                <c:pt idx="749">
                  <c:v>2.1000000000000085</c:v>
                </c:pt>
                <c:pt idx="750">
                  <c:v>5.6999999999999886</c:v>
                </c:pt>
                <c:pt idx="751">
                  <c:v>-5.1999999999999886</c:v>
                </c:pt>
                <c:pt idx="752">
                  <c:v>2.1999999999999886</c:v>
                </c:pt>
                <c:pt idx="753">
                  <c:v>-2.6999999999999886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A8F-42C6-9FBB-04402B04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Data!$A$2:$A$755</c:f>
              <c:numCache>
                <c:formatCode>m/d/yyyy</c:formatCode>
                <c:ptCount val="754"/>
                <c:pt idx="0">
                  <c:v>45058</c:v>
                </c:pt>
                <c:pt idx="1">
                  <c:v>45044</c:v>
                </c:pt>
                <c:pt idx="2">
                  <c:v>45030</c:v>
                </c:pt>
                <c:pt idx="3">
                  <c:v>45016</c:v>
                </c:pt>
                <c:pt idx="4">
                  <c:v>45002</c:v>
                </c:pt>
                <c:pt idx="5">
                  <c:v>44981</c:v>
                </c:pt>
                <c:pt idx="6">
                  <c:v>44967</c:v>
                </c:pt>
                <c:pt idx="7">
                  <c:v>44953</c:v>
                </c:pt>
                <c:pt idx="8">
                  <c:v>44939</c:v>
                </c:pt>
                <c:pt idx="9">
                  <c:v>44918</c:v>
                </c:pt>
                <c:pt idx="10">
                  <c:v>44904</c:v>
                </c:pt>
                <c:pt idx="11">
                  <c:v>44888</c:v>
                </c:pt>
                <c:pt idx="12">
                  <c:v>44876</c:v>
                </c:pt>
                <c:pt idx="13">
                  <c:v>44862</c:v>
                </c:pt>
                <c:pt idx="14">
                  <c:v>44848</c:v>
                </c:pt>
                <c:pt idx="15">
                  <c:v>44834</c:v>
                </c:pt>
                <c:pt idx="16">
                  <c:v>44820</c:v>
                </c:pt>
                <c:pt idx="17">
                  <c:v>44799</c:v>
                </c:pt>
                <c:pt idx="18">
                  <c:v>44785</c:v>
                </c:pt>
                <c:pt idx="19">
                  <c:v>44771</c:v>
                </c:pt>
                <c:pt idx="20">
                  <c:v>44757</c:v>
                </c:pt>
                <c:pt idx="21">
                  <c:v>44736</c:v>
                </c:pt>
                <c:pt idx="22">
                  <c:v>44722</c:v>
                </c:pt>
                <c:pt idx="23">
                  <c:v>44708</c:v>
                </c:pt>
                <c:pt idx="24">
                  <c:v>44694</c:v>
                </c:pt>
                <c:pt idx="25">
                  <c:v>44680</c:v>
                </c:pt>
                <c:pt idx="26">
                  <c:v>44665</c:v>
                </c:pt>
                <c:pt idx="27">
                  <c:v>44645</c:v>
                </c:pt>
                <c:pt idx="28">
                  <c:v>44631</c:v>
                </c:pt>
                <c:pt idx="29">
                  <c:v>44617</c:v>
                </c:pt>
                <c:pt idx="30">
                  <c:v>44603</c:v>
                </c:pt>
                <c:pt idx="31">
                  <c:v>44589</c:v>
                </c:pt>
                <c:pt idx="32">
                  <c:v>44575</c:v>
                </c:pt>
                <c:pt idx="33">
                  <c:v>44553</c:v>
                </c:pt>
                <c:pt idx="34">
                  <c:v>44540</c:v>
                </c:pt>
                <c:pt idx="35">
                  <c:v>44524</c:v>
                </c:pt>
                <c:pt idx="36">
                  <c:v>44512</c:v>
                </c:pt>
                <c:pt idx="37">
                  <c:v>44498</c:v>
                </c:pt>
                <c:pt idx="38">
                  <c:v>44484</c:v>
                </c:pt>
                <c:pt idx="39">
                  <c:v>44470</c:v>
                </c:pt>
                <c:pt idx="40">
                  <c:v>44456</c:v>
                </c:pt>
                <c:pt idx="41">
                  <c:v>44435</c:v>
                </c:pt>
                <c:pt idx="42">
                  <c:v>44421</c:v>
                </c:pt>
                <c:pt idx="43">
                  <c:v>44407</c:v>
                </c:pt>
                <c:pt idx="44">
                  <c:v>44393</c:v>
                </c:pt>
                <c:pt idx="45">
                  <c:v>44372</c:v>
                </c:pt>
                <c:pt idx="46">
                  <c:v>44358</c:v>
                </c:pt>
                <c:pt idx="47">
                  <c:v>44344</c:v>
                </c:pt>
                <c:pt idx="48">
                  <c:v>44330</c:v>
                </c:pt>
                <c:pt idx="49">
                  <c:v>44316</c:v>
                </c:pt>
                <c:pt idx="50">
                  <c:v>44302</c:v>
                </c:pt>
                <c:pt idx="51">
                  <c:v>44281</c:v>
                </c:pt>
                <c:pt idx="52">
                  <c:v>44267</c:v>
                </c:pt>
                <c:pt idx="53">
                  <c:v>44253</c:v>
                </c:pt>
                <c:pt idx="54">
                  <c:v>44239</c:v>
                </c:pt>
                <c:pt idx="55">
                  <c:v>44225</c:v>
                </c:pt>
                <c:pt idx="56">
                  <c:v>44211</c:v>
                </c:pt>
                <c:pt idx="57">
                  <c:v>44188</c:v>
                </c:pt>
                <c:pt idx="58">
                  <c:v>44176</c:v>
                </c:pt>
                <c:pt idx="59">
                  <c:v>44160</c:v>
                </c:pt>
                <c:pt idx="60">
                  <c:v>44148</c:v>
                </c:pt>
                <c:pt idx="61">
                  <c:v>44134</c:v>
                </c:pt>
                <c:pt idx="62">
                  <c:v>44120</c:v>
                </c:pt>
                <c:pt idx="63">
                  <c:v>44106</c:v>
                </c:pt>
                <c:pt idx="64">
                  <c:v>44092</c:v>
                </c:pt>
                <c:pt idx="65">
                  <c:v>44071</c:v>
                </c:pt>
                <c:pt idx="66">
                  <c:v>44057</c:v>
                </c:pt>
                <c:pt idx="67">
                  <c:v>44043</c:v>
                </c:pt>
                <c:pt idx="68">
                  <c:v>44029</c:v>
                </c:pt>
                <c:pt idx="69">
                  <c:v>44008</c:v>
                </c:pt>
                <c:pt idx="70">
                  <c:v>43994</c:v>
                </c:pt>
                <c:pt idx="71">
                  <c:v>43980</c:v>
                </c:pt>
                <c:pt idx="72">
                  <c:v>43966</c:v>
                </c:pt>
                <c:pt idx="73">
                  <c:v>43945</c:v>
                </c:pt>
                <c:pt idx="74">
                  <c:v>43930</c:v>
                </c:pt>
                <c:pt idx="75">
                  <c:v>43917</c:v>
                </c:pt>
                <c:pt idx="76">
                  <c:v>43903</c:v>
                </c:pt>
                <c:pt idx="77">
                  <c:v>43889</c:v>
                </c:pt>
                <c:pt idx="78">
                  <c:v>43875</c:v>
                </c:pt>
                <c:pt idx="79">
                  <c:v>43861</c:v>
                </c:pt>
                <c:pt idx="80">
                  <c:v>43847</c:v>
                </c:pt>
                <c:pt idx="81">
                  <c:v>43819</c:v>
                </c:pt>
                <c:pt idx="82">
                  <c:v>43805</c:v>
                </c:pt>
                <c:pt idx="83">
                  <c:v>43791</c:v>
                </c:pt>
                <c:pt idx="84">
                  <c:v>43777</c:v>
                </c:pt>
                <c:pt idx="85">
                  <c:v>43763</c:v>
                </c:pt>
                <c:pt idx="86">
                  <c:v>43749</c:v>
                </c:pt>
                <c:pt idx="87">
                  <c:v>43735</c:v>
                </c:pt>
                <c:pt idx="88">
                  <c:v>43721</c:v>
                </c:pt>
                <c:pt idx="89">
                  <c:v>43707</c:v>
                </c:pt>
                <c:pt idx="90">
                  <c:v>43693</c:v>
                </c:pt>
                <c:pt idx="91">
                  <c:v>43679</c:v>
                </c:pt>
                <c:pt idx="92">
                  <c:v>43665</c:v>
                </c:pt>
                <c:pt idx="93">
                  <c:v>43644</c:v>
                </c:pt>
                <c:pt idx="94">
                  <c:v>43630</c:v>
                </c:pt>
                <c:pt idx="95">
                  <c:v>43616</c:v>
                </c:pt>
                <c:pt idx="96">
                  <c:v>43602</c:v>
                </c:pt>
                <c:pt idx="97">
                  <c:v>43581</c:v>
                </c:pt>
                <c:pt idx="98">
                  <c:v>43567</c:v>
                </c:pt>
                <c:pt idx="99">
                  <c:v>43553</c:v>
                </c:pt>
                <c:pt idx="100">
                  <c:v>43539</c:v>
                </c:pt>
                <c:pt idx="101">
                  <c:v>43525</c:v>
                </c:pt>
                <c:pt idx="102">
                  <c:v>43511</c:v>
                </c:pt>
                <c:pt idx="103">
                  <c:v>43497</c:v>
                </c:pt>
                <c:pt idx="104">
                  <c:v>43483</c:v>
                </c:pt>
                <c:pt idx="105">
                  <c:v>43455</c:v>
                </c:pt>
                <c:pt idx="106">
                  <c:v>43441</c:v>
                </c:pt>
                <c:pt idx="107">
                  <c:v>43425</c:v>
                </c:pt>
                <c:pt idx="108">
                  <c:v>43413</c:v>
                </c:pt>
                <c:pt idx="109">
                  <c:v>43399</c:v>
                </c:pt>
                <c:pt idx="110">
                  <c:v>43385</c:v>
                </c:pt>
                <c:pt idx="111">
                  <c:v>43371</c:v>
                </c:pt>
                <c:pt idx="112">
                  <c:v>43357</c:v>
                </c:pt>
                <c:pt idx="113">
                  <c:v>43343</c:v>
                </c:pt>
                <c:pt idx="114">
                  <c:v>43329</c:v>
                </c:pt>
                <c:pt idx="115">
                  <c:v>43308</c:v>
                </c:pt>
                <c:pt idx="116">
                  <c:v>43294</c:v>
                </c:pt>
                <c:pt idx="117">
                  <c:v>43280</c:v>
                </c:pt>
                <c:pt idx="118">
                  <c:v>43266</c:v>
                </c:pt>
                <c:pt idx="119">
                  <c:v>43245</c:v>
                </c:pt>
                <c:pt idx="120">
                  <c:v>43231</c:v>
                </c:pt>
                <c:pt idx="121">
                  <c:v>43217</c:v>
                </c:pt>
                <c:pt idx="122">
                  <c:v>43203</c:v>
                </c:pt>
                <c:pt idx="123">
                  <c:v>43188</c:v>
                </c:pt>
                <c:pt idx="124">
                  <c:v>43175</c:v>
                </c:pt>
                <c:pt idx="125">
                  <c:v>43161</c:v>
                </c:pt>
                <c:pt idx="126">
                  <c:v>43147</c:v>
                </c:pt>
                <c:pt idx="127">
                  <c:v>43133</c:v>
                </c:pt>
                <c:pt idx="128">
                  <c:v>43119</c:v>
                </c:pt>
                <c:pt idx="129">
                  <c:v>43091</c:v>
                </c:pt>
                <c:pt idx="130">
                  <c:v>43077</c:v>
                </c:pt>
                <c:pt idx="131">
                  <c:v>43061</c:v>
                </c:pt>
                <c:pt idx="132">
                  <c:v>43049</c:v>
                </c:pt>
                <c:pt idx="133">
                  <c:v>43035</c:v>
                </c:pt>
                <c:pt idx="134">
                  <c:v>43021</c:v>
                </c:pt>
                <c:pt idx="135">
                  <c:v>43007</c:v>
                </c:pt>
                <c:pt idx="136">
                  <c:v>42993</c:v>
                </c:pt>
                <c:pt idx="137">
                  <c:v>42979</c:v>
                </c:pt>
                <c:pt idx="138">
                  <c:v>42965</c:v>
                </c:pt>
                <c:pt idx="139">
                  <c:v>42944</c:v>
                </c:pt>
                <c:pt idx="140">
                  <c:v>42930</c:v>
                </c:pt>
                <c:pt idx="141">
                  <c:v>42916</c:v>
                </c:pt>
                <c:pt idx="142">
                  <c:v>42902</c:v>
                </c:pt>
                <c:pt idx="143">
                  <c:v>42881</c:v>
                </c:pt>
                <c:pt idx="144">
                  <c:v>42867</c:v>
                </c:pt>
                <c:pt idx="145">
                  <c:v>42853</c:v>
                </c:pt>
                <c:pt idx="146">
                  <c:v>42838</c:v>
                </c:pt>
                <c:pt idx="147">
                  <c:v>42825</c:v>
                </c:pt>
                <c:pt idx="148">
                  <c:v>42811</c:v>
                </c:pt>
                <c:pt idx="149">
                  <c:v>42790</c:v>
                </c:pt>
                <c:pt idx="150">
                  <c:v>42776</c:v>
                </c:pt>
                <c:pt idx="151">
                  <c:v>42762</c:v>
                </c:pt>
                <c:pt idx="152">
                  <c:v>42748</c:v>
                </c:pt>
                <c:pt idx="153">
                  <c:v>42727</c:v>
                </c:pt>
                <c:pt idx="154">
                  <c:v>42713</c:v>
                </c:pt>
                <c:pt idx="155">
                  <c:v>42697</c:v>
                </c:pt>
                <c:pt idx="156">
                  <c:v>42685</c:v>
                </c:pt>
                <c:pt idx="157">
                  <c:v>42671</c:v>
                </c:pt>
                <c:pt idx="158">
                  <c:v>42657</c:v>
                </c:pt>
                <c:pt idx="159">
                  <c:v>42643</c:v>
                </c:pt>
                <c:pt idx="160">
                  <c:v>42629</c:v>
                </c:pt>
                <c:pt idx="161">
                  <c:v>42608</c:v>
                </c:pt>
                <c:pt idx="162">
                  <c:v>42594</c:v>
                </c:pt>
                <c:pt idx="163">
                  <c:v>42580</c:v>
                </c:pt>
                <c:pt idx="164">
                  <c:v>42566</c:v>
                </c:pt>
                <c:pt idx="165">
                  <c:v>42545</c:v>
                </c:pt>
                <c:pt idx="166">
                  <c:v>42531</c:v>
                </c:pt>
                <c:pt idx="167">
                  <c:v>42517</c:v>
                </c:pt>
                <c:pt idx="168">
                  <c:v>42503</c:v>
                </c:pt>
                <c:pt idx="169">
                  <c:v>42489</c:v>
                </c:pt>
                <c:pt idx="170">
                  <c:v>42475</c:v>
                </c:pt>
                <c:pt idx="171">
                  <c:v>42461</c:v>
                </c:pt>
                <c:pt idx="172">
                  <c:v>42447</c:v>
                </c:pt>
                <c:pt idx="173">
                  <c:v>42426</c:v>
                </c:pt>
                <c:pt idx="174">
                  <c:v>42412</c:v>
                </c:pt>
                <c:pt idx="175">
                  <c:v>42398</c:v>
                </c:pt>
                <c:pt idx="176">
                  <c:v>42384</c:v>
                </c:pt>
                <c:pt idx="177">
                  <c:v>42361</c:v>
                </c:pt>
                <c:pt idx="178">
                  <c:v>42349</c:v>
                </c:pt>
                <c:pt idx="179">
                  <c:v>42333</c:v>
                </c:pt>
                <c:pt idx="180">
                  <c:v>42321</c:v>
                </c:pt>
                <c:pt idx="181">
                  <c:v>42307</c:v>
                </c:pt>
                <c:pt idx="182">
                  <c:v>42293</c:v>
                </c:pt>
                <c:pt idx="183">
                  <c:v>42272</c:v>
                </c:pt>
                <c:pt idx="184">
                  <c:v>42258</c:v>
                </c:pt>
                <c:pt idx="185">
                  <c:v>42244</c:v>
                </c:pt>
                <c:pt idx="186">
                  <c:v>42230</c:v>
                </c:pt>
                <c:pt idx="187">
                  <c:v>42216</c:v>
                </c:pt>
                <c:pt idx="188">
                  <c:v>42202</c:v>
                </c:pt>
                <c:pt idx="189">
                  <c:v>42181</c:v>
                </c:pt>
                <c:pt idx="190">
                  <c:v>42167</c:v>
                </c:pt>
                <c:pt idx="191">
                  <c:v>42153</c:v>
                </c:pt>
                <c:pt idx="192">
                  <c:v>42139</c:v>
                </c:pt>
                <c:pt idx="193">
                  <c:v>42125</c:v>
                </c:pt>
                <c:pt idx="194">
                  <c:v>42111</c:v>
                </c:pt>
                <c:pt idx="195">
                  <c:v>42090</c:v>
                </c:pt>
                <c:pt idx="196">
                  <c:v>42076</c:v>
                </c:pt>
                <c:pt idx="197">
                  <c:v>42062</c:v>
                </c:pt>
                <c:pt idx="198">
                  <c:v>42048</c:v>
                </c:pt>
                <c:pt idx="199">
                  <c:v>42034</c:v>
                </c:pt>
                <c:pt idx="200">
                  <c:v>42020</c:v>
                </c:pt>
                <c:pt idx="201">
                  <c:v>41996</c:v>
                </c:pt>
                <c:pt idx="202">
                  <c:v>41985</c:v>
                </c:pt>
                <c:pt idx="203">
                  <c:v>41969</c:v>
                </c:pt>
                <c:pt idx="204">
                  <c:v>41957</c:v>
                </c:pt>
                <c:pt idx="205">
                  <c:v>41943</c:v>
                </c:pt>
                <c:pt idx="206">
                  <c:v>41929</c:v>
                </c:pt>
                <c:pt idx="207">
                  <c:v>41908</c:v>
                </c:pt>
                <c:pt idx="208">
                  <c:v>41894</c:v>
                </c:pt>
                <c:pt idx="209">
                  <c:v>41880</c:v>
                </c:pt>
                <c:pt idx="210">
                  <c:v>41866</c:v>
                </c:pt>
                <c:pt idx="211">
                  <c:v>41852</c:v>
                </c:pt>
                <c:pt idx="212">
                  <c:v>41838</c:v>
                </c:pt>
                <c:pt idx="213">
                  <c:v>41817</c:v>
                </c:pt>
                <c:pt idx="214">
                  <c:v>41803</c:v>
                </c:pt>
                <c:pt idx="215">
                  <c:v>41789</c:v>
                </c:pt>
                <c:pt idx="216">
                  <c:v>41775</c:v>
                </c:pt>
                <c:pt idx="217">
                  <c:v>41754</c:v>
                </c:pt>
                <c:pt idx="218">
                  <c:v>41740</c:v>
                </c:pt>
                <c:pt idx="219">
                  <c:v>41726</c:v>
                </c:pt>
                <c:pt idx="220">
                  <c:v>41712</c:v>
                </c:pt>
                <c:pt idx="221">
                  <c:v>41698</c:v>
                </c:pt>
                <c:pt idx="222">
                  <c:v>41684</c:v>
                </c:pt>
                <c:pt idx="223">
                  <c:v>41670</c:v>
                </c:pt>
                <c:pt idx="224">
                  <c:v>41656</c:v>
                </c:pt>
                <c:pt idx="225">
                  <c:v>41631</c:v>
                </c:pt>
                <c:pt idx="226">
                  <c:v>41614</c:v>
                </c:pt>
                <c:pt idx="227">
                  <c:v>41605</c:v>
                </c:pt>
                <c:pt idx="228">
                  <c:v>41586</c:v>
                </c:pt>
                <c:pt idx="229">
                  <c:v>41572</c:v>
                </c:pt>
                <c:pt idx="230">
                  <c:v>41558</c:v>
                </c:pt>
                <c:pt idx="231">
                  <c:v>41544</c:v>
                </c:pt>
                <c:pt idx="232">
                  <c:v>41530</c:v>
                </c:pt>
                <c:pt idx="233">
                  <c:v>41516</c:v>
                </c:pt>
                <c:pt idx="234">
                  <c:v>41502</c:v>
                </c:pt>
                <c:pt idx="235">
                  <c:v>41481</c:v>
                </c:pt>
                <c:pt idx="236">
                  <c:v>41467</c:v>
                </c:pt>
                <c:pt idx="237">
                  <c:v>41453</c:v>
                </c:pt>
                <c:pt idx="238">
                  <c:v>41439</c:v>
                </c:pt>
                <c:pt idx="239">
                  <c:v>41425</c:v>
                </c:pt>
                <c:pt idx="240">
                  <c:v>41411</c:v>
                </c:pt>
                <c:pt idx="241">
                  <c:v>41390</c:v>
                </c:pt>
                <c:pt idx="242">
                  <c:v>41376</c:v>
                </c:pt>
                <c:pt idx="243">
                  <c:v>41362</c:v>
                </c:pt>
                <c:pt idx="244">
                  <c:v>41348</c:v>
                </c:pt>
                <c:pt idx="245">
                  <c:v>41334</c:v>
                </c:pt>
                <c:pt idx="246">
                  <c:v>41320</c:v>
                </c:pt>
                <c:pt idx="247">
                  <c:v>41306</c:v>
                </c:pt>
                <c:pt idx="248">
                  <c:v>41292</c:v>
                </c:pt>
                <c:pt idx="249">
                  <c:v>41264</c:v>
                </c:pt>
                <c:pt idx="250">
                  <c:v>41250</c:v>
                </c:pt>
                <c:pt idx="251">
                  <c:v>41234</c:v>
                </c:pt>
                <c:pt idx="252">
                  <c:v>41222</c:v>
                </c:pt>
                <c:pt idx="253">
                  <c:v>41208</c:v>
                </c:pt>
                <c:pt idx="254">
                  <c:v>41194</c:v>
                </c:pt>
                <c:pt idx="255">
                  <c:v>41180</c:v>
                </c:pt>
                <c:pt idx="256">
                  <c:v>41166</c:v>
                </c:pt>
                <c:pt idx="257">
                  <c:v>41152</c:v>
                </c:pt>
                <c:pt idx="258">
                  <c:v>41138</c:v>
                </c:pt>
                <c:pt idx="259">
                  <c:v>41117</c:v>
                </c:pt>
                <c:pt idx="260">
                  <c:v>41103</c:v>
                </c:pt>
                <c:pt idx="261">
                  <c:v>41089</c:v>
                </c:pt>
                <c:pt idx="262">
                  <c:v>41075</c:v>
                </c:pt>
                <c:pt idx="263">
                  <c:v>41054</c:v>
                </c:pt>
                <c:pt idx="264">
                  <c:v>41040</c:v>
                </c:pt>
                <c:pt idx="265">
                  <c:v>41026</c:v>
                </c:pt>
                <c:pt idx="266">
                  <c:v>41012</c:v>
                </c:pt>
                <c:pt idx="267">
                  <c:v>40998</c:v>
                </c:pt>
                <c:pt idx="268">
                  <c:v>40984</c:v>
                </c:pt>
                <c:pt idx="269">
                  <c:v>40963</c:v>
                </c:pt>
                <c:pt idx="270">
                  <c:v>40949</c:v>
                </c:pt>
                <c:pt idx="271">
                  <c:v>40935</c:v>
                </c:pt>
                <c:pt idx="272">
                  <c:v>40921</c:v>
                </c:pt>
                <c:pt idx="273">
                  <c:v>40899</c:v>
                </c:pt>
                <c:pt idx="274">
                  <c:v>40886</c:v>
                </c:pt>
                <c:pt idx="275">
                  <c:v>40870</c:v>
                </c:pt>
                <c:pt idx="276">
                  <c:v>40858</c:v>
                </c:pt>
                <c:pt idx="277">
                  <c:v>40844</c:v>
                </c:pt>
                <c:pt idx="278">
                  <c:v>40830</c:v>
                </c:pt>
                <c:pt idx="279">
                  <c:v>40816</c:v>
                </c:pt>
                <c:pt idx="280">
                  <c:v>40802</c:v>
                </c:pt>
                <c:pt idx="281">
                  <c:v>40781</c:v>
                </c:pt>
                <c:pt idx="282">
                  <c:v>40767</c:v>
                </c:pt>
                <c:pt idx="283">
                  <c:v>40753</c:v>
                </c:pt>
                <c:pt idx="284">
                  <c:v>40739</c:v>
                </c:pt>
                <c:pt idx="285">
                  <c:v>40725</c:v>
                </c:pt>
                <c:pt idx="286">
                  <c:v>40711</c:v>
                </c:pt>
                <c:pt idx="287">
                  <c:v>40690</c:v>
                </c:pt>
                <c:pt idx="288">
                  <c:v>40676</c:v>
                </c:pt>
                <c:pt idx="289">
                  <c:v>40662</c:v>
                </c:pt>
                <c:pt idx="290">
                  <c:v>40648</c:v>
                </c:pt>
                <c:pt idx="291">
                  <c:v>40627</c:v>
                </c:pt>
                <c:pt idx="292">
                  <c:v>40613</c:v>
                </c:pt>
                <c:pt idx="293">
                  <c:v>40599</c:v>
                </c:pt>
                <c:pt idx="294">
                  <c:v>40585</c:v>
                </c:pt>
                <c:pt idx="295">
                  <c:v>40571</c:v>
                </c:pt>
                <c:pt idx="296">
                  <c:v>40557</c:v>
                </c:pt>
                <c:pt idx="297">
                  <c:v>40535</c:v>
                </c:pt>
                <c:pt idx="298">
                  <c:v>40522</c:v>
                </c:pt>
                <c:pt idx="299">
                  <c:v>40506</c:v>
                </c:pt>
                <c:pt idx="300">
                  <c:v>40494</c:v>
                </c:pt>
                <c:pt idx="301">
                  <c:v>40480</c:v>
                </c:pt>
                <c:pt idx="302">
                  <c:v>40466</c:v>
                </c:pt>
                <c:pt idx="303">
                  <c:v>40452</c:v>
                </c:pt>
                <c:pt idx="304">
                  <c:v>40438</c:v>
                </c:pt>
                <c:pt idx="305">
                  <c:v>40417</c:v>
                </c:pt>
                <c:pt idx="306">
                  <c:v>40403</c:v>
                </c:pt>
                <c:pt idx="307">
                  <c:v>40389</c:v>
                </c:pt>
                <c:pt idx="308">
                  <c:v>40375</c:v>
                </c:pt>
                <c:pt idx="309">
                  <c:v>40354</c:v>
                </c:pt>
                <c:pt idx="310">
                  <c:v>40340</c:v>
                </c:pt>
                <c:pt idx="311">
                  <c:v>40326</c:v>
                </c:pt>
                <c:pt idx="312">
                  <c:v>40312</c:v>
                </c:pt>
                <c:pt idx="313">
                  <c:v>40298</c:v>
                </c:pt>
                <c:pt idx="314">
                  <c:v>40284</c:v>
                </c:pt>
                <c:pt idx="315">
                  <c:v>40263</c:v>
                </c:pt>
                <c:pt idx="316">
                  <c:v>40249</c:v>
                </c:pt>
                <c:pt idx="317">
                  <c:v>40235</c:v>
                </c:pt>
                <c:pt idx="318">
                  <c:v>40221</c:v>
                </c:pt>
                <c:pt idx="319">
                  <c:v>40207</c:v>
                </c:pt>
                <c:pt idx="320">
                  <c:v>40193</c:v>
                </c:pt>
                <c:pt idx="321">
                  <c:v>40170</c:v>
                </c:pt>
                <c:pt idx="322">
                  <c:v>40158</c:v>
                </c:pt>
                <c:pt idx="323">
                  <c:v>40142</c:v>
                </c:pt>
                <c:pt idx="324">
                  <c:v>40130</c:v>
                </c:pt>
                <c:pt idx="325">
                  <c:v>40116</c:v>
                </c:pt>
                <c:pt idx="326">
                  <c:v>40102</c:v>
                </c:pt>
                <c:pt idx="327">
                  <c:v>40081</c:v>
                </c:pt>
                <c:pt idx="328">
                  <c:v>40067</c:v>
                </c:pt>
                <c:pt idx="329">
                  <c:v>40053</c:v>
                </c:pt>
                <c:pt idx="330">
                  <c:v>40039</c:v>
                </c:pt>
                <c:pt idx="331">
                  <c:v>40018</c:v>
                </c:pt>
                <c:pt idx="332">
                  <c:v>40004</c:v>
                </c:pt>
                <c:pt idx="333">
                  <c:v>39990</c:v>
                </c:pt>
                <c:pt idx="334">
                  <c:v>39976</c:v>
                </c:pt>
                <c:pt idx="335">
                  <c:v>39962</c:v>
                </c:pt>
                <c:pt idx="336">
                  <c:v>39948</c:v>
                </c:pt>
                <c:pt idx="337">
                  <c:v>39934</c:v>
                </c:pt>
                <c:pt idx="338">
                  <c:v>39920</c:v>
                </c:pt>
                <c:pt idx="339">
                  <c:v>39899</c:v>
                </c:pt>
                <c:pt idx="340">
                  <c:v>39885</c:v>
                </c:pt>
                <c:pt idx="341">
                  <c:v>39871</c:v>
                </c:pt>
                <c:pt idx="342">
                  <c:v>39857</c:v>
                </c:pt>
                <c:pt idx="343">
                  <c:v>39829</c:v>
                </c:pt>
                <c:pt idx="344">
                  <c:v>39805</c:v>
                </c:pt>
                <c:pt idx="345">
                  <c:v>39794</c:v>
                </c:pt>
                <c:pt idx="346">
                  <c:v>39778</c:v>
                </c:pt>
                <c:pt idx="347">
                  <c:v>39766</c:v>
                </c:pt>
                <c:pt idx="348">
                  <c:v>39752</c:v>
                </c:pt>
                <c:pt idx="349">
                  <c:v>39738</c:v>
                </c:pt>
                <c:pt idx="350">
                  <c:v>39717</c:v>
                </c:pt>
                <c:pt idx="351">
                  <c:v>39703</c:v>
                </c:pt>
                <c:pt idx="352">
                  <c:v>39675</c:v>
                </c:pt>
                <c:pt idx="353">
                  <c:v>39654</c:v>
                </c:pt>
                <c:pt idx="354">
                  <c:v>39640</c:v>
                </c:pt>
                <c:pt idx="355">
                  <c:v>39626</c:v>
                </c:pt>
                <c:pt idx="356">
                  <c:v>39612</c:v>
                </c:pt>
                <c:pt idx="357">
                  <c:v>39584</c:v>
                </c:pt>
                <c:pt idx="358">
                  <c:v>39563</c:v>
                </c:pt>
                <c:pt idx="359">
                  <c:v>39549</c:v>
                </c:pt>
                <c:pt idx="360">
                  <c:v>39535</c:v>
                </c:pt>
                <c:pt idx="361">
                  <c:v>39521</c:v>
                </c:pt>
                <c:pt idx="362">
                  <c:v>39507</c:v>
                </c:pt>
                <c:pt idx="363">
                  <c:v>39448</c:v>
                </c:pt>
                <c:pt idx="364">
                  <c:v>39417</c:v>
                </c:pt>
                <c:pt idx="365">
                  <c:v>39387</c:v>
                </c:pt>
                <c:pt idx="366">
                  <c:v>39356</c:v>
                </c:pt>
                <c:pt idx="367">
                  <c:v>39326</c:v>
                </c:pt>
                <c:pt idx="368">
                  <c:v>39295</c:v>
                </c:pt>
                <c:pt idx="369">
                  <c:v>39264</c:v>
                </c:pt>
                <c:pt idx="370">
                  <c:v>39234</c:v>
                </c:pt>
                <c:pt idx="371">
                  <c:v>39203</c:v>
                </c:pt>
                <c:pt idx="372">
                  <c:v>39173</c:v>
                </c:pt>
                <c:pt idx="373">
                  <c:v>39142</c:v>
                </c:pt>
                <c:pt idx="374">
                  <c:v>39114</c:v>
                </c:pt>
                <c:pt idx="375">
                  <c:v>39083</c:v>
                </c:pt>
                <c:pt idx="376">
                  <c:v>39052</c:v>
                </c:pt>
                <c:pt idx="377">
                  <c:v>39022</c:v>
                </c:pt>
                <c:pt idx="378">
                  <c:v>38991</c:v>
                </c:pt>
                <c:pt idx="379">
                  <c:v>38961</c:v>
                </c:pt>
                <c:pt idx="380">
                  <c:v>38930</c:v>
                </c:pt>
                <c:pt idx="381">
                  <c:v>38899</c:v>
                </c:pt>
                <c:pt idx="382">
                  <c:v>38869</c:v>
                </c:pt>
                <c:pt idx="383">
                  <c:v>38838</c:v>
                </c:pt>
                <c:pt idx="384">
                  <c:v>38808</c:v>
                </c:pt>
                <c:pt idx="385">
                  <c:v>38777</c:v>
                </c:pt>
                <c:pt idx="386">
                  <c:v>38749</c:v>
                </c:pt>
                <c:pt idx="387">
                  <c:v>38718</c:v>
                </c:pt>
                <c:pt idx="388">
                  <c:v>38687</c:v>
                </c:pt>
                <c:pt idx="389">
                  <c:v>38657</c:v>
                </c:pt>
                <c:pt idx="390">
                  <c:v>38626</c:v>
                </c:pt>
                <c:pt idx="391">
                  <c:v>38596</c:v>
                </c:pt>
                <c:pt idx="392">
                  <c:v>38565</c:v>
                </c:pt>
                <c:pt idx="393">
                  <c:v>38534</c:v>
                </c:pt>
                <c:pt idx="394">
                  <c:v>38504</c:v>
                </c:pt>
                <c:pt idx="395">
                  <c:v>38473</c:v>
                </c:pt>
                <c:pt idx="396">
                  <c:v>38443</c:v>
                </c:pt>
                <c:pt idx="397">
                  <c:v>38412</c:v>
                </c:pt>
                <c:pt idx="398">
                  <c:v>38384</c:v>
                </c:pt>
                <c:pt idx="399">
                  <c:v>38353</c:v>
                </c:pt>
                <c:pt idx="400">
                  <c:v>38322</c:v>
                </c:pt>
                <c:pt idx="401">
                  <c:v>38292</c:v>
                </c:pt>
                <c:pt idx="402">
                  <c:v>38261</c:v>
                </c:pt>
                <c:pt idx="403">
                  <c:v>38231</c:v>
                </c:pt>
                <c:pt idx="404">
                  <c:v>38200</c:v>
                </c:pt>
                <c:pt idx="405">
                  <c:v>38169</c:v>
                </c:pt>
                <c:pt idx="406">
                  <c:v>38139</c:v>
                </c:pt>
                <c:pt idx="407">
                  <c:v>38108</c:v>
                </c:pt>
                <c:pt idx="408">
                  <c:v>38078</c:v>
                </c:pt>
                <c:pt idx="409">
                  <c:v>38047</c:v>
                </c:pt>
                <c:pt idx="410">
                  <c:v>38018</c:v>
                </c:pt>
                <c:pt idx="411">
                  <c:v>37987</c:v>
                </c:pt>
                <c:pt idx="412">
                  <c:v>37956</c:v>
                </c:pt>
                <c:pt idx="413">
                  <c:v>37926</c:v>
                </c:pt>
                <c:pt idx="414">
                  <c:v>37895</c:v>
                </c:pt>
                <c:pt idx="415">
                  <c:v>37865</c:v>
                </c:pt>
                <c:pt idx="416">
                  <c:v>37834</c:v>
                </c:pt>
                <c:pt idx="417">
                  <c:v>37803</c:v>
                </c:pt>
                <c:pt idx="418">
                  <c:v>37773</c:v>
                </c:pt>
                <c:pt idx="419">
                  <c:v>37742</c:v>
                </c:pt>
                <c:pt idx="420">
                  <c:v>37712</c:v>
                </c:pt>
                <c:pt idx="421">
                  <c:v>37681</c:v>
                </c:pt>
                <c:pt idx="422">
                  <c:v>37653</c:v>
                </c:pt>
                <c:pt idx="423">
                  <c:v>37622</c:v>
                </c:pt>
                <c:pt idx="424">
                  <c:v>37591</c:v>
                </c:pt>
                <c:pt idx="425">
                  <c:v>37561</c:v>
                </c:pt>
                <c:pt idx="426">
                  <c:v>37530</c:v>
                </c:pt>
                <c:pt idx="427">
                  <c:v>37500</c:v>
                </c:pt>
                <c:pt idx="428">
                  <c:v>37469</c:v>
                </c:pt>
                <c:pt idx="429">
                  <c:v>37438</c:v>
                </c:pt>
                <c:pt idx="430">
                  <c:v>37408</c:v>
                </c:pt>
                <c:pt idx="431">
                  <c:v>37377</c:v>
                </c:pt>
                <c:pt idx="432">
                  <c:v>37347</c:v>
                </c:pt>
                <c:pt idx="433">
                  <c:v>37316</c:v>
                </c:pt>
                <c:pt idx="434">
                  <c:v>37288</c:v>
                </c:pt>
                <c:pt idx="435">
                  <c:v>37257</c:v>
                </c:pt>
                <c:pt idx="436">
                  <c:v>37226</c:v>
                </c:pt>
                <c:pt idx="437">
                  <c:v>37196</c:v>
                </c:pt>
                <c:pt idx="438">
                  <c:v>37165</c:v>
                </c:pt>
                <c:pt idx="439">
                  <c:v>37135</c:v>
                </c:pt>
                <c:pt idx="440">
                  <c:v>37104</c:v>
                </c:pt>
                <c:pt idx="441">
                  <c:v>37073</c:v>
                </c:pt>
                <c:pt idx="442">
                  <c:v>37043</c:v>
                </c:pt>
                <c:pt idx="443">
                  <c:v>37012</c:v>
                </c:pt>
                <c:pt idx="444">
                  <c:v>36982</c:v>
                </c:pt>
                <c:pt idx="445">
                  <c:v>36951</c:v>
                </c:pt>
                <c:pt idx="446">
                  <c:v>36923</c:v>
                </c:pt>
                <c:pt idx="447">
                  <c:v>36892</c:v>
                </c:pt>
                <c:pt idx="448">
                  <c:v>36861</c:v>
                </c:pt>
                <c:pt idx="449">
                  <c:v>36831</c:v>
                </c:pt>
                <c:pt idx="450">
                  <c:v>36800</c:v>
                </c:pt>
                <c:pt idx="451">
                  <c:v>36770</c:v>
                </c:pt>
                <c:pt idx="452">
                  <c:v>36739</c:v>
                </c:pt>
                <c:pt idx="453">
                  <c:v>36708</c:v>
                </c:pt>
                <c:pt idx="454">
                  <c:v>36678</c:v>
                </c:pt>
                <c:pt idx="455">
                  <c:v>36647</c:v>
                </c:pt>
                <c:pt idx="456">
                  <c:v>36617</c:v>
                </c:pt>
                <c:pt idx="457">
                  <c:v>36586</c:v>
                </c:pt>
                <c:pt idx="458">
                  <c:v>36557</c:v>
                </c:pt>
                <c:pt idx="459">
                  <c:v>36526</c:v>
                </c:pt>
                <c:pt idx="460">
                  <c:v>36495</c:v>
                </c:pt>
                <c:pt idx="461">
                  <c:v>36465</c:v>
                </c:pt>
                <c:pt idx="462">
                  <c:v>36434</c:v>
                </c:pt>
                <c:pt idx="463">
                  <c:v>36404</c:v>
                </c:pt>
                <c:pt idx="464">
                  <c:v>36373</c:v>
                </c:pt>
                <c:pt idx="465">
                  <c:v>36342</c:v>
                </c:pt>
                <c:pt idx="466">
                  <c:v>36312</c:v>
                </c:pt>
                <c:pt idx="467">
                  <c:v>36281</c:v>
                </c:pt>
                <c:pt idx="468">
                  <c:v>36251</c:v>
                </c:pt>
                <c:pt idx="469">
                  <c:v>36220</c:v>
                </c:pt>
                <c:pt idx="470">
                  <c:v>36192</c:v>
                </c:pt>
                <c:pt idx="471">
                  <c:v>36161</c:v>
                </c:pt>
                <c:pt idx="472">
                  <c:v>36130</c:v>
                </c:pt>
                <c:pt idx="473">
                  <c:v>36100</c:v>
                </c:pt>
                <c:pt idx="474">
                  <c:v>36069</c:v>
                </c:pt>
                <c:pt idx="475">
                  <c:v>36039</c:v>
                </c:pt>
                <c:pt idx="476">
                  <c:v>36008</c:v>
                </c:pt>
                <c:pt idx="477">
                  <c:v>35977</c:v>
                </c:pt>
                <c:pt idx="478">
                  <c:v>35947</c:v>
                </c:pt>
                <c:pt idx="479">
                  <c:v>35916</c:v>
                </c:pt>
                <c:pt idx="480">
                  <c:v>35886</c:v>
                </c:pt>
                <c:pt idx="481">
                  <c:v>35855</c:v>
                </c:pt>
                <c:pt idx="482">
                  <c:v>35827</c:v>
                </c:pt>
                <c:pt idx="483">
                  <c:v>35796</c:v>
                </c:pt>
                <c:pt idx="484">
                  <c:v>35765</c:v>
                </c:pt>
                <c:pt idx="485">
                  <c:v>35735</c:v>
                </c:pt>
                <c:pt idx="486">
                  <c:v>35704</c:v>
                </c:pt>
                <c:pt idx="487">
                  <c:v>35674</c:v>
                </c:pt>
                <c:pt idx="488">
                  <c:v>35643</c:v>
                </c:pt>
                <c:pt idx="489">
                  <c:v>35612</c:v>
                </c:pt>
                <c:pt idx="490">
                  <c:v>35582</c:v>
                </c:pt>
                <c:pt idx="491">
                  <c:v>35551</c:v>
                </c:pt>
                <c:pt idx="492">
                  <c:v>35521</c:v>
                </c:pt>
                <c:pt idx="493">
                  <c:v>35490</c:v>
                </c:pt>
                <c:pt idx="494">
                  <c:v>35462</c:v>
                </c:pt>
                <c:pt idx="495">
                  <c:v>35431</c:v>
                </c:pt>
                <c:pt idx="496">
                  <c:v>35400</c:v>
                </c:pt>
                <c:pt idx="497">
                  <c:v>35370</c:v>
                </c:pt>
                <c:pt idx="498">
                  <c:v>35339</c:v>
                </c:pt>
                <c:pt idx="499">
                  <c:v>35309</c:v>
                </c:pt>
                <c:pt idx="500">
                  <c:v>35278</c:v>
                </c:pt>
                <c:pt idx="501">
                  <c:v>35247</c:v>
                </c:pt>
                <c:pt idx="502">
                  <c:v>35217</c:v>
                </c:pt>
                <c:pt idx="503">
                  <c:v>35186</c:v>
                </c:pt>
                <c:pt idx="504">
                  <c:v>35156</c:v>
                </c:pt>
                <c:pt idx="505">
                  <c:v>35125</c:v>
                </c:pt>
                <c:pt idx="506">
                  <c:v>35096</c:v>
                </c:pt>
                <c:pt idx="507">
                  <c:v>35065</c:v>
                </c:pt>
                <c:pt idx="508">
                  <c:v>35034</c:v>
                </c:pt>
                <c:pt idx="509">
                  <c:v>35004</c:v>
                </c:pt>
                <c:pt idx="510">
                  <c:v>34973</c:v>
                </c:pt>
                <c:pt idx="511">
                  <c:v>34943</c:v>
                </c:pt>
                <c:pt idx="512">
                  <c:v>34912</c:v>
                </c:pt>
                <c:pt idx="513">
                  <c:v>34881</c:v>
                </c:pt>
                <c:pt idx="514">
                  <c:v>34851</c:v>
                </c:pt>
                <c:pt idx="515">
                  <c:v>34820</c:v>
                </c:pt>
                <c:pt idx="516">
                  <c:v>34790</c:v>
                </c:pt>
                <c:pt idx="517">
                  <c:v>34759</c:v>
                </c:pt>
                <c:pt idx="518">
                  <c:v>34731</c:v>
                </c:pt>
                <c:pt idx="519">
                  <c:v>34700</c:v>
                </c:pt>
                <c:pt idx="520">
                  <c:v>34669</c:v>
                </c:pt>
                <c:pt idx="521">
                  <c:v>34639</c:v>
                </c:pt>
                <c:pt idx="522">
                  <c:v>34608</c:v>
                </c:pt>
                <c:pt idx="523">
                  <c:v>34578</c:v>
                </c:pt>
                <c:pt idx="524">
                  <c:v>34547</c:v>
                </c:pt>
                <c:pt idx="525">
                  <c:v>34516</c:v>
                </c:pt>
                <c:pt idx="526">
                  <c:v>34486</c:v>
                </c:pt>
                <c:pt idx="527">
                  <c:v>34455</c:v>
                </c:pt>
                <c:pt idx="528">
                  <c:v>34425</c:v>
                </c:pt>
                <c:pt idx="529">
                  <c:v>34394</c:v>
                </c:pt>
                <c:pt idx="530">
                  <c:v>34366</c:v>
                </c:pt>
                <c:pt idx="531">
                  <c:v>34335</c:v>
                </c:pt>
                <c:pt idx="532">
                  <c:v>34304</c:v>
                </c:pt>
                <c:pt idx="533">
                  <c:v>34274</c:v>
                </c:pt>
                <c:pt idx="534">
                  <c:v>34243</c:v>
                </c:pt>
                <c:pt idx="535">
                  <c:v>34213</c:v>
                </c:pt>
                <c:pt idx="536">
                  <c:v>34182</c:v>
                </c:pt>
                <c:pt idx="537">
                  <c:v>34151</c:v>
                </c:pt>
                <c:pt idx="538">
                  <c:v>34121</c:v>
                </c:pt>
                <c:pt idx="539">
                  <c:v>34090</c:v>
                </c:pt>
                <c:pt idx="540">
                  <c:v>34060</c:v>
                </c:pt>
                <c:pt idx="541">
                  <c:v>34029</c:v>
                </c:pt>
                <c:pt idx="542">
                  <c:v>34001</c:v>
                </c:pt>
                <c:pt idx="543">
                  <c:v>33970</c:v>
                </c:pt>
                <c:pt idx="544">
                  <c:v>33939</c:v>
                </c:pt>
                <c:pt idx="545">
                  <c:v>33909</c:v>
                </c:pt>
                <c:pt idx="546">
                  <c:v>33878</c:v>
                </c:pt>
                <c:pt idx="547">
                  <c:v>33848</c:v>
                </c:pt>
                <c:pt idx="548">
                  <c:v>33817</c:v>
                </c:pt>
                <c:pt idx="549">
                  <c:v>33786</c:v>
                </c:pt>
                <c:pt idx="550">
                  <c:v>33756</c:v>
                </c:pt>
                <c:pt idx="551">
                  <c:v>33725</c:v>
                </c:pt>
                <c:pt idx="552">
                  <c:v>33695</c:v>
                </c:pt>
                <c:pt idx="553">
                  <c:v>33664</c:v>
                </c:pt>
                <c:pt idx="554">
                  <c:v>33635</c:v>
                </c:pt>
                <c:pt idx="555">
                  <c:v>33604</c:v>
                </c:pt>
                <c:pt idx="556">
                  <c:v>33573</c:v>
                </c:pt>
                <c:pt idx="557">
                  <c:v>33543</c:v>
                </c:pt>
                <c:pt idx="558">
                  <c:v>33512</c:v>
                </c:pt>
                <c:pt idx="559">
                  <c:v>33482</c:v>
                </c:pt>
                <c:pt idx="560">
                  <c:v>33451</c:v>
                </c:pt>
                <c:pt idx="561">
                  <c:v>33420</c:v>
                </c:pt>
                <c:pt idx="562">
                  <c:v>33390</c:v>
                </c:pt>
                <c:pt idx="563">
                  <c:v>33359</c:v>
                </c:pt>
                <c:pt idx="564">
                  <c:v>33329</c:v>
                </c:pt>
                <c:pt idx="565">
                  <c:v>33298</c:v>
                </c:pt>
                <c:pt idx="566">
                  <c:v>33270</c:v>
                </c:pt>
                <c:pt idx="567">
                  <c:v>33239</c:v>
                </c:pt>
                <c:pt idx="568">
                  <c:v>33208</c:v>
                </c:pt>
                <c:pt idx="569">
                  <c:v>33178</c:v>
                </c:pt>
                <c:pt idx="570">
                  <c:v>33147</c:v>
                </c:pt>
                <c:pt idx="571">
                  <c:v>33117</c:v>
                </c:pt>
                <c:pt idx="572">
                  <c:v>33086</c:v>
                </c:pt>
                <c:pt idx="573">
                  <c:v>33055</c:v>
                </c:pt>
                <c:pt idx="574">
                  <c:v>33025</c:v>
                </c:pt>
                <c:pt idx="575">
                  <c:v>32994</c:v>
                </c:pt>
                <c:pt idx="576">
                  <c:v>32964</c:v>
                </c:pt>
                <c:pt idx="577">
                  <c:v>32933</c:v>
                </c:pt>
                <c:pt idx="578">
                  <c:v>32905</c:v>
                </c:pt>
                <c:pt idx="579">
                  <c:v>32874</c:v>
                </c:pt>
                <c:pt idx="580">
                  <c:v>32843</c:v>
                </c:pt>
                <c:pt idx="581">
                  <c:v>32813</c:v>
                </c:pt>
                <c:pt idx="582">
                  <c:v>32782</c:v>
                </c:pt>
                <c:pt idx="583">
                  <c:v>32752</c:v>
                </c:pt>
                <c:pt idx="584">
                  <c:v>32721</c:v>
                </c:pt>
                <c:pt idx="585">
                  <c:v>32690</c:v>
                </c:pt>
                <c:pt idx="586">
                  <c:v>32660</c:v>
                </c:pt>
                <c:pt idx="587">
                  <c:v>32629</c:v>
                </c:pt>
                <c:pt idx="588">
                  <c:v>32599</c:v>
                </c:pt>
                <c:pt idx="589">
                  <c:v>32568</c:v>
                </c:pt>
                <c:pt idx="590">
                  <c:v>32540</c:v>
                </c:pt>
                <c:pt idx="591">
                  <c:v>32509</c:v>
                </c:pt>
                <c:pt idx="592">
                  <c:v>32478</c:v>
                </c:pt>
                <c:pt idx="593">
                  <c:v>32448</c:v>
                </c:pt>
                <c:pt idx="594">
                  <c:v>32417</c:v>
                </c:pt>
                <c:pt idx="595">
                  <c:v>32387</c:v>
                </c:pt>
                <c:pt idx="596">
                  <c:v>32356</c:v>
                </c:pt>
                <c:pt idx="597">
                  <c:v>32325</c:v>
                </c:pt>
                <c:pt idx="598">
                  <c:v>32295</c:v>
                </c:pt>
                <c:pt idx="599">
                  <c:v>32264</c:v>
                </c:pt>
                <c:pt idx="600">
                  <c:v>32234</c:v>
                </c:pt>
                <c:pt idx="601">
                  <c:v>32203</c:v>
                </c:pt>
                <c:pt idx="602">
                  <c:v>32174</c:v>
                </c:pt>
                <c:pt idx="603">
                  <c:v>32143</c:v>
                </c:pt>
                <c:pt idx="604">
                  <c:v>32112</c:v>
                </c:pt>
                <c:pt idx="605">
                  <c:v>32082</c:v>
                </c:pt>
                <c:pt idx="606">
                  <c:v>32051</c:v>
                </c:pt>
                <c:pt idx="607">
                  <c:v>32021</c:v>
                </c:pt>
                <c:pt idx="608">
                  <c:v>31990</c:v>
                </c:pt>
                <c:pt idx="609">
                  <c:v>31959</c:v>
                </c:pt>
                <c:pt idx="610">
                  <c:v>31929</c:v>
                </c:pt>
                <c:pt idx="611">
                  <c:v>31898</c:v>
                </c:pt>
                <c:pt idx="612">
                  <c:v>31868</c:v>
                </c:pt>
                <c:pt idx="613">
                  <c:v>31837</c:v>
                </c:pt>
                <c:pt idx="614">
                  <c:v>31809</c:v>
                </c:pt>
                <c:pt idx="615">
                  <c:v>31778</c:v>
                </c:pt>
                <c:pt idx="616">
                  <c:v>31747</c:v>
                </c:pt>
                <c:pt idx="617">
                  <c:v>31717</c:v>
                </c:pt>
                <c:pt idx="618">
                  <c:v>31686</c:v>
                </c:pt>
                <c:pt idx="619">
                  <c:v>31656</c:v>
                </c:pt>
                <c:pt idx="620">
                  <c:v>31625</c:v>
                </c:pt>
                <c:pt idx="621">
                  <c:v>31594</c:v>
                </c:pt>
                <c:pt idx="622">
                  <c:v>31564</c:v>
                </c:pt>
                <c:pt idx="623">
                  <c:v>31533</c:v>
                </c:pt>
                <c:pt idx="624">
                  <c:v>31503</c:v>
                </c:pt>
                <c:pt idx="625">
                  <c:v>31472</c:v>
                </c:pt>
                <c:pt idx="626">
                  <c:v>31444</c:v>
                </c:pt>
                <c:pt idx="627">
                  <c:v>31413</c:v>
                </c:pt>
                <c:pt idx="628">
                  <c:v>31382</c:v>
                </c:pt>
                <c:pt idx="629">
                  <c:v>31352</c:v>
                </c:pt>
                <c:pt idx="630">
                  <c:v>31321</c:v>
                </c:pt>
                <c:pt idx="631">
                  <c:v>31291</c:v>
                </c:pt>
                <c:pt idx="632">
                  <c:v>31260</c:v>
                </c:pt>
                <c:pt idx="633">
                  <c:v>31229</c:v>
                </c:pt>
                <c:pt idx="634">
                  <c:v>31199</c:v>
                </c:pt>
                <c:pt idx="635">
                  <c:v>31168</c:v>
                </c:pt>
                <c:pt idx="636">
                  <c:v>31138</c:v>
                </c:pt>
                <c:pt idx="637">
                  <c:v>31107</c:v>
                </c:pt>
                <c:pt idx="638">
                  <c:v>31079</c:v>
                </c:pt>
                <c:pt idx="639">
                  <c:v>31048</c:v>
                </c:pt>
                <c:pt idx="640">
                  <c:v>31017</c:v>
                </c:pt>
                <c:pt idx="641">
                  <c:v>30987</c:v>
                </c:pt>
                <c:pt idx="642">
                  <c:v>30956</c:v>
                </c:pt>
                <c:pt idx="643">
                  <c:v>30926</c:v>
                </c:pt>
                <c:pt idx="644">
                  <c:v>30895</c:v>
                </c:pt>
                <c:pt idx="645">
                  <c:v>30864</c:v>
                </c:pt>
                <c:pt idx="646">
                  <c:v>30834</c:v>
                </c:pt>
                <c:pt idx="647">
                  <c:v>30803</c:v>
                </c:pt>
                <c:pt idx="648">
                  <c:v>30773</c:v>
                </c:pt>
                <c:pt idx="649">
                  <c:v>30742</c:v>
                </c:pt>
                <c:pt idx="650">
                  <c:v>30713</c:v>
                </c:pt>
                <c:pt idx="651">
                  <c:v>30682</c:v>
                </c:pt>
                <c:pt idx="652">
                  <c:v>30651</c:v>
                </c:pt>
                <c:pt idx="653">
                  <c:v>30621</c:v>
                </c:pt>
                <c:pt idx="654">
                  <c:v>30590</c:v>
                </c:pt>
                <c:pt idx="655">
                  <c:v>30560</c:v>
                </c:pt>
                <c:pt idx="656">
                  <c:v>30529</c:v>
                </c:pt>
                <c:pt idx="657">
                  <c:v>30498</c:v>
                </c:pt>
                <c:pt idx="658">
                  <c:v>30468</c:v>
                </c:pt>
                <c:pt idx="659">
                  <c:v>30437</c:v>
                </c:pt>
                <c:pt idx="660">
                  <c:v>30407</c:v>
                </c:pt>
                <c:pt idx="661">
                  <c:v>30376</c:v>
                </c:pt>
                <c:pt idx="662">
                  <c:v>30348</c:v>
                </c:pt>
                <c:pt idx="663">
                  <c:v>30317</c:v>
                </c:pt>
                <c:pt idx="664">
                  <c:v>30286</c:v>
                </c:pt>
                <c:pt idx="665">
                  <c:v>30256</c:v>
                </c:pt>
                <c:pt idx="666">
                  <c:v>30225</c:v>
                </c:pt>
                <c:pt idx="667">
                  <c:v>30195</c:v>
                </c:pt>
                <c:pt idx="668">
                  <c:v>30164</c:v>
                </c:pt>
                <c:pt idx="669">
                  <c:v>30133</c:v>
                </c:pt>
                <c:pt idx="670">
                  <c:v>30103</c:v>
                </c:pt>
                <c:pt idx="671">
                  <c:v>30072</c:v>
                </c:pt>
                <c:pt idx="672">
                  <c:v>30042</c:v>
                </c:pt>
                <c:pt idx="673">
                  <c:v>30011</c:v>
                </c:pt>
                <c:pt idx="674">
                  <c:v>29983</c:v>
                </c:pt>
                <c:pt idx="675">
                  <c:v>29952</c:v>
                </c:pt>
                <c:pt idx="676">
                  <c:v>29921</c:v>
                </c:pt>
                <c:pt idx="677">
                  <c:v>29891</c:v>
                </c:pt>
                <c:pt idx="678">
                  <c:v>29860</c:v>
                </c:pt>
                <c:pt idx="679">
                  <c:v>29830</c:v>
                </c:pt>
                <c:pt idx="680">
                  <c:v>29799</c:v>
                </c:pt>
                <c:pt idx="681">
                  <c:v>29768</c:v>
                </c:pt>
                <c:pt idx="682">
                  <c:v>29738</c:v>
                </c:pt>
                <c:pt idx="683">
                  <c:v>29707</c:v>
                </c:pt>
                <c:pt idx="684">
                  <c:v>29677</c:v>
                </c:pt>
                <c:pt idx="685">
                  <c:v>29646</c:v>
                </c:pt>
                <c:pt idx="686">
                  <c:v>29618</c:v>
                </c:pt>
                <c:pt idx="687">
                  <c:v>29587</c:v>
                </c:pt>
                <c:pt idx="688">
                  <c:v>29556</c:v>
                </c:pt>
                <c:pt idx="689">
                  <c:v>29526</c:v>
                </c:pt>
                <c:pt idx="690">
                  <c:v>29495</c:v>
                </c:pt>
                <c:pt idx="691">
                  <c:v>29465</c:v>
                </c:pt>
                <c:pt idx="692">
                  <c:v>29434</c:v>
                </c:pt>
                <c:pt idx="693">
                  <c:v>29403</c:v>
                </c:pt>
                <c:pt idx="694">
                  <c:v>29373</c:v>
                </c:pt>
                <c:pt idx="695">
                  <c:v>29342</c:v>
                </c:pt>
                <c:pt idx="696">
                  <c:v>29312</c:v>
                </c:pt>
                <c:pt idx="697">
                  <c:v>29281</c:v>
                </c:pt>
                <c:pt idx="698">
                  <c:v>29252</c:v>
                </c:pt>
                <c:pt idx="699">
                  <c:v>29221</c:v>
                </c:pt>
                <c:pt idx="700">
                  <c:v>29190</c:v>
                </c:pt>
                <c:pt idx="701">
                  <c:v>29160</c:v>
                </c:pt>
                <c:pt idx="702">
                  <c:v>29129</c:v>
                </c:pt>
                <c:pt idx="703">
                  <c:v>29099</c:v>
                </c:pt>
                <c:pt idx="704">
                  <c:v>29068</c:v>
                </c:pt>
                <c:pt idx="705">
                  <c:v>29037</c:v>
                </c:pt>
                <c:pt idx="706">
                  <c:v>29007</c:v>
                </c:pt>
                <c:pt idx="707">
                  <c:v>28976</c:v>
                </c:pt>
                <c:pt idx="708">
                  <c:v>28946</c:v>
                </c:pt>
                <c:pt idx="709">
                  <c:v>28915</c:v>
                </c:pt>
                <c:pt idx="710">
                  <c:v>28887</c:v>
                </c:pt>
                <c:pt idx="711">
                  <c:v>28856</c:v>
                </c:pt>
                <c:pt idx="712">
                  <c:v>28825</c:v>
                </c:pt>
                <c:pt idx="713">
                  <c:v>28795</c:v>
                </c:pt>
                <c:pt idx="714">
                  <c:v>28764</c:v>
                </c:pt>
                <c:pt idx="715">
                  <c:v>28734</c:v>
                </c:pt>
                <c:pt idx="716">
                  <c:v>28703</c:v>
                </c:pt>
                <c:pt idx="717">
                  <c:v>28672</c:v>
                </c:pt>
                <c:pt idx="718">
                  <c:v>28642</c:v>
                </c:pt>
                <c:pt idx="719">
                  <c:v>28611</c:v>
                </c:pt>
                <c:pt idx="720">
                  <c:v>28581</c:v>
                </c:pt>
                <c:pt idx="721">
                  <c:v>28550</c:v>
                </c:pt>
                <c:pt idx="722">
                  <c:v>28522</c:v>
                </c:pt>
                <c:pt idx="723">
                  <c:v>28460</c:v>
                </c:pt>
                <c:pt idx="724">
                  <c:v>28369</c:v>
                </c:pt>
                <c:pt idx="725">
                  <c:v>28277</c:v>
                </c:pt>
                <c:pt idx="726">
                  <c:v>28185</c:v>
                </c:pt>
                <c:pt idx="727">
                  <c:v>28095</c:v>
                </c:pt>
                <c:pt idx="728">
                  <c:v>28004</c:v>
                </c:pt>
                <c:pt idx="729">
                  <c:v>27912</c:v>
                </c:pt>
                <c:pt idx="730">
                  <c:v>27820</c:v>
                </c:pt>
                <c:pt idx="731">
                  <c:v>27729</c:v>
                </c:pt>
                <c:pt idx="732">
                  <c:v>27638</c:v>
                </c:pt>
                <c:pt idx="733">
                  <c:v>27546</c:v>
                </c:pt>
                <c:pt idx="734">
                  <c:v>27454</c:v>
                </c:pt>
                <c:pt idx="735">
                  <c:v>27364</c:v>
                </c:pt>
                <c:pt idx="736">
                  <c:v>27273</c:v>
                </c:pt>
                <c:pt idx="737">
                  <c:v>27181</c:v>
                </c:pt>
                <c:pt idx="738">
                  <c:v>27089</c:v>
                </c:pt>
                <c:pt idx="739">
                  <c:v>26999</c:v>
                </c:pt>
                <c:pt idx="740">
                  <c:v>26908</c:v>
                </c:pt>
                <c:pt idx="741">
                  <c:v>26816</c:v>
                </c:pt>
                <c:pt idx="742">
                  <c:v>26724</c:v>
                </c:pt>
                <c:pt idx="743">
                  <c:v>26634</c:v>
                </c:pt>
                <c:pt idx="744">
                  <c:v>26543</c:v>
                </c:pt>
                <c:pt idx="745">
                  <c:v>26451</c:v>
                </c:pt>
                <c:pt idx="746">
                  <c:v>26359</c:v>
                </c:pt>
                <c:pt idx="747">
                  <c:v>26268</c:v>
                </c:pt>
                <c:pt idx="748">
                  <c:v>26177</c:v>
                </c:pt>
                <c:pt idx="749">
                  <c:v>26085</c:v>
                </c:pt>
                <c:pt idx="750">
                  <c:v>25993</c:v>
                </c:pt>
                <c:pt idx="751">
                  <c:v>25903</c:v>
                </c:pt>
                <c:pt idx="752">
                  <c:v>25812</c:v>
                </c:pt>
                <c:pt idx="753">
                  <c:v>25720</c:v>
                </c:pt>
              </c:numCache>
            </c:numRef>
          </c:cat>
          <c:val>
            <c:numRef>
              <c:f>Data!$B$2:$B$755</c:f>
              <c:numCache>
                <c:formatCode>General</c:formatCode>
                <c:ptCount val="754"/>
                <c:pt idx="0">
                  <c:v>57.7</c:v>
                </c:pt>
                <c:pt idx="1">
                  <c:v>63.5</c:v>
                </c:pt>
                <c:pt idx="2">
                  <c:v>63.5</c:v>
                </c:pt>
                <c:pt idx="3">
                  <c:v>62</c:v>
                </c:pt>
                <c:pt idx="4">
                  <c:v>63.4</c:v>
                </c:pt>
                <c:pt idx="5">
                  <c:v>67</c:v>
                </c:pt>
                <c:pt idx="6">
                  <c:v>64.900000000000006</c:v>
                </c:pt>
                <c:pt idx="7">
                  <c:v>64.900000000000006</c:v>
                </c:pt>
                <c:pt idx="8">
                  <c:v>59.7</c:v>
                </c:pt>
                <c:pt idx="9">
                  <c:v>59.7</c:v>
                </c:pt>
                <c:pt idx="10">
                  <c:v>59.1</c:v>
                </c:pt>
                <c:pt idx="11">
                  <c:v>56.8</c:v>
                </c:pt>
                <c:pt idx="12">
                  <c:v>54.7</c:v>
                </c:pt>
                <c:pt idx="13">
                  <c:v>59.9</c:v>
                </c:pt>
                <c:pt idx="14">
                  <c:v>59.8</c:v>
                </c:pt>
                <c:pt idx="15">
                  <c:v>58.6</c:v>
                </c:pt>
                <c:pt idx="16">
                  <c:v>59.5</c:v>
                </c:pt>
                <c:pt idx="17">
                  <c:v>58.2</c:v>
                </c:pt>
                <c:pt idx="18">
                  <c:v>51.5</c:v>
                </c:pt>
                <c:pt idx="19">
                  <c:v>51.5</c:v>
                </c:pt>
                <c:pt idx="20">
                  <c:v>50</c:v>
                </c:pt>
                <c:pt idx="21">
                  <c:v>50</c:v>
                </c:pt>
                <c:pt idx="22">
                  <c:v>50.2</c:v>
                </c:pt>
                <c:pt idx="23">
                  <c:v>58.4</c:v>
                </c:pt>
                <c:pt idx="24">
                  <c:v>65.2</c:v>
                </c:pt>
                <c:pt idx="25">
                  <c:v>65.2</c:v>
                </c:pt>
                <c:pt idx="26">
                  <c:v>59.4</c:v>
                </c:pt>
                <c:pt idx="27">
                  <c:v>59.4</c:v>
                </c:pt>
                <c:pt idx="28">
                  <c:v>62.8</c:v>
                </c:pt>
                <c:pt idx="29">
                  <c:v>62.8</c:v>
                </c:pt>
                <c:pt idx="30">
                  <c:v>67.2</c:v>
                </c:pt>
                <c:pt idx="31">
                  <c:v>67.2</c:v>
                </c:pt>
                <c:pt idx="32">
                  <c:v>70.599999999999994</c:v>
                </c:pt>
                <c:pt idx="33">
                  <c:v>70.599999999999994</c:v>
                </c:pt>
                <c:pt idx="34">
                  <c:v>67.400000000000006</c:v>
                </c:pt>
                <c:pt idx="35">
                  <c:v>67.400000000000006</c:v>
                </c:pt>
                <c:pt idx="36">
                  <c:v>71.7</c:v>
                </c:pt>
                <c:pt idx="37">
                  <c:v>71.7</c:v>
                </c:pt>
                <c:pt idx="38">
                  <c:v>71.400000000000006</c:v>
                </c:pt>
                <c:pt idx="39">
                  <c:v>72.8</c:v>
                </c:pt>
                <c:pt idx="40">
                  <c:v>70.3</c:v>
                </c:pt>
                <c:pt idx="41">
                  <c:v>70.3</c:v>
                </c:pt>
                <c:pt idx="42">
                  <c:v>70.2</c:v>
                </c:pt>
                <c:pt idx="43">
                  <c:v>81.2</c:v>
                </c:pt>
                <c:pt idx="44">
                  <c:v>85.5</c:v>
                </c:pt>
                <c:pt idx="45">
                  <c:v>85.5</c:v>
                </c:pt>
                <c:pt idx="46">
                  <c:v>82.9</c:v>
                </c:pt>
                <c:pt idx="47">
                  <c:v>82.9</c:v>
                </c:pt>
                <c:pt idx="48">
                  <c:v>88.3</c:v>
                </c:pt>
                <c:pt idx="49">
                  <c:v>88.3</c:v>
                </c:pt>
                <c:pt idx="50">
                  <c:v>86.5</c:v>
                </c:pt>
                <c:pt idx="51">
                  <c:v>84.9</c:v>
                </c:pt>
                <c:pt idx="52">
                  <c:v>83</c:v>
                </c:pt>
                <c:pt idx="53">
                  <c:v>76.8</c:v>
                </c:pt>
                <c:pt idx="54">
                  <c:v>79</c:v>
                </c:pt>
                <c:pt idx="55">
                  <c:v>79</c:v>
                </c:pt>
                <c:pt idx="56">
                  <c:v>79.2</c:v>
                </c:pt>
                <c:pt idx="57">
                  <c:v>80.7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81.8</c:v>
                </c:pt>
                <c:pt idx="61">
                  <c:v>81.8</c:v>
                </c:pt>
                <c:pt idx="62">
                  <c:v>80.400000000000006</c:v>
                </c:pt>
                <c:pt idx="63">
                  <c:v>80.400000000000006</c:v>
                </c:pt>
                <c:pt idx="64">
                  <c:v>74.099999999999994</c:v>
                </c:pt>
                <c:pt idx="65">
                  <c:v>74.099999999999994</c:v>
                </c:pt>
                <c:pt idx="66">
                  <c:v>72.5</c:v>
                </c:pt>
                <c:pt idx="67">
                  <c:v>72.5</c:v>
                </c:pt>
                <c:pt idx="68">
                  <c:v>73.2</c:v>
                </c:pt>
                <c:pt idx="69">
                  <c:v>78.099999999999994</c:v>
                </c:pt>
                <c:pt idx="70">
                  <c:v>72.3</c:v>
                </c:pt>
                <c:pt idx="71">
                  <c:v>72.3</c:v>
                </c:pt>
                <c:pt idx="72">
                  <c:v>71.8</c:v>
                </c:pt>
                <c:pt idx="73">
                  <c:v>71.8</c:v>
                </c:pt>
                <c:pt idx="74">
                  <c:v>89.1</c:v>
                </c:pt>
                <c:pt idx="75">
                  <c:v>89.1</c:v>
                </c:pt>
                <c:pt idx="76">
                  <c:v>95.9</c:v>
                </c:pt>
                <c:pt idx="77">
                  <c:v>101</c:v>
                </c:pt>
                <c:pt idx="78">
                  <c:v>99.8</c:v>
                </c:pt>
                <c:pt idx="79">
                  <c:v>99.8</c:v>
                </c:pt>
                <c:pt idx="80">
                  <c:v>99.3</c:v>
                </c:pt>
                <c:pt idx="81">
                  <c:v>99.3</c:v>
                </c:pt>
                <c:pt idx="82">
                  <c:v>96.8</c:v>
                </c:pt>
                <c:pt idx="83">
                  <c:v>96.8</c:v>
                </c:pt>
                <c:pt idx="84">
                  <c:v>95.5</c:v>
                </c:pt>
                <c:pt idx="85">
                  <c:v>95.5</c:v>
                </c:pt>
                <c:pt idx="86">
                  <c:v>93.2</c:v>
                </c:pt>
                <c:pt idx="87">
                  <c:v>93.2</c:v>
                </c:pt>
                <c:pt idx="88">
                  <c:v>89.8</c:v>
                </c:pt>
                <c:pt idx="89">
                  <c:v>89.8</c:v>
                </c:pt>
                <c:pt idx="90">
                  <c:v>92.1</c:v>
                </c:pt>
                <c:pt idx="91">
                  <c:v>98.4</c:v>
                </c:pt>
                <c:pt idx="92">
                  <c:v>98.4</c:v>
                </c:pt>
                <c:pt idx="93">
                  <c:v>98.2</c:v>
                </c:pt>
                <c:pt idx="94">
                  <c:v>97.9</c:v>
                </c:pt>
                <c:pt idx="95">
                  <c:v>100</c:v>
                </c:pt>
                <c:pt idx="96">
                  <c:v>102.4</c:v>
                </c:pt>
                <c:pt idx="97">
                  <c:v>97.2</c:v>
                </c:pt>
                <c:pt idx="98">
                  <c:v>96.9</c:v>
                </c:pt>
                <c:pt idx="99">
                  <c:v>98.4</c:v>
                </c:pt>
                <c:pt idx="100">
                  <c:v>97.8</c:v>
                </c:pt>
                <c:pt idx="101">
                  <c:v>93.8</c:v>
                </c:pt>
                <c:pt idx="102">
                  <c:v>95.5</c:v>
                </c:pt>
                <c:pt idx="103">
                  <c:v>91.2</c:v>
                </c:pt>
                <c:pt idx="104">
                  <c:v>90.7</c:v>
                </c:pt>
                <c:pt idx="105">
                  <c:v>98.3</c:v>
                </c:pt>
                <c:pt idx="106">
                  <c:v>97.5</c:v>
                </c:pt>
                <c:pt idx="107">
                  <c:v>97.5</c:v>
                </c:pt>
                <c:pt idx="108">
                  <c:v>98.3</c:v>
                </c:pt>
                <c:pt idx="109">
                  <c:v>98.6</c:v>
                </c:pt>
                <c:pt idx="110">
                  <c:v>99</c:v>
                </c:pt>
                <c:pt idx="111">
                  <c:v>100.1</c:v>
                </c:pt>
                <c:pt idx="112">
                  <c:v>100.8</c:v>
                </c:pt>
                <c:pt idx="113">
                  <c:v>96.2</c:v>
                </c:pt>
                <c:pt idx="114">
                  <c:v>95.3</c:v>
                </c:pt>
                <c:pt idx="115">
                  <c:v>97.9</c:v>
                </c:pt>
                <c:pt idx="116">
                  <c:v>97.1</c:v>
                </c:pt>
                <c:pt idx="117">
                  <c:v>98.2</c:v>
                </c:pt>
                <c:pt idx="118">
                  <c:v>99.3</c:v>
                </c:pt>
                <c:pt idx="119">
                  <c:v>98</c:v>
                </c:pt>
                <c:pt idx="120">
                  <c:v>98.8</c:v>
                </c:pt>
                <c:pt idx="121">
                  <c:v>98.8</c:v>
                </c:pt>
                <c:pt idx="122">
                  <c:v>97.8</c:v>
                </c:pt>
                <c:pt idx="123">
                  <c:v>101.4</c:v>
                </c:pt>
                <c:pt idx="124">
                  <c:v>102</c:v>
                </c:pt>
                <c:pt idx="125">
                  <c:v>99.7</c:v>
                </c:pt>
                <c:pt idx="126">
                  <c:v>95.7</c:v>
                </c:pt>
                <c:pt idx="127">
                  <c:v>95.7</c:v>
                </c:pt>
                <c:pt idx="128">
                  <c:v>94.4</c:v>
                </c:pt>
                <c:pt idx="129">
                  <c:v>95.9</c:v>
                </c:pt>
                <c:pt idx="130">
                  <c:v>96.8</c:v>
                </c:pt>
                <c:pt idx="131">
                  <c:v>98.5</c:v>
                </c:pt>
                <c:pt idx="132">
                  <c:v>97.8</c:v>
                </c:pt>
                <c:pt idx="133">
                  <c:v>100.7</c:v>
                </c:pt>
                <c:pt idx="134">
                  <c:v>101.1</c:v>
                </c:pt>
                <c:pt idx="135">
                  <c:v>95.1</c:v>
                </c:pt>
                <c:pt idx="136">
                  <c:v>95.3</c:v>
                </c:pt>
                <c:pt idx="137">
                  <c:v>96.8</c:v>
                </c:pt>
                <c:pt idx="138">
                  <c:v>97.6</c:v>
                </c:pt>
                <c:pt idx="139">
                  <c:v>93.4</c:v>
                </c:pt>
                <c:pt idx="140">
                  <c:v>93.1</c:v>
                </c:pt>
                <c:pt idx="141">
                  <c:v>95.1</c:v>
                </c:pt>
                <c:pt idx="142">
                  <c:v>94.5</c:v>
                </c:pt>
                <c:pt idx="143">
                  <c:v>97.1</c:v>
                </c:pt>
                <c:pt idx="144">
                  <c:v>97.7</c:v>
                </c:pt>
                <c:pt idx="145">
                  <c:v>97</c:v>
                </c:pt>
                <c:pt idx="146">
                  <c:v>98</c:v>
                </c:pt>
                <c:pt idx="147">
                  <c:v>96.9</c:v>
                </c:pt>
                <c:pt idx="148">
                  <c:v>97.6</c:v>
                </c:pt>
                <c:pt idx="149">
                  <c:v>95.7</c:v>
                </c:pt>
                <c:pt idx="150">
                  <c:v>95.7</c:v>
                </c:pt>
                <c:pt idx="151">
                  <c:v>98.5</c:v>
                </c:pt>
                <c:pt idx="152">
                  <c:v>98.1</c:v>
                </c:pt>
                <c:pt idx="153">
                  <c:v>98.2</c:v>
                </c:pt>
                <c:pt idx="154">
                  <c:v>98</c:v>
                </c:pt>
                <c:pt idx="155">
                  <c:v>93.8</c:v>
                </c:pt>
                <c:pt idx="156">
                  <c:v>91.6</c:v>
                </c:pt>
                <c:pt idx="157">
                  <c:v>87.2</c:v>
                </c:pt>
                <c:pt idx="158">
                  <c:v>87.9</c:v>
                </c:pt>
                <c:pt idx="159">
                  <c:v>91.2</c:v>
                </c:pt>
                <c:pt idx="160">
                  <c:v>89.8</c:v>
                </c:pt>
                <c:pt idx="161">
                  <c:v>89.8</c:v>
                </c:pt>
                <c:pt idx="162">
                  <c:v>90.4</c:v>
                </c:pt>
                <c:pt idx="163">
                  <c:v>90</c:v>
                </c:pt>
                <c:pt idx="164">
                  <c:v>89.5</c:v>
                </c:pt>
                <c:pt idx="165">
                  <c:v>93.5</c:v>
                </c:pt>
                <c:pt idx="166">
                  <c:v>94.3</c:v>
                </c:pt>
                <c:pt idx="167">
                  <c:v>94.7</c:v>
                </c:pt>
                <c:pt idx="168">
                  <c:v>95.8</c:v>
                </c:pt>
                <c:pt idx="169">
                  <c:v>89</c:v>
                </c:pt>
                <c:pt idx="170">
                  <c:v>89.7</c:v>
                </c:pt>
                <c:pt idx="171">
                  <c:v>91</c:v>
                </c:pt>
                <c:pt idx="172">
                  <c:v>90</c:v>
                </c:pt>
                <c:pt idx="173">
                  <c:v>91.7</c:v>
                </c:pt>
                <c:pt idx="174">
                  <c:v>90.7</c:v>
                </c:pt>
                <c:pt idx="175">
                  <c:v>92</c:v>
                </c:pt>
                <c:pt idx="176">
                  <c:v>93.3</c:v>
                </c:pt>
                <c:pt idx="177">
                  <c:v>92.6</c:v>
                </c:pt>
                <c:pt idx="178">
                  <c:v>91.8</c:v>
                </c:pt>
                <c:pt idx="179">
                  <c:v>91.3</c:v>
                </c:pt>
                <c:pt idx="180">
                  <c:v>93.1</c:v>
                </c:pt>
                <c:pt idx="181">
                  <c:v>90</c:v>
                </c:pt>
                <c:pt idx="182">
                  <c:v>92.1</c:v>
                </c:pt>
                <c:pt idx="183">
                  <c:v>87.2</c:v>
                </c:pt>
                <c:pt idx="184">
                  <c:v>85.7</c:v>
                </c:pt>
                <c:pt idx="185">
                  <c:v>91.9</c:v>
                </c:pt>
                <c:pt idx="186">
                  <c:v>92.9</c:v>
                </c:pt>
                <c:pt idx="187">
                  <c:v>93.1</c:v>
                </c:pt>
                <c:pt idx="188">
                  <c:v>93.3</c:v>
                </c:pt>
                <c:pt idx="189">
                  <c:v>96.1</c:v>
                </c:pt>
                <c:pt idx="190">
                  <c:v>94.6</c:v>
                </c:pt>
                <c:pt idx="191">
                  <c:v>90.7</c:v>
                </c:pt>
                <c:pt idx="192">
                  <c:v>88.6</c:v>
                </c:pt>
                <c:pt idx="193">
                  <c:v>95.9</c:v>
                </c:pt>
                <c:pt idx="194">
                  <c:v>95.9</c:v>
                </c:pt>
                <c:pt idx="195">
                  <c:v>93</c:v>
                </c:pt>
                <c:pt idx="196">
                  <c:v>91.2</c:v>
                </c:pt>
                <c:pt idx="197">
                  <c:v>95.4</c:v>
                </c:pt>
                <c:pt idx="198">
                  <c:v>93.6</c:v>
                </c:pt>
                <c:pt idx="199">
                  <c:v>98.1</c:v>
                </c:pt>
                <c:pt idx="200">
                  <c:v>98.2</c:v>
                </c:pt>
                <c:pt idx="201">
                  <c:v>93.6</c:v>
                </c:pt>
                <c:pt idx="202">
                  <c:v>93.8</c:v>
                </c:pt>
                <c:pt idx="203">
                  <c:v>88.8</c:v>
                </c:pt>
                <c:pt idx="204">
                  <c:v>89.4</c:v>
                </c:pt>
                <c:pt idx="205">
                  <c:v>86.9</c:v>
                </c:pt>
                <c:pt idx="206">
                  <c:v>86.4</c:v>
                </c:pt>
                <c:pt idx="207">
                  <c:v>84.6</c:v>
                </c:pt>
                <c:pt idx="208">
                  <c:v>84.6</c:v>
                </c:pt>
                <c:pt idx="209">
                  <c:v>82.5</c:v>
                </c:pt>
                <c:pt idx="210">
                  <c:v>79.2</c:v>
                </c:pt>
                <c:pt idx="211">
                  <c:v>81.8</c:v>
                </c:pt>
                <c:pt idx="212">
                  <c:v>81.3</c:v>
                </c:pt>
                <c:pt idx="213">
                  <c:v>82.5</c:v>
                </c:pt>
                <c:pt idx="214">
                  <c:v>81.2</c:v>
                </c:pt>
                <c:pt idx="215">
                  <c:v>81.900000000000006</c:v>
                </c:pt>
                <c:pt idx="216">
                  <c:v>81.8</c:v>
                </c:pt>
                <c:pt idx="217">
                  <c:v>84.1</c:v>
                </c:pt>
                <c:pt idx="218">
                  <c:v>82.6</c:v>
                </c:pt>
                <c:pt idx="219">
                  <c:v>80</c:v>
                </c:pt>
                <c:pt idx="220">
                  <c:v>79.900000000000006</c:v>
                </c:pt>
                <c:pt idx="221">
                  <c:v>81.599999999999994</c:v>
                </c:pt>
                <c:pt idx="222">
                  <c:v>81.2</c:v>
                </c:pt>
                <c:pt idx="223">
                  <c:v>81.2</c:v>
                </c:pt>
                <c:pt idx="224">
                  <c:v>80.400000000000006</c:v>
                </c:pt>
                <c:pt idx="225">
                  <c:v>82.5</c:v>
                </c:pt>
                <c:pt idx="226">
                  <c:v>82.5</c:v>
                </c:pt>
                <c:pt idx="227">
                  <c:v>75.099999999999994</c:v>
                </c:pt>
                <c:pt idx="228">
                  <c:v>72</c:v>
                </c:pt>
                <c:pt idx="229">
                  <c:v>73.2</c:v>
                </c:pt>
                <c:pt idx="230">
                  <c:v>75.2</c:v>
                </c:pt>
                <c:pt idx="231">
                  <c:v>77.5</c:v>
                </c:pt>
                <c:pt idx="232">
                  <c:v>76.8</c:v>
                </c:pt>
                <c:pt idx="233">
                  <c:v>82.1</c:v>
                </c:pt>
                <c:pt idx="234">
                  <c:v>80</c:v>
                </c:pt>
                <c:pt idx="235">
                  <c:v>85.1</c:v>
                </c:pt>
                <c:pt idx="236">
                  <c:v>83.9</c:v>
                </c:pt>
                <c:pt idx="237">
                  <c:v>84.1</c:v>
                </c:pt>
                <c:pt idx="238">
                  <c:v>82.7</c:v>
                </c:pt>
                <c:pt idx="239">
                  <c:v>84.5</c:v>
                </c:pt>
                <c:pt idx="240">
                  <c:v>83.7</c:v>
                </c:pt>
                <c:pt idx="241">
                  <c:v>76.400000000000006</c:v>
                </c:pt>
                <c:pt idx="242">
                  <c:v>72.3</c:v>
                </c:pt>
                <c:pt idx="243">
                  <c:v>78.599999999999994</c:v>
                </c:pt>
                <c:pt idx="244">
                  <c:v>71.8</c:v>
                </c:pt>
                <c:pt idx="245">
                  <c:v>77.599999999999994</c:v>
                </c:pt>
                <c:pt idx="246">
                  <c:v>76.3</c:v>
                </c:pt>
                <c:pt idx="247">
                  <c:v>73.8</c:v>
                </c:pt>
                <c:pt idx="248">
                  <c:v>71.3</c:v>
                </c:pt>
                <c:pt idx="249">
                  <c:v>72.900000000000006</c:v>
                </c:pt>
                <c:pt idx="250">
                  <c:v>74.5</c:v>
                </c:pt>
                <c:pt idx="251">
                  <c:v>82.7</c:v>
                </c:pt>
                <c:pt idx="252">
                  <c:v>84.9</c:v>
                </c:pt>
                <c:pt idx="253">
                  <c:v>82.6</c:v>
                </c:pt>
                <c:pt idx="254">
                  <c:v>83.1</c:v>
                </c:pt>
                <c:pt idx="255">
                  <c:v>78.3</c:v>
                </c:pt>
                <c:pt idx="256">
                  <c:v>79.2</c:v>
                </c:pt>
                <c:pt idx="257">
                  <c:v>74.3</c:v>
                </c:pt>
                <c:pt idx="258">
                  <c:v>73.599999999999994</c:v>
                </c:pt>
                <c:pt idx="259">
                  <c:v>72.3</c:v>
                </c:pt>
                <c:pt idx="260">
                  <c:v>72</c:v>
                </c:pt>
                <c:pt idx="261">
                  <c:v>73.2</c:v>
                </c:pt>
                <c:pt idx="262">
                  <c:v>74.099999999999994</c:v>
                </c:pt>
                <c:pt idx="263">
                  <c:v>79.3</c:v>
                </c:pt>
                <c:pt idx="264">
                  <c:v>77.8</c:v>
                </c:pt>
                <c:pt idx="265">
                  <c:v>76.400000000000006</c:v>
                </c:pt>
                <c:pt idx="266">
                  <c:v>75.7</c:v>
                </c:pt>
                <c:pt idx="267">
                  <c:v>76.2</c:v>
                </c:pt>
                <c:pt idx="268">
                  <c:v>74.3</c:v>
                </c:pt>
                <c:pt idx="269">
                  <c:v>75.3</c:v>
                </c:pt>
                <c:pt idx="270">
                  <c:v>72.5</c:v>
                </c:pt>
                <c:pt idx="271">
                  <c:v>75</c:v>
                </c:pt>
                <c:pt idx="272">
                  <c:v>74</c:v>
                </c:pt>
                <c:pt idx="273">
                  <c:v>69.900000000000006</c:v>
                </c:pt>
                <c:pt idx="274">
                  <c:v>67.7</c:v>
                </c:pt>
                <c:pt idx="275">
                  <c:v>64.099999999999994</c:v>
                </c:pt>
                <c:pt idx="276">
                  <c:v>64.2</c:v>
                </c:pt>
                <c:pt idx="277">
                  <c:v>60.9</c:v>
                </c:pt>
                <c:pt idx="278">
                  <c:v>57.5</c:v>
                </c:pt>
                <c:pt idx="279">
                  <c:v>59.4</c:v>
                </c:pt>
                <c:pt idx="280">
                  <c:v>57.8</c:v>
                </c:pt>
                <c:pt idx="281">
                  <c:v>55.7</c:v>
                </c:pt>
                <c:pt idx="282">
                  <c:v>54.9</c:v>
                </c:pt>
                <c:pt idx="283">
                  <c:v>63.7</c:v>
                </c:pt>
                <c:pt idx="284">
                  <c:v>63.8</c:v>
                </c:pt>
                <c:pt idx="285">
                  <c:v>71.5</c:v>
                </c:pt>
                <c:pt idx="286">
                  <c:v>71.8</c:v>
                </c:pt>
                <c:pt idx="287">
                  <c:v>74.3</c:v>
                </c:pt>
                <c:pt idx="288">
                  <c:v>72.400000000000006</c:v>
                </c:pt>
                <c:pt idx="289">
                  <c:v>69.8</c:v>
                </c:pt>
                <c:pt idx="290">
                  <c:v>69.599999999999994</c:v>
                </c:pt>
                <c:pt idx="291">
                  <c:v>67.5</c:v>
                </c:pt>
                <c:pt idx="292">
                  <c:v>68.2</c:v>
                </c:pt>
                <c:pt idx="293">
                  <c:v>77.5</c:v>
                </c:pt>
                <c:pt idx="294">
                  <c:v>75.099999999999994</c:v>
                </c:pt>
                <c:pt idx="295">
                  <c:v>74.2</c:v>
                </c:pt>
                <c:pt idx="296">
                  <c:v>72.7</c:v>
                </c:pt>
                <c:pt idx="297">
                  <c:v>74.5</c:v>
                </c:pt>
                <c:pt idx="298">
                  <c:v>74.2</c:v>
                </c:pt>
                <c:pt idx="299">
                  <c:v>71.599999999999994</c:v>
                </c:pt>
                <c:pt idx="300">
                  <c:v>69.3</c:v>
                </c:pt>
                <c:pt idx="301">
                  <c:v>67.7</c:v>
                </c:pt>
                <c:pt idx="302">
                  <c:v>67.900000000000006</c:v>
                </c:pt>
                <c:pt idx="303">
                  <c:v>68.2</c:v>
                </c:pt>
                <c:pt idx="304">
                  <c:v>66.599999999999994</c:v>
                </c:pt>
                <c:pt idx="305">
                  <c:v>68.900000000000006</c:v>
                </c:pt>
                <c:pt idx="306">
                  <c:v>69.599999999999994</c:v>
                </c:pt>
                <c:pt idx="307">
                  <c:v>67.8</c:v>
                </c:pt>
                <c:pt idx="308">
                  <c:v>66.5</c:v>
                </c:pt>
                <c:pt idx="309">
                  <c:v>76</c:v>
                </c:pt>
                <c:pt idx="310">
                  <c:v>75.5</c:v>
                </c:pt>
                <c:pt idx="311">
                  <c:v>73.599999999999994</c:v>
                </c:pt>
                <c:pt idx="312">
                  <c:v>73.3</c:v>
                </c:pt>
                <c:pt idx="313">
                  <c:v>72.2</c:v>
                </c:pt>
                <c:pt idx="314">
                  <c:v>69.5</c:v>
                </c:pt>
                <c:pt idx="315">
                  <c:v>73.599999999999994</c:v>
                </c:pt>
                <c:pt idx="316">
                  <c:v>72.5</c:v>
                </c:pt>
                <c:pt idx="317">
                  <c:v>73.599999999999994</c:v>
                </c:pt>
                <c:pt idx="318">
                  <c:v>73.7</c:v>
                </c:pt>
                <c:pt idx="319">
                  <c:v>74.400000000000006</c:v>
                </c:pt>
                <c:pt idx="320">
                  <c:v>72.8</c:v>
                </c:pt>
                <c:pt idx="321">
                  <c:v>72.5</c:v>
                </c:pt>
                <c:pt idx="322">
                  <c:v>73.400000000000006</c:v>
                </c:pt>
                <c:pt idx="323">
                  <c:v>67.400000000000006</c:v>
                </c:pt>
                <c:pt idx="324">
                  <c:v>66</c:v>
                </c:pt>
                <c:pt idx="325">
                  <c:v>70.599999999999994</c:v>
                </c:pt>
                <c:pt idx="326">
                  <c:v>69.400000000000006</c:v>
                </c:pt>
                <c:pt idx="327">
                  <c:v>73.5</c:v>
                </c:pt>
                <c:pt idx="328">
                  <c:v>70.2</c:v>
                </c:pt>
                <c:pt idx="329">
                  <c:v>65.7</c:v>
                </c:pt>
                <c:pt idx="330">
                  <c:v>63.2</c:v>
                </c:pt>
                <c:pt idx="331">
                  <c:v>66</c:v>
                </c:pt>
                <c:pt idx="332">
                  <c:v>64.599999999999994</c:v>
                </c:pt>
                <c:pt idx="333">
                  <c:v>70.8</c:v>
                </c:pt>
                <c:pt idx="334">
                  <c:v>69</c:v>
                </c:pt>
                <c:pt idx="335">
                  <c:v>68.7</c:v>
                </c:pt>
                <c:pt idx="336">
                  <c:v>67.900000000000006</c:v>
                </c:pt>
                <c:pt idx="337">
                  <c:v>65.099999999999994</c:v>
                </c:pt>
                <c:pt idx="338">
                  <c:v>61.9</c:v>
                </c:pt>
                <c:pt idx="339">
                  <c:v>57.3</c:v>
                </c:pt>
                <c:pt idx="340">
                  <c:v>56.6</c:v>
                </c:pt>
                <c:pt idx="341">
                  <c:v>56.3</c:v>
                </c:pt>
                <c:pt idx="342">
                  <c:v>56.2</c:v>
                </c:pt>
                <c:pt idx="343">
                  <c:v>61.2</c:v>
                </c:pt>
                <c:pt idx="344">
                  <c:v>60.1</c:v>
                </c:pt>
                <c:pt idx="345">
                  <c:v>59.1</c:v>
                </c:pt>
                <c:pt idx="346">
                  <c:v>55.3</c:v>
                </c:pt>
                <c:pt idx="347">
                  <c:v>57.9</c:v>
                </c:pt>
                <c:pt idx="348">
                  <c:v>57.6</c:v>
                </c:pt>
                <c:pt idx="349">
                  <c:v>57.5</c:v>
                </c:pt>
                <c:pt idx="350">
                  <c:v>70.3</c:v>
                </c:pt>
                <c:pt idx="351">
                  <c:v>73.099999999999994</c:v>
                </c:pt>
                <c:pt idx="352">
                  <c:v>63</c:v>
                </c:pt>
                <c:pt idx="353">
                  <c:v>61.2</c:v>
                </c:pt>
                <c:pt idx="354">
                  <c:v>56.6</c:v>
                </c:pt>
                <c:pt idx="355">
                  <c:v>56.4</c:v>
                </c:pt>
                <c:pt idx="356">
                  <c:v>56.7</c:v>
                </c:pt>
                <c:pt idx="357">
                  <c:v>59.8</c:v>
                </c:pt>
                <c:pt idx="358">
                  <c:v>62.6</c:v>
                </c:pt>
                <c:pt idx="359">
                  <c:v>63.2</c:v>
                </c:pt>
                <c:pt idx="360">
                  <c:v>69.5</c:v>
                </c:pt>
                <c:pt idx="361">
                  <c:v>70.5</c:v>
                </c:pt>
                <c:pt idx="362">
                  <c:v>70.8</c:v>
                </c:pt>
                <c:pt idx="363">
                  <c:v>69.599999999999994</c:v>
                </c:pt>
                <c:pt idx="364">
                  <c:v>75</c:v>
                </c:pt>
                <c:pt idx="365">
                  <c:v>82</c:v>
                </c:pt>
                <c:pt idx="366">
                  <c:v>83.8</c:v>
                </c:pt>
                <c:pt idx="367">
                  <c:v>83.3</c:v>
                </c:pt>
                <c:pt idx="368">
                  <c:v>92.4</c:v>
                </c:pt>
                <c:pt idx="369">
                  <c:v>83.7</c:v>
                </c:pt>
                <c:pt idx="370">
                  <c:v>88.7</c:v>
                </c:pt>
                <c:pt idx="371">
                  <c:v>85.3</c:v>
                </c:pt>
                <c:pt idx="372">
                  <c:v>88.8</c:v>
                </c:pt>
                <c:pt idx="373">
                  <c:v>93.3</c:v>
                </c:pt>
                <c:pt idx="374">
                  <c:v>98</c:v>
                </c:pt>
                <c:pt idx="375">
                  <c:v>90.2</c:v>
                </c:pt>
                <c:pt idx="376">
                  <c:v>92.3</c:v>
                </c:pt>
                <c:pt idx="377">
                  <c:v>92.3</c:v>
                </c:pt>
                <c:pt idx="378">
                  <c:v>84.4</c:v>
                </c:pt>
                <c:pt idx="379">
                  <c:v>78.7</c:v>
                </c:pt>
                <c:pt idx="380">
                  <c:v>83</c:v>
                </c:pt>
                <c:pt idx="381">
                  <c:v>82.4</c:v>
                </c:pt>
                <c:pt idx="382">
                  <c:v>79</c:v>
                </c:pt>
                <c:pt idx="383">
                  <c:v>89.2</c:v>
                </c:pt>
                <c:pt idx="384">
                  <c:v>86.7</c:v>
                </c:pt>
                <c:pt idx="385">
                  <c:v>87.4</c:v>
                </c:pt>
                <c:pt idx="386">
                  <c:v>93.4</c:v>
                </c:pt>
                <c:pt idx="387">
                  <c:v>88.7</c:v>
                </c:pt>
                <c:pt idx="388">
                  <c:v>79.900000000000006</c:v>
                </c:pt>
                <c:pt idx="389">
                  <c:v>75.400000000000006</c:v>
                </c:pt>
                <c:pt idx="390">
                  <c:v>76.900000000000006</c:v>
                </c:pt>
                <c:pt idx="391">
                  <c:v>92.7</c:v>
                </c:pt>
                <c:pt idx="392">
                  <c:v>96.5</c:v>
                </c:pt>
                <c:pt idx="393">
                  <c:v>94.8</c:v>
                </c:pt>
                <c:pt idx="394">
                  <c:v>85.3</c:v>
                </c:pt>
                <c:pt idx="395">
                  <c:v>88.7</c:v>
                </c:pt>
                <c:pt idx="396">
                  <c:v>92.9</c:v>
                </c:pt>
                <c:pt idx="397">
                  <c:v>94.2</c:v>
                </c:pt>
                <c:pt idx="398">
                  <c:v>95.8</c:v>
                </c:pt>
                <c:pt idx="399">
                  <c:v>95.7</c:v>
                </c:pt>
                <c:pt idx="400">
                  <c:v>95.5</c:v>
                </c:pt>
                <c:pt idx="401">
                  <c:v>87.5</c:v>
                </c:pt>
                <c:pt idx="402">
                  <c:v>95.8</c:v>
                </c:pt>
                <c:pt idx="403">
                  <c:v>94</c:v>
                </c:pt>
                <c:pt idx="404">
                  <c:v>96.7</c:v>
                </c:pt>
                <c:pt idx="405">
                  <c:v>94.2</c:v>
                </c:pt>
                <c:pt idx="406">
                  <c:v>94.2</c:v>
                </c:pt>
                <c:pt idx="407">
                  <c:v>93.2</c:v>
                </c:pt>
                <c:pt idx="408">
                  <c:v>94.1</c:v>
                </c:pt>
                <c:pt idx="409">
                  <c:v>93.1</c:v>
                </c:pt>
                <c:pt idx="410">
                  <c:v>103.2</c:v>
                </c:pt>
                <c:pt idx="411">
                  <c:v>89.6</c:v>
                </c:pt>
                <c:pt idx="412">
                  <c:v>93.5</c:v>
                </c:pt>
                <c:pt idx="413">
                  <c:v>89.4</c:v>
                </c:pt>
                <c:pt idx="414">
                  <c:v>88.2</c:v>
                </c:pt>
                <c:pt idx="415">
                  <c:v>90.2</c:v>
                </c:pt>
                <c:pt idx="416">
                  <c:v>90.3</c:v>
                </c:pt>
                <c:pt idx="417">
                  <c:v>87.2</c:v>
                </c:pt>
                <c:pt idx="418">
                  <c:v>93.2</c:v>
                </c:pt>
                <c:pt idx="419">
                  <c:v>83.2</c:v>
                </c:pt>
                <c:pt idx="420">
                  <c:v>75</c:v>
                </c:pt>
                <c:pt idx="421">
                  <c:v>79.2</c:v>
                </c:pt>
                <c:pt idx="422">
                  <c:v>83.7</c:v>
                </c:pt>
                <c:pt idx="423">
                  <c:v>87</c:v>
                </c:pt>
                <c:pt idx="424">
                  <c:v>85</c:v>
                </c:pt>
                <c:pt idx="425">
                  <c:v>80.400000000000006</c:v>
                </c:pt>
                <c:pt idx="426">
                  <c:v>86.2</c:v>
                </c:pt>
                <c:pt idx="427">
                  <c:v>87.9</c:v>
                </c:pt>
                <c:pt idx="428">
                  <c:v>86.5</c:v>
                </c:pt>
                <c:pt idx="429">
                  <c:v>90.8</c:v>
                </c:pt>
                <c:pt idx="430">
                  <c:v>96</c:v>
                </c:pt>
                <c:pt idx="431">
                  <c:v>94.4</c:v>
                </c:pt>
                <c:pt idx="432">
                  <c:v>95</c:v>
                </c:pt>
                <c:pt idx="433">
                  <c:v>90.9</c:v>
                </c:pt>
                <c:pt idx="434">
                  <c:v>94.2</c:v>
                </c:pt>
                <c:pt idx="435">
                  <c:v>85.8</c:v>
                </c:pt>
                <c:pt idx="436">
                  <c:v>83.5</c:v>
                </c:pt>
                <c:pt idx="437">
                  <c:v>83.4</c:v>
                </c:pt>
                <c:pt idx="438">
                  <c:v>83.6</c:v>
                </c:pt>
                <c:pt idx="439">
                  <c:v>93.5</c:v>
                </c:pt>
                <c:pt idx="440">
                  <c:v>93.7</c:v>
                </c:pt>
                <c:pt idx="441">
                  <c:v>91.6</c:v>
                </c:pt>
                <c:pt idx="442">
                  <c:v>92.6</c:v>
                </c:pt>
                <c:pt idx="443">
                  <c:v>87.8</c:v>
                </c:pt>
                <c:pt idx="444">
                  <c:v>91.8</c:v>
                </c:pt>
                <c:pt idx="445">
                  <c:v>87.8</c:v>
                </c:pt>
                <c:pt idx="446">
                  <c:v>93.6</c:v>
                </c:pt>
                <c:pt idx="447">
                  <c:v>97.4</c:v>
                </c:pt>
                <c:pt idx="448">
                  <c:v>107.7</c:v>
                </c:pt>
                <c:pt idx="449">
                  <c:v>106.4</c:v>
                </c:pt>
                <c:pt idx="450">
                  <c:v>108.8</c:v>
                </c:pt>
                <c:pt idx="451">
                  <c:v>107.8</c:v>
                </c:pt>
                <c:pt idx="452">
                  <c:v>108</c:v>
                </c:pt>
                <c:pt idx="453">
                  <c:v>106.8</c:v>
                </c:pt>
                <c:pt idx="454">
                  <c:v>110.9</c:v>
                </c:pt>
                <c:pt idx="455">
                  <c:v>110.2</c:v>
                </c:pt>
                <c:pt idx="456">
                  <c:v>107.7</c:v>
                </c:pt>
                <c:pt idx="457">
                  <c:v>111.2</c:v>
                </c:pt>
                <c:pt idx="458">
                  <c:v>111.4</c:v>
                </c:pt>
                <c:pt idx="459">
                  <c:v>104.2</c:v>
                </c:pt>
                <c:pt idx="460">
                  <c:v>107.7</c:v>
                </c:pt>
                <c:pt idx="461">
                  <c:v>105.3</c:v>
                </c:pt>
                <c:pt idx="462">
                  <c:v>107.1</c:v>
                </c:pt>
                <c:pt idx="463">
                  <c:v>104.6</c:v>
                </c:pt>
                <c:pt idx="464">
                  <c:v>106.2</c:v>
                </c:pt>
                <c:pt idx="465">
                  <c:v>109</c:v>
                </c:pt>
                <c:pt idx="466">
                  <c:v>106.4</c:v>
                </c:pt>
                <c:pt idx="467">
                  <c:v>104.8</c:v>
                </c:pt>
                <c:pt idx="468">
                  <c:v>104.7</c:v>
                </c:pt>
                <c:pt idx="469">
                  <c:v>107.4</c:v>
                </c:pt>
                <c:pt idx="470">
                  <c:v>101</c:v>
                </c:pt>
                <c:pt idx="471">
                  <c:v>100.7</c:v>
                </c:pt>
                <c:pt idx="472">
                  <c:v>102.4</c:v>
                </c:pt>
                <c:pt idx="473">
                  <c:v>98.9</c:v>
                </c:pt>
                <c:pt idx="474">
                  <c:v>100.4</c:v>
                </c:pt>
                <c:pt idx="475">
                  <c:v>104.5</c:v>
                </c:pt>
                <c:pt idx="476">
                  <c:v>104.8</c:v>
                </c:pt>
                <c:pt idx="477">
                  <c:v>106.6</c:v>
                </c:pt>
                <c:pt idx="478">
                  <c:v>105.2</c:v>
                </c:pt>
                <c:pt idx="479">
                  <c:v>108</c:v>
                </c:pt>
                <c:pt idx="480">
                  <c:v>106.8</c:v>
                </c:pt>
                <c:pt idx="481">
                  <c:v>110.1</c:v>
                </c:pt>
                <c:pt idx="482">
                  <c:v>104</c:v>
                </c:pt>
                <c:pt idx="483">
                  <c:v>103</c:v>
                </c:pt>
                <c:pt idx="484">
                  <c:v>106.1</c:v>
                </c:pt>
                <c:pt idx="485">
                  <c:v>105.2</c:v>
                </c:pt>
                <c:pt idx="486">
                  <c:v>106.8</c:v>
                </c:pt>
                <c:pt idx="487">
                  <c:v>102.8</c:v>
                </c:pt>
                <c:pt idx="488">
                  <c:v>106.4</c:v>
                </c:pt>
                <c:pt idx="489">
                  <c:v>103.4</c:v>
                </c:pt>
                <c:pt idx="490">
                  <c:v>104.6</c:v>
                </c:pt>
                <c:pt idx="491">
                  <c:v>101</c:v>
                </c:pt>
                <c:pt idx="492">
                  <c:v>101.9</c:v>
                </c:pt>
                <c:pt idx="493">
                  <c:v>97.4</c:v>
                </c:pt>
                <c:pt idx="494">
                  <c:v>96</c:v>
                </c:pt>
                <c:pt idx="495">
                  <c:v>98.9</c:v>
                </c:pt>
                <c:pt idx="496">
                  <c:v>98.9</c:v>
                </c:pt>
                <c:pt idx="497">
                  <c:v>94.8</c:v>
                </c:pt>
                <c:pt idx="498">
                  <c:v>95</c:v>
                </c:pt>
                <c:pt idx="499">
                  <c:v>94.5</c:v>
                </c:pt>
                <c:pt idx="500">
                  <c:v>93</c:v>
                </c:pt>
                <c:pt idx="501">
                  <c:v>93.8</c:v>
                </c:pt>
                <c:pt idx="502">
                  <c:v>89.9</c:v>
                </c:pt>
                <c:pt idx="503">
                  <c:v>90.8</c:v>
                </c:pt>
                <c:pt idx="504">
                  <c:v>95.7</c:v>
                </c:pt>
                <c:pt idx="505">
                  <c:v>86.6</c:v>
                </c:pt>
                <c:pt idx="506">
                  <c:v>89.9</c:v>
                </c:pt>
                <c:pt idx="507">
                  <c:v>90.5</c:v>
                </c:pt>
                <c:pt idx="508">
                  <c:v>90.7</c:v>
                </c:pt>
                <c:pt idx="509">
                  <c:v>90.4</c:v>
                </c:pt>
                <c:pt idx="510">
                  <c:v>88.9</c:v>
                </c:pt>
                <c:pt idx="511">
                  <c:v>96.5</c:v>
                </c:pt>
                <c:pt idx="512">
                  <c:v>94.1</c:v>
                </c:pt>
                <c:pt idx="513">
                  <c:v>92.3</c:v>
                </c:pt>
                <c:pt idx="514">
                  <c:v>88.4</c:v>
                </c:pt>
                <c:pt idx="515">
                  <c:v>93.8</c:v>
                </c:pt>
                <c:pt idx="516">
                  <c:v>91.8</c:v>
                </c:pt>
                <c:pt idx="517">
                  <c:v>97.1</c:v>
                </c:pt>
                <c:pt idx="518">
                  <c:v>99.1</c:v>
                </c:pt>
                <c:pt idx="519">
                  <c:v>97.7</c:v>
                </c:pt>
                <c:pt idx="520">
                  <c:v>90.1</c:v>
                </c:pt>
                <c:pt idx="521">
                  <c:v>92</c:v>
                </c:pt>
                <c:pt idx="522">
                  <c:v>92.2</c:v>
                </c:pt>
                <c:pt idx="523">
                  <c:v>92.6</c:v>
                </c:pt>
                <c:pt idx="524">
                  <c:v>88.9</c:v>
                </c:pt>
                <c:pt idx="525">
                  <c:v>94.5</c:v>
                </c:pt>
                <c:pt idx="526">
                  <c:v>91.5</c:v>
                </c:pt>
                <c:pt idx="527">
                  <c:v>94.2</c:v>
                </c:pt>
                <c:pt idx="528">
                  <c:v>92.1</c:v>
                </c:pt>
                <c:pt idx="529">
                  <c:v>92.9</c:v>
                </c:pt>
                <c:pt idx="530">
                  <c:v>95.8</c:v>
                </c:pt>
                <c:pt idx="531">
                  <c:v>87.7</c:v>
                </c:pt>
                <c:pt idx="532">
                  <c:v>82</c:v>
                </c:pt>
                <c:pt idx="533">
                  <c:v>83.1</c:v>
                </c:pt>
                <c:pt idx="534">
                  <c:v>77.400000000000006</c:v>
                </c:pt>
                <c:pt idx="535">
                  <c:v>75.400000000000006</c:v>
                </c:pt>
                <c:pt idx="536">
                  <c:v>76.900000000000006</c:v>
                </c:pt>
                <c:pt idx="537">
                  <c:v>82.8</c:v>
                </c:pt>
                <c:pt idx="538">
                  <c:v>81.900000000000006</c:v>
                </c:pt>
                <c:pt idx="539">
                  <c:v>84</c:v>
                </c:pt>
                <c:pt idx="540">
                  <c:v>84.3</c:v>
                </c:pt>
                <c:pt idx="541">
                  <c:v>89.8</c:v>
                </c:pt>
                <c:pt idx="542">
                  <c:v>90</c:v>
                </c:pt>
                <c:pt idx="543">
                  <c:v>91.4</c:v>
                </c:pt>
                <c:pt idx="544">
                  <c:v>83.6</c:v>
                </c:pt>
                <c:pt idx="545">
                  <c:v>73.2</c:v>
                </c:pt>
                <c:pt idx="546">
                  <c:v>74.2</c:v>
                </c:pt>
                <c:pt idx="547">
                  <c:v>75.3</c:v>
                </c:pt>
                <c:pt idx="548">
                  <c:v>77.099999999999994</c:v>
                </c:pt>
                <c:pt idx="549">
                  <c:v>80.599999999999994</c:v>
                </c:pt>
                <c:pt idx="550">
                  <c:v>79.7</c:v>
                </c:pt>
                <c:pt idx="551">
                  <c:v>75.7</c:v>
                </c:pt>
                <c:pt idx="552">
                  <c:v>74.599999999999994</c:v>
                </c:pt>
                <c:pt idx="553">
                  <c:v>68.099999999999994</c:v>
                </c:pt>
                <c:pt idx="554">
                  <c:v>67.099999999999994</c:v>
                </c:pt>
                <c:pt idx="555">
                  <c:v>70.400000000000006</c:v>
                </c:pt>
                <c:pt idx="556">
                  <c:v>70.7</c:v>
                </c:pt>
                <c:pt idx="557">
                  <c:v>78.5</c:v>
                </c:pt>
                <c:pt idx="558">
                  <c:v>84.5</c:v>
                </c:pt>
                <c:pt idx="559">
                  <c:v>79.599999999999994</c:v>
                </c:pt>
                <c:pt idx="560">
                  <c:v>82.2</c:v>
                </c:pt>
                <c:pt idx="561">
                  <c:v>79.400000000000006</c:v>
                </c:pt>
                <c:pt idx="562">
                  <c:v>78.2</c:v>
                </c:pt>
                <c:pt idx="563">
                  <c:v>80.900000000000006</c:v>
                </c:pt>
                <c:pt idx="564">
                  <c:v>88</c:v>
                </c:pt>
                <c:pt idx="565">
                  <c:v>70.3</c:v>
                </c:pt>
                <c:pt idx="566">
                  <c:v>68</c:v>
                </c:pt>
                <c:pt idx="567">
                  <c:v>65.5</c:v>
                </c:pt>
                <c:pt idx="568">
                  <c:v>66</c:v>
                </c:pt>
                <c:pt idx="569">
                  <c:v>63.9</c:v>
                </c:pt>
                <c:pt idx="570">
                  <c:v>72.8</c:v>
                </c:pt>
                <c:pt idx="571">
                  <c:v>76.400000000000006</c:v>
                </c:pt>
                <c:pt idx="572">
                  <c:v>88.2</c:v>
                </c:pt>
                <c:pt idx="573">
                  <c:v>88.3</c:v>
                </c:pt>
                <c:pt idx="574">
                  <c:v>90.6</c:v>
                </c:pt>
                <c:pt idx="575">
                  <c:v>93.9</c:v>
                </c:pt>
                <c:pt idx="576">
                  <c:v>91.3</c:v>
                </c:pt>
                <c:pt idx="577">
                  <c:v>89.5</c:v>
                </c:pt>
                <c:pt idx="578">
                  <c:v>93</c:v>
                </c:pt>
                <c:pt idx="579">
                  <c:v>90.5</c:v>
                </c:pt>
                <c:pt idx="580">
                  <c:v>90.9</c:v>
                </c:pt>
                <c:pt idx="581">
                  <c:v>93.9</c:v>
                </c:pt>
                <c:pt idx="582">
                  <c:v>95.8</c:v>
                </c:pt>
                <c:pt idx="583">
                  <c:v>89.6</c:v>
                </c:pt>
                <c:pt idx="584">
                  <c:v>92</c:v>
                </c:pt>
                <c:pt idx="585">
                  <c:v>90.6</c:v>
                </c:pt>
                <c:pt idx="586">
                  <c:v>90.7</c:v>
                </c:pt>
                <c:pt idx="587">
                  <c:v>91.5</c:v>
                </c:pt>
                <c:pt idx="588">
                  <c:v>94.3</c:v>
                </c:pt>
                <c:pt idx="589">
                  <c:v>95.4</c:v>
                </c:pt>
                <c:pt idx="590">
                  <c:v>97.9</c:v>
                </c:pt>
                <c:pt idx="591">
                  <c:v>91.9</c:v>
                </c:pt>
                <c:pt idx="592">
                  <c:v>93</c:v>
                </c:pt>
                <c:pt idx="593">
                  <c:v>94.1</c:v>
                </c:pt>
                <c:pt idx="594">
                  <c:v>97.3</c:v>
                </c:pt>
                <c:pt idx="595">
                  <c:v>97.4</c:v>
                </c:pt>
                <c:pt idx="596">
                  <c:v>93.4</c:v>
                </c:pt>
                <c:pt idx="597">
                  <c:v>94.7</c:v>
                </c:pt>
                <c:pt idx="598">
                  <c:v>94.8</c:v>
                </c:pt>
                <c:pt idx="599">
                  <c:v>91.2</c:v>
                </c:pt>
                <c:pt idx="600">
                  <c:v>94.6</c:v>
                </c:pt>
                <c:pt idx="601">
                  <c:v>91.6</c:v>
                </c:pt>
                <c:pt idx="602">
                  <c:v>90.8</c:v>
                </c:pt>
                <c:pt idx="603">
                  <c:v>86.8</c:v>
                </c:pt>
                <c:pt idx="604">
                  <c:v>83.1</c:v>
                </c:pt>
                <c:pt idx="605">
                  <c:v>89.3</c:v>
                </c:pt>
                <c:pt idx="606">
                  <c:v>93.6</c:v>
                </c:pt>
                <c:pt idx="607">
                  <c:v>94.4</c:v>
                </c:pt>
                <c:pt idx="608">
                  <c:v>93.7</c:v>
                </c:pt>
                <c:pt idx="609">
                  <c:v>91.5</c:v>
                </c:pt>
                <c:pt idx="610">
                  <c:v>91.1</c:v>
                </c:pt>
                <c:pt idx="611">
                  <c:v>92.8</c:v>
                </c:pt>
                <c:pt idx="612">
                  <c:v>90.8</c:v>
                </c:pt>
                <c:pt idx="613">
                  <c:v>90.2</c:v>
                </c:pt>
                <c:pt idx="614">
                  <c:v>90.4</c:v>
                </c:pt>
                <c:pt idx="615">
                  <c:v>89.1</c:v>
                </c:pt>
                <c:pt idx="616">
                  <c:v>91.4</c:v>
                </c:pt>
                <c:pt idx="617">
                  <c:v>95.6</c:v>
                </c:pt>
                <c:pt idx="618">
                  <c:v>91.9</c:v>
                </c:pt>
                <c:pt idx="619">
                  <c:v>94.9</c:v>
                </c:pt>
                <c:pt idx="620">
                  <c:v>97.7</c:v>
                </c:pt>
                <c:pt idx="621">
                  <c:v>99.3</c:v>
                </c:pt>
                <c:pt idx="622">
                  <c:v>94.8</c:v>
                </c:pt>
                <c:pt idx="623">
                  <c:v>96.2</c:v>
                </c:pt>
                <c:pt idx="624">
                  <c:v>95.1</c:v>
                </c:pt>
                <c:pt idx="625">
                  <c:v>95.9</c:v>
                </c:pt>
                <c:pt idx="626">
                  <c:v>95.6</c:v>
                </c:pt>
                <c:pt idx="627">
                  <c:v>93.9</c:v>
                </c:pt>
                <c:pt idx="628">
                  <c:v>90.9</c:v>
                </c:pt>
                <c:pt idx="629">
                  <c:v>88.4</c:v>
                </c:pt>
                <c:pt idx="630">
                  <c:v>92.1</c:v>
                </c:pt>
                <c:pt idx="631">
                  <c:v>92.4</c:v>
                </c:pt>
                <c:pt idx="632">
                  <c:v>94</c:v>
                </c:pt>
                <c:pt idx="633">
                  <c:v>96.5</c:v>
                </c:pt>
                <c:pt idx="634">
                  <c:v>91.8</c:v>
                </c:pt>
                <c:pt idx="635">
                  <c:v>94.6</c:v>
                </c:pt>
                <c:pt idx="636">
                  <c:v>93.7</c:v>
                </c:pt>
                <c:pt idx="637">
                  <c:v>93.7</c:v>
                </c:pt>
                <c:pt idx="638">
                  <c:v>96</c:v>
                </c:pt>
                <c:pt idx="639">
                  <c:v>92.9</c:v>
                </c:pt>
                <c:pt idx="640">
                  <c:v>95.7</c:v>
                </c:pt>
                <c:pt idx="641">
                  <c:v>96.3</c:v>
                </c:pt>
                <c:pt idx="642">
                  <c:v>100.9</c:v>
                </c:pt>
                <c:pt idx="643">
                  <c:v>99.1</c:v>
                </c:pt>
                <c:pt idx="644">
                  <c:v>96.6</c:v>
                </c:pt>
                <c:pt idx="645">
                  <c:v>95.5</c:v>
                </c:pt>
                <c:pt idx="646">
                  <c:v>98.1</c:v>
                </c:pt>
                <c:pt idx="647">
                  <c:v>96.1</c:v>
                </c:pt>
                <c:pt idx="648">
                  <c:v>101</c:v>
                </c:pt>
                <c:pt idx="649">
                  <c:v>97.4</c:v>
                </c:pt>
                <c:pt idx="650">
                  <c:v>100.1</c:v>
                </c:pt>
                <c:pt idx="651">
                  <c:v>94.2</c:v>
                </c:pt>
                <c:pt idx="652">
                  <c:v>91.1</c:v>
                </c:pt>
                <c:pt idx="653">
                  <c:v>89.3</c:v>
                </c:pt>
                <c:pt idx="654">
                  <c:v>89.9</c:v>
                </c:pt>
                <c:pt idx="655">
                  <c:v>90.9</c:v>
                </c:pt>
                <c:pt idx="656">
                  <c:v>92.8</c:v>
                </c:pt>
                <c:pt idx="657">
                  <c:v>92.2</c:v>
                </c:pt>
                <c:pt idx="658">
                  <c:v>93.3</c:v>
                </c:pt>
                <c:pt idx="659">
                  <c:v>89.1</c:v>
                </c:pt>
                <c:pt idx="660">
                  <c:v>80.8</c:v>
                </c:pt>
                <c:pt idx="661">
                  <c:v>74.599999999999994</c:v>
                </c:pt>
                <c:pt idx="662">
                  <c:v>70.400000000000006</c:v>
                </c:pt>
                <c:pt idx="663">
                  <c:v>71.900000000000006</c:v>
                </c:pt>
                <c:pt idx="664">
                  <c:v>72.099999999999994</c:v>
                </c:pt>
                <c:pt idx="665">
                  <c:v>73.400000000000006</c:v>
                </c:pt>
                <c:pt idx="666">
                  <c:v>69.3</c:v>
                </c:pt>
                <c:pt idx="667">
                  <c:v>65.400000000000006</c:v>
                </c:pt>
                <c:pt idx="668">
                  <c:v>65.400000000000006</c:v>
                </c:pt>
                <c:pt idx="669">
                  <c:v>65.7</c:v>
                </c:pt>
                <c:pt idx="670">
                  <c:v>67.5</c:v>
                </c:pt>
                <c:pt idx="671">
                  <c:v>65.5</c:v>
                </c:pt>
                <c:pt idx="672">
                  <c:v>62</c:v>
                </c:pt>
                <c:pt idx="673">
                  <c:v>66.5</c:v>
                </c:pt>
                <c:pt idx="674">
                  <c:v>71</c:v>
                </c:pt>
                <c:pt idx="675">
                  <c:v>64.3</c:v>
                </c:pt>
                <c:pt idx="676">
                  <c:v>62.5</c:v>
                </c:pt>
                <c:pt idx="677">
                  <c:v>70.3</c:v>
                </c:pt>
                <c:pt idx="678">
                  <c:v>73.099999999999994</c:v>
                </c:pt>
                <c:pt idx="679">
                  <c:v>77.2</c:v>
                </c:pt>
                <c:pt idx="680">
                  <c:v>74.099999999999994</c:v>
                </c:pt>
                <c:pt idx="681">
                  <c:v>73.099999999999994</c:v>
                </c:pt>
                <c:pt idx="682">
                  <c:v>76.3</c:v>
                </c:pt>
                <c:pt idx="683">
                  <c:v>72.400000000000006</c:v>
                </c:pt>
                <c:pt idx="684">
                  <c:v>66.5</c:v>
                </c:pt>
                <c:pt idx="685">
                  <c:v>66.900000000000006</c:v>
                </c:pt>
                <c:pt idx="686">
                  <c:v>71.400000000000006</c:v>
                </c:pt>
                <c:pt idx="687">
                  <c:v>64.5</c:v>
                </c:pt>
                <c:pt idx="688">
                  <c:v>76.7</c:v>
                </c:pt>
                <c:pt idx="689">
                  <c:v>75</c:v>
                </c:pt>
                <c:pt idx="690">
                  <c:v>73.7</c:v>
                </c:pt>
                <c:pt idx="691">
                  <c:v>67.3</c:v>
                </c:pt>
                <c:pt idx="692">
                  <c:v>62.3</c:v>
                </c:pt>
                <c:pt idx="693">
                  <c:v>58.7</c:v>
                </c:pt>
                <c:pt idx="694">
                  <c:v>51.7</c:v>
                </c:pt>
                <c:pt idx="695">
                  <c:v>52.7</c:v>
                </c:pt>
                <c:pt idx="696">
                  <c:v>56.5</c:v>
                </c:pt>
                <c:pt idx="697">
                  <c:v>66.900000000000006</c:v>
                </c:pt>
                <c:pt idx="698">
                  <c:v>67</c:v>
                </c:pt>
                <c:pt idx="699">
                  <c:v>61</c:v>
                </c:pt>
                <c:pt idx="700">
                  <c:v>63.3</c:v>
                </c:pt>
                <c:pt idx="701">
                  <c:v>62.1</c:v>
                </c:pt>
                <c:pt idx="702">
                  <c:v>66.7</c:v>
                </c:pt>
                <c:pt idx="703">
                  <c:v>64.5</c:v>
                </c:pt>
                <c:pt idx="704">
                  <c:v>60.4</c:v>
                </c:pt>
                <c:pt idx="705">
                  <c:v>65.8</c:v>
                </c:pt>
                <c:pt idx="706">
                  <c:v>68.099999999999994</c:v>
                </c:pt>
                <c:pt idx="707">
                  <c:v>66</c:v>
                </c:pt>
                <c:pt idx="708">
                  <c:v>68.400000000000006</c:v>
                </c:pt>
                <c:pt idx="709">
                  <c:v>73.900000000000006</c:v>
                </c:pt>
                <c:pt idx="710">
                  <c:v>72.099999999999994</c:v>
                </c:pt>
                <c:pt idx="711">
                  <c:v>66.099999999999994</c:v>
                </c:pt>
                <c:pt idx="712">
                  <c:v>75</c:v>
                </c:pt>
                <c:pt idx="713">
                  <c:v>79.3</c:v>
                </c:pt>
                <c:pt idx="714">
                  <c:v>80.400000000000006</c:v>
                </c:pt>
                <c:pt idx="715">
                  <c:v>78.400000000000006</c:v>
                </c:pt>
                <c:pt idx="716">
                  <c:v>82.4</c:v>
                </c:pt>
                <c:pt idx="717">
                  <c:v>80</c:v>
                </c:pt>
                <c:pt idx="718">
                  <c:v>82.9</c:v>
                </c:pt>
                <c:pt idx="719">
                  <c:v>81.599999999999994</c:v>
                </c:pt>
                <c:pt idx="720">
                  <c:v>78.8</c:v>
                </c:pt>
                <c:pt idx="721">
                  <c:v>84.3</c:v>
                </c:pt>
                <c:pt idx="722">
                  <c:v>83.7</c:v>
                </c:pt>
                <c:pt idx="723">
                  <c:v>84.4</c:v>
                </c:pt>
                <c:pt idx="724">
                  <c:v>89</c:v>
                </c:pt>
                <c:pt idx="725">
                  <c:v>90.2</c:v>
                </c:pt>
                <c:pt idx="726">
                  <c:v>87.1</c:v>
                </c:pt>
                <c:pt idx="727">
                  <c:v>87</c:v>
                </c:pt>
                <c:pt idx="728">
                  <c:v>89.7</c:v>
                </c:pt>
                <c:pt idx="729">
                  <c:v>83.3</c:v>
                </c:pt>
                <c:pt idx="730">
                  <c:v>84.6</c:v>
                </c:pt>
                <c:pt idx="731">
                  <c:v>75.599999999999994</c:v>
                </c:pt>
                <c:pt idx="732">
                  <c:v>75.7</c:v>
                </c:pt>
                <c:pt idx="733">
                  <c:v>72.8</c:v>
                </c:pt>
                <c:pt idx="734">
                  <c:v>57.6</c:v>
                </c:pt>
                <c:pt idx="735">
                  <c:v>59.5</c:v>
                </c:pt>
                <c:pt idx="736">
                  <c:v>64.400000000000006</c:v>
                </c:pt>
                <c:pt idx="737">
                  <c:v>72.099999999999994</c:v>
                </c:pt>
                <c:pt idx="738">
                  <c:v>61.8</c:v>
                </c:pt>
                <c:pt idx="739">
                  <c:v>76.5</c:v>
                </c:pt>
                <c:pt idx="740">
                  <c:v>72</c:v>
                </c:pt>
                <c:pt idx="741">
                  <c:v>77</c:v>
                </c:pt>
                <c:pt idx="742">
                  <c:v>81.900000000000006</c:v>
                </c:pt>
                <c:pt idx="743">
                  <c:v>90.7</c:v>
                </c:pt>
                <c:pt idx="744">
                  <c:v>95.2</c:v>
                </c:pt>
                <c:pt idx="745">
                  <c:v>88.6</c:v>
                </c:pt>
                <c:pt idx="746">
                  <c:v>92.8</c:v>
                </c:pt>
                <c:pt idx="747">
                  <c:v>82</c:v>
                </c:pt>
                <c:pt idx="748">
                  <c:v>82.1</c:v>
                </c:pt>
                <c:pt idx="749">
                  <c:v>80.2</c:v>
                </c:pt>
                <c:pt idx="750">
                  <c:v>78.099999999999994</c:v>
                </c:pt>
                <c:pt idx="751">
                  <c:v>72.400000000000006</c:v>
                </c:pt>
                <c:pt idx="752">
                  <c:v>77.599999999999994</c:v>
                </c:pt>
                <c:pt idx="753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F-42C6-9FBB-04402B04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UMCSI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UMCSI Change MoM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UMCSI vs GDP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GDP Growth</c:v>
          </c:tx>
          <c:spPr>
            <a:solidFill>
              <a:srgbClr val="00B050">
                <a:alpha val="50196"/>
              </a:srgbClr>
            </a:solidFill>
            <a:ln w="19050">
              <a:noFill/>
            </a:ln>
          </c:spPr>
          <c:invertIfNegative val="1"/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UMCSI_VS_USGDP!$A$2:$A$1000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UMCSI_VS_USGDP!$D$2:$D$1000</c:f>
              <c:numCache>
                <c:formatCode>0.00%</c:formatCode>
                <c:ptCount val="999"/>
                <c:pt idx="14">
                  <c:v>6.5098989840264881E-2</c:v>
                </c:pt>
                <c:pt idx="17">
                  <c:v>2.6568700670328314E-2</c:v>
                </c:pt>
                <c:pt idx="20">
                  <c:v>2.3899265371251505E-2</c:v>
                </c:pt>
                <c:pt idx="23">
                  <c:v>1.2845638511357444E-2</c:v>
                </c:pt>
                <c:pt idx="26">
                  <c:v>1.4207812865719037E-2</c:v>
                </c:pt>
                <c:pt idx="29">
                  <c:v>-7.7507055423842392E-3</c:v>
                </c:pt>
                <c:pt idx="32">
                  <c:v>-1.6238086833745138E-2</c:v>
                </c:pt>
                <c:pt idx="35">
                  <c:v>-3.9142026726618538E-4</c:v>
                </c:pt>
                <c:pt idx="38">
                  <c:v>1.5999816310917868E-2</c:v>
                </c:pt>
                <c:pt idx="41">
                  <c:v>2.9686924394553674E-2</c:v>
                </c:pt>
                <c:pt idx="44">
                  <c:v>4.3257573786844139E-2</c:v>
                </c:pt>
                <c:pt idx="47">
                  <c:v>1.2999126004342785E-2</c:v>
                </c:pt>
                <c:pt idx="50">
                  <c:v>-2.1903423068408204E-2</c:v>
                </c:pt>
                <c:pt idx="53">
                  <c:v>-1.0105489634705466E-2</c:v>
                </c:pt>
                <c:pt idx="56">
                  <c:v>-2.5558978151038962E-2</c:v>
                </c:pt>
                <c:pt idx="59">
                  <c:v>-1.4431539363715747E-2</c:v>
                </c:pt>
                <c:pt idx="62">
                  <c:v>1.431460579571856E-2</c:v>
                </c:pt>
                <c:pt idx="65">
                  <c:v>3.2685328593721856E-2</c:v>
                </c:pt>
                <c:pt idx="68">
                  <c:v>5.7371700647417881E-2</c:v>
                </c:pt>
                <c:pt idx="71">
                  <c:v>7.8999814332883903E-2</c:v>
                </c:pt>
                <c:pt idx="74">
                  <c:v>8.5782740465086021E-2</c:v>
                </c:pt>
                <c:pt idx="77">
                  <c:v>7.9967008002006484E-2</c:v>
                </c:pt>
                <c:pt idx="80">
                  <c:v>6.900836952300847E-2</c:v>
                </c:pt>
                <c:pt idx="83">
                  <c:v>5.5758033529916554E-2</c:v>
                </c:pt>
                <c:pt idx="86">
                  <c:v>4.5551129297211133E-2</c:v>
                </c:pt>
                <c:pt idx="89">
                  <c:v>3.6842273957041177E-2</c:v>
                </c:pt>
                <c:pt idx="92">
                  <c:v>4.2624575221189398E-2</c:v>
                </c:pt>
                <c:pt idx="95">
                  <c:v>4.1822388026765737E-2</c:v>
                </c:pt>
                <c:pt idx="98">
                  <c:v>4.1455235245001817E-2</c:v>
                </c:pt>
                <c:pt idx="101">
                  <c:v>3.7015325720980791E-2</c:v>
                </c:pt>
                <c:pt idx="104">
                  <c:v>3.1192309544910268E-2</c:v>
                </c:pt>
                <c:pt idx="107">
                  <c:v>2.9081512389265457E-2</c:v>
                </c:pt>
                <c:pt idx="110">
                  <c:v>2.7161342870673687E-2</c:v>
                </c:pt>
                <c:pt idx="113">
                  <c:v>3.3588249573656623E-2</c:v>
                </c:pt>
                <c:pt idx="116">
                  <c:v>3.2672772854671052E-2</c:v>
                </c:pt>
                <c:pt idx="119">
                  <c:v>4.4792977774129314E-2</c:v>
                </c:pt>
                <c:pt idx="122">
                  <c:v>4.24228159614237E-2</c:v>
                </c:pt>
                <c:pt idx="125">
                  <c:v>4.484604620227356E-2</c:v>
                </c:pt>
                <c:pt idx="128">
                  <c:v>4.1928205272430713E-2</c:v>
                </c:pt>
                <c:pt idx="131">
                  <c:v>3.7989037531788027E-2</c:v>
                </c:pt>
                <c:pt idx="134">
                  <c:v>4.3152062015774019E-2</c:v>
                </c:pt>
                <c:pt idx="137">
                  <c:v>3.7482970179445199E-2</c:v>
                </c:pt>
                <c:pt idx="140">
                  <c:v>3.908120567714899E-2</c:v>
                </c:pt>
                <c:pt idx="143">
                  <c:v>2.7438111777549921E-2</c:v>
                </c:pt>
                <c:pt idx="146">
                  <c:v>2.8213017007731121E-2</c:v>
                </c:pt>
                <c:pt idx="149">
                  <c:v>2.4127636564784692E-2</c:v>
                </c:pt>
                <c:pt idx="152">
                  <c:v>1.7272143084210042E-2</c:v>
                </c:pt>
                <c:pt idx="155">
                  <c:v>6.0287596757870564E-3</c:v>
                </c:pt>
                <c:pt idx="158">
                  <c:v>-9.501950623666407E-3</c:v>
                </c:pt>
                <c:pt idx="161">
                  <c:v>-5.388378142790304E-3</c:v>
                </c:pt>
                <c:pt idx="164">
                  <c:v>-1.0271852984184444E-3</c:v>
                </c:pt>
                <c:pt idx="167">
                  <c:v>1.1664204321365066E-2</c:v>
                </c:pt>
                <c:pt idx="170">
                  <c:v>2.8586525919191606E-2</c:v>
                </c:pt>
                <c:pt idx="173">
                  <c:v>3.1695712595280374E-2</c:v>
                </c:pt>
                <c:pt idx="176">
                  <c:v>3.6653496782618103E-2</c:v>
                </c:pt>
                <c:pt idx="179">
                  <c:v>4.3829767135290125E-2</c:v>
                </c:pt>
                <c:pt idx="182">
                  <c:v>3.3209094782169685E-2</c:v>
                </c:pt>
                <c:pt idx="185">
                  <c:v>2.8078701503631745E-2</c:v>
                </c:pt>
                <c:pt idx="188">
                  <c:v>2.2877065695919026E-2</c:v>
                </c:pt>
                <c:pt idx="191">
                  <c:v>2.6085590436127543E-2</c:v>
                </c:pt>
                <c:pt idx="194">
                  <c:v>3.430940273615609E-2</c:v>
                </c:pt>
                <c:pt idx="197">
                  <c:v>4.2254474939159931E-2</c:v>
                </c:pt>
                <c:pt idx="200">
                  <c:v>4.3366469321262188E-2</c:v>
                </c:pt>
                <c:pt idx="203">
                  <c:v>4.1157564491065148E-2</c:v>
                </c:pt>
                <c:pt idx="206">
                  <c:v>3.4811227923887036E-2</c:v>
                </c:pt>
                <c:pt idx="209">
                  <c:v>2.4022518018026316E-2</c:v>
                </c:pt>
                <c:pt idx="212">
                  <c:v>2.6732241097901271E-2</c:v>
                </c:pt>
                <c:pt idx="215">
                  <c:v>2.1996746355449796E-2</c:v>
                </c:pt>
                <c:pt idx="218">
                  <c:v>2.6011121012811167E-2</c:v>
                </c:pt>
                <c:pt idx="221">
                  <c:v>4.0020614462274562E-2</c:v>
                </c:pt>
                <c:pt idx="224">
                  <c:v>4.049822504514753E-2</c:v>
                </c:pt>
                <c:pt idx="227">
                  <c:v>4.4212151121520417E-2</c:v>
                </c:pt>
                <c:pt idx="230">
                  <c:v>4.3140643984745174E-2</c:v>
                </c:pt>
                <c:pt idx="233">
                  <c:v>4.3080662668359818E-2</c:v>
                </c:pt>
                <c:pt idx="236">
                  <c:v>4.6738859307256304E-2</c:v>
                </c:pt>
                <c:pt idx="239">
                  <c:v>4.4878594353207076E-2</c:v>
                </c:pt>
                <c:pt idx="242">
                  <c:v>4.8552862413130518E-2</c:v>
                </c:pt>
                <c:pt idx="245">
                  <c:v>4.0959674731917743E-2</c:v>
                </c:pt>
                <c:pt idx="248">
                  <c:v>4.0977351563013784E-2</c:v>
                </c:pt>
                <c:pt idx="251">
                  <c:v>4.8791107562503447E-2</c:v>
                </c:pt>
                <c:pt idx="254">
                  <c:v>4.8240665571038822E-2</c:v>
                </c:pt>
                <c:pt idx="257">
                  <c:v>4.6613675126645139E-2</c:v>
                </c:pt>
                <c:pt idx="260">
                  <c:v>4.7203872038918931E-2</c:v>
                </c:pt>
                <c:pt idx="263">
                  <c:v>4.8066493041425962E-2</c:v>
                </c:pt>
                <c:pt idx="266">
                  <c:v>4.199578289410727E-2</c:v>
                </c:pt>
                <c:pt idx="269">
                  <c:v>5.2977375076148039E-2</c:v>
                </c:pt>
                <c:pt idx="272">
                  <c:v>4.0753302004322221E-2</c:v>
                </c:pt>
                <c:pt idx="275">
                  <c:v>2.9734826997560696E-2</c:v>
                </c:pt>
                <c:pt idx="278">
                  <c:v>2.3097095761363286E-2</c:v>
                </c:pt>
                <c:pt idx="281">
                  <c:v>1.0572423861634371E-2</c:v>
                </c:pt>
                <c:pt idx="284">
                  <c:v>5.035884805301742E-3</c:v>
                </c:pt>
                <c:pt idx="287">
                  <c:v>1.534858473726491E-3</c:v>
                </c:pt>
                <c:pt idx="290">
                  <c:v>1.3182794121317213E-2</c:v>
                </c:pt>
                <c:pt idx="293">
                  <c:v>1.3396106341180535E-2</c:v>
                </c:pt>
                <c:pt idx="296">
                  <c:v>2.2143660477966304E-2</c:v>
                </c:pt>
                <c:pt idx="299">
                  <c:v>2.0945407221023796E-2</c:v>
                </c:pt>
                <c:pt idx="302">
                  <c:v>1.7709260624130696E-2</c:v>
                </c:pt>
                <c:pt idx="305">
                  <c:v>2.0284012229569721E-2</c:v>
                </c:pt>
                <c:pt idx="308">
                  <c:v>3.3018069338085973E-2</c:v>
                </c:pt>
                <c:pt idx="311">
                  <c:v>4.3263634159134756E-2</c:v>
                </c:pt>
                <c:pt idx="314">
                  <c:v>4.304555592447934E-2</c:v>
                </c:pt>
                <c:pt idx="317">
                  <c:v>4.2030192539120853E-2</c:v>
                </c:pt>
                <c:pt idx="320">
                  <c:v>3.4315945293957352E-2</c:v>
                </c:pt>
                <c:pt idx="323">
                  <c:v>3.2817945028310813E-2</c:v>
                </c:pt>
                <c:pt idx="326">
                  <c:v>3.8706793481566561E-2</c:v>
                </c:pt>
                <c:pt idx="329">
                  <c:v>3.5608931295200826E-2</c:v>
                </c:pt>
                <c:pt idx="332">
                  <c:v>3.5054999023849572E-2</c:v>
                </c:pt>
                <c:pt idx="335">
                  <c:v>3.1261114057367735E-2</c:v>
                </c:pt>
                <c:pt idx="338">
                  <c:v>3.3538948585265092E-2</c:v>
                </c:pt>
                <c:pt idx="341">
                  <c:v>3.119473048862852E-2</c:v>
                </c:pt>
                <c:pt idx="344">
                  <c:v>2.3665022848568428E-2</c:v>
                </c:pt>
                <c:pt idx="347">
                  <c:v>2.5907044570183974E-2</c:v>
                </c:pt>
                <c:pt idx="350">
                  <c:v>1.4822926220208159E-2</c:v>
                </c:pt>
                <c:pt idx="353">
                  <c:v>1.8256902946243766E-2</c:v>
                </c:pt>
                <c:pt idx="356">
                  <c:v>2.2208131763507111E-2</c:v>
                </c:pt>
                <c:pt idx="359">
                  <c:v>1.9734775241238147E-2</c:v>
                </c:pt>
                <c:pt idx="362">
                  <c:v>1.1492366262432467E-2</c:v>
                </c:pt>
                <c:pt idx="365">
                  <c:v>1.0924276179985013E-2</c:v>
                </c:pt>
                <c:pt idx="368">
                  <c:v>1.876587200219146E-5</c:v>
                </c:pt>
                <c:pt idx="371">
                  <c:v>-2.7530827846549893E-2</c:v>
                </c:pt>
                <c:pt idx="374">
                  <c:v>-3.2890715516301232E-2</c:v>
                </c:pt>
                <c:pt idx="377">
                  <c:v>-3.9244471349849222E-2</c:v>
                </c:pt>
                <c:pt idx="380">
                  <c:v>-3.0497799455570112E-2</c:v>
                </c:pt>
                <c:pt idx="383">
                  <c:v>1.8287415594975698E-3</c:v>
                </c:pt>
                <c:pt idx="386">
                  <c:v>1.7102535375568915E-2</c:v>
                </c:pt>
                <c:pt idx="389">
                  <c:v>2.7960666618343167E-2</c:v>
                </c:pt>
                <c:pt idx="392">
                  <c:v>3.1782075474306767E-2</c:v>
                </c:pt>
                <c:pt idx="395">
                  <c:v>2.5694549994536298E-2</c:v>
                </c:pt>
                <c:pt idx="398">
                  <c:v>1.9306273148906504E-2</c:v>
                </c:pt>
                <c:pt idx="401">
                  <c:v>1.7215030625217995E-2</c:v>
                </c:pt>
                <c:pt idx="404">
                  <c:v>9.4903849657161834E-3</c:v>
                </c:pt>
                <c:pt idx="407">
                  <c:v>1.6093456608864725E-2</c:v>
                </c:pt>
                <c:pt idx="410">
                  <c:v>2.6517566557714759E-2</c:v>
                </c:pt>
                <c:pt idx="413">
                  <c:v>2.3615085810537968E-2</c:v>
                </c:pt>
                <c:pt idx="416">
                  <c:v>2.528124545690132E-2</c:v>
                </c:pt>
                <c:pt idx="419">
                  <c:v>1.4685667872627999E-2</c:v>
                </c:pt>
                <c:pt idx="422">
                  <c:v>1.5719476053010734E-2</c:v>
                </c:pt>
                <c:pt idx="425">
                  <c:v>1.2616546391348423E-2</c:v>
                </c:pt>
                <c:pt idx="428">
                  <c:v>1.9174180691829863E-2</c:v>
                </c:pt>
                <c:pt idx="431">
                  <c:v>2.6141227446924854E-2</c:v>
                </c:pt>
                <c:pt idx="434">
                  <c:v>1.4257249176644771E-2</c:v>
                </c:pt>
                <c:pt idx="437">
                  <c:v>2.6720123780876529E-2</c:v>
                </c:pt>
                <c:pt idx="440">
                  <c:v>3.1177281686652052E-2</c:v>
                </c:pt>
                <c:pt idx="443">
                  <c:v>2.8768548833451736E-2</c:v>
                </c:pt>
                <c:pt idx="446">
                  <c:v>4.1477467631648918E-2</c:v>
                </c:pt>
                <c:pt idx="449">
                  <c:v>3.4520135558198002E-2</c:v>
                </c:pt>
                <c:pt idx="452">
                  <c:v>2.5747666846286613E-2</c:v>
                </c:pt>
                <c:pt idx="455">
                  <c:v>2.1642838334722306E-2</c:v>
                </c:pt>
                <c:pt idx="458">
                  <c:v>1.7769352062828522E-2</c:v>
                </c:pt>
                <c:pt idx="461">
                  <c:v>1.408254507228872E-2</c:v>
                </c:pt>
                <c:pt idx="464">
                  <c:v>1.5919402132709228E-2</c:v>
                </c:pt>
                <c:pt idx="467">
                  <c:v>2.0675786119747568E-2</c:v>
                </c:pt>
                <c:pt idx="470">
                  <c:v>2.0668230488113951E-2</c:v>
                </c:pt>
                <c:pt idx="473">
                  <c:v>2.183861029896466E-2</c:v>
                </c:pt>
                <c:pt idx="476">
                  <c:v>2.3713060084028768E-2</c:v>
                </c:pt>
                <c:pt idx="479">
                  <c:v>2.7033349800312505E-2</c:v>
                </c:pt>
                <c:pt idx="482">
                  <c:v>3.077125212191226E-2</c:v>
                </c:pt>
                <c:pt idx="485">
                  <c:v>3.3251870549614121E-2</c:v>
                </c:pt>
                <c:pt idx="488">
                  <c:v>3.116300139296756E-2</c:v>
                </c:pt>
                <c:pt idx="491">
                  <c:v>2.4755177611159113E-2</c:v>
                </c:pt>
                <c:pt idx="494">
                  <c:v>2.2658017063019967E-2</c:v>
                </c:pt>
                <c:pt idx="497">
                  <c:v>1.9631632951891076E-2</c:v>
                </c:pt>
                <c:pt idx="500">
                  <c:v>2.0764805273790904E-2</c:v>
                </c:pt>
                <c:pt idx="503">
                  <c:v>2.338884877970427E-2</c:v>
                </c:pt>
                <c:pt idx="506">
                  <c:v>3.1926064467315664E-3</c:v>
                </c:pt>
                <c:pt idx="509">
                  <c:v>-9.0327754662195434E-2</c:v>
                </c:pt>
                <c:pt idx="512">
                  <c:v>-2.8483454799102848E-2</c:v>
                </c:pt>
                <c:pt idx="515">
                  <c:v>-2.4599304485898105E-2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9F-43CF-AFB9-9C367EFE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6794128"/>
        <c:axId val="1"/>
      </c:barChart>
      <c:lineChart>
        <c:grouping val="standard"/>
        <c:varyColors val="0"/>
        <c:ser>
          <c:idx val="0"/>
          <c:order val="0"/>
          <c:tx>
            <c:v>UMCSI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UMCSI_VS_USGDP!$A$2:$A$1000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UMCSI_VS_USGDP!$B$2:$B$1000</c:f>
              <c:numCache>
                <c:formatCode>0.0</c:formatCode>
                <c:ptCount val="9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F-43CF-AFB9-9C367EFE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26794128"/>
        <c:scaling>
          <c:orientation val="minMax"/>
        </c:scaling>
        <c:delete val="0"/>
        <c:axPos val="b"/>
        <c:numFmt formatCode="dd/mm/yyyy;@" sourceLinked="0"/>
        <c:majorTickMark val="none"/>
        <c:minorTickMark val="none"/>
        <c:tickLblPos val="low"/>
        <c:spPr>
          <a:ln>
            <a:noFill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ax val="8.0000000000000016E-2"/>
          <c:min val="-8.0000000000000016E-2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US Real GDP Growth QoQ %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chemeClr val="bg1"/>
                </a:solidFill>
                <a:latin typeface="+mn-lt"/>
                <a:ea typeface="Calibri"/>
                <a:cs typeface="Calibri"/>
              </a:defRPr>
            </a:pPr>
            <a:endParaRPr lang="fr-FR"/>
          </a:p>
        </c:txPr>
        <c:crossAx val="1826794128"/>
        <c:crosses val="autoZero"/>
        <c:crossBetween val="between"/>
        <c:majorUnit val="1.0000000000000002E-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12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UMCSI Index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"/>
        <c:crosses val="max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 sz="1100">
              <a:solidFill>
                <a:schemeClr val="bg1"/>
              </a:solidFill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UMCSI</a:t>
            </a:r>
            <a:r>
              <a:rPr lang="en-GB" baseline="0">
                <a:solidFill>
                  <a:schemeClr val="bg1"/>
                </a:solidFill>
              </a:rPr>
              <a:t> vs S&amp;P 500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UMCSI_VS_SP500!$E$1</c:f>
              <c:strCache>
                <c:ptCount val="1"/>
                <c:pt idx="0">
                  <c:v>S&amp;P 500 YoY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 w="3175">
              <a:solidFill>
                <a:schemeClr val="tx1">
                  <a:alpha val="20000"/>
                </a:schemeClr>
              </a:solidFill>
            </a:ln>
            <a:effectLst/>
          </c:spPr>
          <c:invertIfNegative val="1"/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UMCSI_VS_SP500!$E$2:$E$1000</c:f>
              <c:numCache>
                <c:formatCode>0.0</c:formatCode>
                <c:ptCount val="999"/>
                <c:pt idx="12" formatCode="0.0%">
                  <c:v>0.11966386554621855</c:v>
                </c:pt>
                <c:pt idx="13" formatCode="0.0%">
                  <c:v>0.106158064037706</c:v>
                </c:pt>
                <c:pt idx="14" formatCode="0.0%">
                  <c:v>0.13877364800777547</c:v>
                </c:pt>
                <c:pt idx="15" formatCode="0.0%">
                  <c:v>5.0913971890654386E-2</c:v>
                </c:pt>
                <c:pt idx="16" formatCode="0.0%">
                  <c:v>1.8922295740894546E-2</c:v>
                </c:pt>
                <c:pt idx="17" formatCode="0.0%">
                  <c:v>7.7253272032379972E-2</c:v>
                </c:pt>
                <c:pt idx="18" formatCode="0.0%">
                  <c:v>3.1088577671831485E-2</c:v>
                </c:pt>
                <c:pt idx="19" formatCode="0.0%">
                  <c:v>5.8379310113473526E-2</c:v>
                </c:pt>
                <c:pt idx="20" formatCode="0.0%">
                  <c:v>6.6120527929388162E-2</c:v>
                </c:pt>
                <c:pt idx="21" formatCode="0.0%">
                  <c:v>9.3075660910882041E-2</c:v>
                </c:pt>
                <c:pt idx="22" formatCode="0.0%">
                  <c:v>0.12101380531194739</c:v>
                </c:pt>
                <c:pt idx="23" formatCode="0.0%">
                  <c:v>0.12308813731049706</c:v>
                </c:pt>
                <c:pt idx="24" formatCode="0.0%">
                  <c:v>0.14239971980386268</c:v>
                </c:pt>
                <c:pt idx="25" formatCode="0.0%">
                  <c:v>0.18051521791145841</c:v>
                </c:pt>
                <c:pt idx="26" formatCode="0.0%">
                  <c:v>4.921744459956523E-3</c:v>
                </c:pt>
                <c:pt idx="27" formatCode="0.0%">
                  <c:v>4.4516498731987042E-2</c:v>
                </c:pt>
                <c:pt idx="28" formatCode="0.0%">
                  <c:v>0.12272906494289337</c:v>
                </c:pt>
                <c:pt idx="29" formatCode="0.0%">
                  <c:v>0.11009613798091</c:v>
                </c:pt>
                <c:pt idx="30" formatCode="0.0%">
                  <c:v>0.17204508567662247</c:v>
                </c:pt>
                <c:pt idx="31" formatCode="0.0%">
                  <c:v>0.1194657610684231</c:v>
                </c:pt>
                <c:pt idx="32" formatCode="0.0%">
                  <c:v>0.14763994694474936</c:v>
                </c:pt>
                <c:pt idx="33" formatCode="0.0%">
                  <c:v>0.25191515419367505</c:v>
                </c:pt>
                <c:pt idx="34" formatCode="0.0%">
                  <c:v>0.32366238418755144</c:v>
                </c:pt>
                <c:pt idx="35" formatCode="0.0%">
                  <c:v>0.25773570951017755</c:v>
                </c:pt>
                <c:pt idx="36" formatCode="0.0%">
                  <c:v>0.13481077838784938</c:v>
                </c:pt>
                <c:pt idx="37" formatCode="0.0%">
                  <c:v>0.1549357679065364</c:v>
                </c:pt>
                <c:pt idx="38" formatCode="0.0%">
                  <c:v>0.33215795208768539</c:v>
                </c:pt>
                <c:pt idx="39" formatCode="0.0%">
                  <c:v>0.24950603773162072</c:v>
                </c:pt>
                <c:pt idx="40" formatCode="0.0%">
                  <c:v>0.19192734972900682</c:v>
                </c:pt>
                <c:pt idx="41" formatCode="0.0%">
                  <c:v>0.14854700014963229</c:v>
                </c:pt>
                <c:pt idx="42" formatCode="0.0%">
                  <c:v>7.602531562464554E-2</c:v>
                </c:pt>
                <c:pt idx="43" formatCode="0.0%">
                  <c:v>3.3502533914917532E-3</c:v>
                </c:pt>
                <c:pt idx="44" formatCode="0.0%">
                  <c:v>-7.3967791120419069E-2</c:v>
                </c:pt>
                <c:pt idx="45" formatCode="0.0%">
                  <c:v>-4.3775021230289313E-2</c:v>
                </c:pt>
                <c:pt idx="46" formatCode="0.0%">
                  <c:v>-0.10083977794364429</c:v>
                </c:pt>
                <c:pt idx="47" formatCode="0.0%">
                  <c:v>-9.7304010654979733E-2</c:v>
                </c:pt>
                <c:pt idx="48" formatCode="0.0%">
                  <c:v>-7.0629106816771037E-2</c:v>
                </c:pt>
                <c:pt idx="49" formatCode="0.0%">
                  <c:v>-0.13834084289355242</c:v>
                </c:pt>
                <c:pt idx="50" formatCode="0.0%">
                  <c:v>-0.17676471323529419</c:v>
                </c:pt>
                <c:pt idx="51" formatCode="0.0%">
                  <c:v>-0.12325876249166123</c:v>
                </c:pt>
                <c:pt idx="52" formatCode="0.0%">
                  <c:v>-0.15619578870792039</c:v>
                </c:pt>
                <c:pt idx="53" formatCode="0.0%">
                  <c:v>-0.16462164353058828</c:v>
                </c:pt>
                <c:pt idx="54" formatCode="0.0%">
                  <c:v>-0.1820195719831893</c:v>
                </c:pt>
                <c:pt idx="55" formatCode="0.0%">
                  <c:v>-2.6712264624869642E-2</c:v>
                </c:pt>
                <c:pt idx="56" formatCode="0.0%">
                  <c:v>3.6495093819934432E-2</c:v>
                </c:pt>
                <c:pt idx="57" formatCode="0.0%">
                  <c:v>9.69726892851972E-2</c:v>
                </c:pt>
                <c:pt idx="58" formatCode="0.0%">
                  <c:v>9.6478054554460568E-2</c:v>
                </c:pt>
                <c:pt idx="59" formatCode="0.0%">
                  <c:v>0.14761319100090087</c:v>
                </c:pt>
                <c:pt idx="60" formatCode="0.0%">
                  <c:v>0.20681061118254807</c:v>
                </c:pt>
                <c:pt idx="61" formatCode="0.0%">
                  <c:v>0.30899123588549871</c:v>
                </c:pt>
                <c:pt idx="62" formatCode="0.0%">
                  <c:v>0.36620222727940543</c:v>
                </c:pt>
                <c:pt idx="63" formatCode="0.0%">
                  <c:v>0.41205768787259189</c:v>
                </c:pt>
                <c:pt idx="64" formatCode="0.0%">
                  <c:v>0.45146589519483071</c:v>
                </c:pt>
                <c:pt idx="65" formatCode="0.0%">
                  <c:v>0.53371042788066791</c:v>
                </c:pt>
                <c:pt idx="66" formatCode="0.0%">
                  <c:v>0.51797559129612813</c:v>
                </c:pt>
                <c:pt idx="67" formatCode="0.0%">
                  <c:v>0.37561708015032913</c:v>
                </c:pt>
                <c:pt idx="68" formatCode="0.0%">
                  <c:v>0.37908985218402247</c:v>
                </c:pt>
                <c:pt idx="69" formatCode="0.0%">
                  <c:v>0.22316954603245831</c:v>
                </c:pt>
                <c:pt idx="70" formatCode="0.0%">
                  <c:v>0.20109715605601286</c:v>
                </c:pt>
                <c:pt idx="71" formatCode="0.0%">
                  <c:v>0.17271046643913546</c:v>
                </c:pt>
                <c:pt idx="72" formatCode="0.0%">
                  <c:v>0.12463867859600808</c:v>
                </c:pt>
                <c:pt idx="73" formatCode="0.0%">
                  <c:v>6.0786167769823152E-2</c:v>
                </c:pt>
                <c:pt idx="74" formatCode="0.0%">
                  <c:v>4.0664225941422494E-2</c:v>
                </c:pt>
                <c:pt idx="75" formatCode="0.0%">
                  <c:v>-2.6578275149008457E-2</c:v>
                </c:pt>
                <c:pt idx="76" formatCode="0.0%">
                  <c:v>-7.2910893527926457E-2</c:v>
                </c:pt>
                <c:pt idx="77" formatCode="0.0%">
                  <c:v>-8.8810897626554031E-2</c:v>
                </c:pt>
                <c:pt idx="78" formatCode="0.0%">
                  <c:v>-7.3203740157480324E-2</c:v>
                </c:pt>
                <c:pt idx="79" formatCode="0.0%">
                  <c:v>1.3868613138686037E-2</c:v>
                </c:pt>
                <c:pt idx="80" formatCode="0.0%">
                  <c:v>1.8064671524053999E-4</c:v>
                </c:pt>
                <c:pt idx="81" formatCode="0.0%">
                  <c:v>1.5530418832161441E-2</c:v>
                </c:pt>
                <c:pt idx="82" formatCode="0.0%">
                  <c:v>-1.6947115384615352E-2</c:v>
                </c:pt>
                <c:pt idx="83" formatCode="0.0%">
                  <c:v>1.4005941914751796E-2</c:v>
                </c:pt>
                <c:pt idx="84" formatCode="0.0%">
                  <c:v>9.925953124043807E-2</c:v>
                </c:pt>
                <c:pt idx="85" formatCode="0.0%">
                  <c:v>0.15357188335667904</c:v>
                </c:pt>
                <c:pt idx="86" formatCode="0.0%">
                  <c:v>0.13494157557482089</c:v>
                </c:pt>
                <c:pt idx="87" formatCode="0.0%">
                  <c:v>0.12358637925648241</c:v>
                </c:pt>
                <c:pt idx="88" formatCode="0.0%">
                  <c:v>0.25905014945200922</c:v>
                </c:pt>
                <c:pt idx="89" formatCode="0.0%">
                  <c:v>0.25244810027418718</c:v>
                </c:pt>
                <c:pt idx="90" formatCode="0.0%">
                  <c:v>0.26722421346077252</c:v>
                </c:pt>
                <c:pt idx="91" formatCode="0.0%">
                  <c:v>0.13168946484281241</c:v>
                </c:pt>
                <c:pt idx="92" formatCode="0.0%">
                  <c:v>9.6207104154124146E-2</c:v>
                </c:pt>
                <c:pt idx="93" formatCode="0.0%">
                  <c:v>0.14287434523451137</c:v>
                </c:pt>
                <c:pt idx="94" formatCode="0.0%">
                  <c:v>0.23590903533439289</c:v>
                </c:pt>
                <c:pt idx="95" formatCode="0.0%">
                  <c:v>0.26333413059076771</c:v>
                </c:pt>
                <c:pt idx="96" formatCode="0.0%">
                  <c:v>0.1789790124144075</c:v>
                </c:pt>
                <c:pt idx="97" formatCode="0.0%">
                  <c:v>0.25245612098465608</c:v>
                </c:pt>
                <c:pt idx="98" formatCode="0.0%">
                  <c:v>0.32237351931805613</c:v>
                </c:pt>
                <c:pt idx="99" formatCode="0.0%">
                  <c:v>0.30968136573430449</c:v>
                </c:pt>
                <c:pt idx="100" formatCode="0.0%">
                  <c:v>0.30493273542600896</c:v>
                </c:pt>
                <c:pt idx="101" formatCode="0.0%">
                  <c:v>0.30747980192859004</c:v>
                </c:pt>
                <c:pt idx="102" formatCode="0.0%">
                  <c:v>0.23674837628326006</c:v>
                </c:pt>
                <c:pt idx="103" formatCode="0.0%">
                  <c:v>0.34087896941101636</c:v>
                </c:pt>
                <c:pt idx="104" formatCode="0.0%">
                  <c:v>0.27043057996485054</c:v>
                </c:pt>
                <c:pt idx="105" formatCode="0.0%">
                  <c:v>0.28532293751975546</c:v>
                </c:pt>
                <c:pt idx="106" formatCode="0.0%">
                  <c:v>0.2327249344610971</c:v>
                </c:pt>
                <c:pt idx="107" formatCode="0.0%">
                  <c:v>0.14620408936009088</c:v>
                </c:pt>
                <c:pt idx="108" formatCode="0.0%">
                  <c:v>0.29417319860232305</c:v>
                </c:pt>
                <c:pt idx="109" formatCode="0.0%">
                  <c:v>0.25242376167812441</c:v>
                </c:pt>
                <c:pt idx="110" formatCode="0.0%">
                  <c:v>0.22101297614064452</c:v>
                </c:pt>
                <c:pt idx="111" formatCode="0.0%">
                  <c:v>0.22435461956521729</c:v>
                </c:pt>
                <c:pt idx="112" formatCode="0.0%">
                  <c:v>0.17283201940570048</c:v>
                </c:pt>
                <c:pt idx="113" formatCode="0.0%">
                  <c:v>0.21192792218147027</c:v>
                </c:pt>
                <c:pt idx="114" formatCode="0.0%">
                  <c:v>0.34956801626291734</c:v>
                </c:pt>
                <c:pt idx="115" formatCode="0.0%">
                  <c:v>0.30391808010121379</c:v>
                </c:pt>
                <c:pt idx="116" formatCode="0.0%">
                  <c:v>0.39127615424520146</c:v>
                </c:pt>
                <c:pt idx="117" formatCode="0.0%">
                  <c:v>3.2010820559062125E-2</c:v>
                </c:pt>
                <c:pt idx="118" formatCode="0.0%">
                  <c:v>-7.5916860605087844E-2</c:v>
                </c:pt>
                <c:pt idx="119" formatCode="0.0%">
                  <c:v>2.0275013420324672E-2</c:v>
                </c:pt>
                <c:pt idx="120" formatCode="0.0%">
                  <c:v>-6.2062171628721519E-2</c:v>
                </c:pt>
                <c:pt idx="121" formatCode="0.0%">
                  <c:v>-5.7635467980295507E-2</c:v>
                </c:pt>
                <c:pt idx="122" formatCode="0.0%">
                  <c:v>-0.11247857387727123</c:v>
                </c:pt>
                <c:pt idx="123" formatCode="0.0%">
                  <c:v>-9.373699542238878E-2</c:v>
                </c:pt>
                <c:pt idx="124" formatCode="0.0%">
                  <c:v>-9.631161668390209E-2</c:v>
                </c:pt>
                <c:pt idx="125" formatCode="0.0%">
                  <c:v>-0.10032894736842102</c:v>
                </c:pt>
                <c:pt idx="126" formatCode="0.0%">
                  <c:v>-0.14636289462122654</c:v>
                </c:pt>
                <c:pt idx="127" formatCode="0.0%">
                  <c:v>-0.20703456640388118</c:v>
                </c:pt>
                <c:pt idx="128" formatCode="0.0%">
                  <c:v>-0.15511294782959939</c:v>
                </c:pt>
                <c:pt idx="129" formatCode="0.0%">
                  <c:v>0.10794709877278708</c:v>
                </c:pt>
                <c:pt idx="130" formatCode="0.0%">
                  <c:v>0.18844984802431597</c:v>
                </c:pt>
                <c:pt idx="131" formatCode="0.0%">
                  <c:v>0.12400841832604836</c:v>
                </c:pt>
                <c:pt idx="132" formatCode="0.0%">
                  <c:v>0.15715563854203141</c:v>
                </c:pt>
                <c:pt idx="133" formatCode="0.0%">
                  <c:v>7.8560227018146689E-2</c:v>
                </c:pt>
                <c:pt idx="134" formatCode="0.0%">
                  <c:v>0.13897794430066823</c:v>
                </c:pt>
                <c:pt idx="135" formatCode="0.0%">
                  <c:v>0.18486205181188531</c:v>
                </c:pt>
                <c:pt idx="136" formatCode="0.0%">
                  <c:v>0.22261214525480599</c:v>
                </c:pt>
                <c:pt idx="137" formatCode="0.0%">
                  <c:v>0.16263254113345527</c:v>
                </c:pt>
                <c:pt idx="138" formatCode="0.0%">
                  <c:v>0.27225939269171384</c:v>
                </c:pt>
                <c:pt idx="139" formatCode="0.0%">
                  <c:v>0.34387427347812793</c:v>
                </c:pt>
                <c:pt idx="140" formatCode="0.0%">
                  <c:v>0.284064580191975</c:v>
                </c:pt>
                <c:pt idx="141" formatCode="0.0%">
                  <c:v>0.22005950460622992</c:v>
                </c:pt>
                <c:pt idx="142" formatCode="0.0%">
                  <c:v>0.26412130069419071</c:v>
                </c:pt>
                <c:pt idx="143" formatCode="0.0%">
                  <c:v>0.27250468097364222</c:v>
                </c:pt>
                <c:pt idx="144" formatCode="0.0%">
                  <c:v>0.10626281641846225</c:v>
                </c:pt>
                <c:pt idx="145" formatCode="0.0%">
                  <c:v>0.14896489648964883</c:v>
                </c:pt>
                <c:pt idx="146" formatCode="0.0%">
                  <c:v>0.15284701732967076</c:v>
                </c:pt>
                <c:pt idx="147" formatCode="0.0%">
                  <c:v>6.8337424105412881E-2</c:v>
                </c:pt>
                <c:pt idx="148" formatCode="0.0%">
                  <c:v>0.1270123549232498</c:v>
                </c:pt>
                <c:pt idx="149" formatCode="0.0%">
                  <c:v>0.12591986917416187</c:v>
                </c:pt>
                <c:pt idx="150" formatCode="0.0%">
                  <c:v>2.9097318539066164E-2</c:v>
                </c:pt>
                <c:pt idx="151" formatCode="0.0%">
                  <c:v>-8.2202304737515997E-2</c:v>
                </c:pt>
                <c:pt idx="152" formatCode="0.0%">
                  <c:v>-0.12344264642703695</c:v>
                </c:pt>
                <c:pt idx="153" formatCode="0.0%">
                  <c:v>-0.10682806440239745</c:v>
                </c:pt>
                <c:pt idx="154" formatCode="0.0%">
                  <c:v>-6.8701407555131544E-2</c:v>
                </c:pt>
                <c:pt idx="155" formatCode="0.0%">
                  <c:v>-6.5591397849462219E-2</c:v>
                </c:pt>
                <c:pt idx="156" formatCode="0.0%">
                  <c:v>4.5125805275312958E-2</c:v>
                </c:pt>
                <c:pt idx="157" formatCode="0.0%">
                  <c:v>0.10599897556419302</c:v>
                </c:pt>
                <c:pt idx="158" formatCode="0.0%">
                  <c:v>0.10378302053303523</c:v>
                </c:pt>
                <c:pt idx="159" formatCode="0.0%">
                  <c:v>0.1346735187424426</c:v>
                </c:pt>
                <c:pt idx="160" formatCode="0.0%">
                  <c:v>7.9173933504969041E-2</c:v>
                </c:pt>
                <c:pt idx="161" formatCode="0.0%">
                  <c:v>3.6701860231272088E-2</c:v>
                </c:pt>
                <c:pt idx="162" formatCode="0.0%">
                  <c:v>8.8895128457110895E-2</c:v>
                </c:pt>
                <c:pt idx="163" formatCode="0.0%">
                  <c:v>0.22591145833333326</c:v>
                </c:pt>
                <c:pt idx="164" formatCode="0.0%">
                  <c:v>0.26730926319228887</c:v>
                </c:pt>
                <c:pt idx="165" formatCode="0.0%">
                  <c:v>0.29098684210526304</c:v>
                </c:pt>
                <c:pt idx="166" formatCode="0.0%">
                  <c:v>0.16448389299236554</c:v>
                </c:pt>
                <c:pt idx="167" formatCode="0.0%">
                  <c:v>0.26306704621161625</c:v>
                </c:pt>
                <c:pt idx="168" formatCode="0.0%">
                  <c:v>0.18858488645945393</c:v>
                </c:pt>
                <c:pt idx="169" formatCode="0.0%">
                  <c:v>0.12430871495899964</c:v>
                </c:pt>
                <c:pt idx="170" formatCode="0.0%">
                  <c:v>7.587548638132291E-2</c:v>
                </c:pt>
                <c:pt idx="171" formatCode="0.0%">
                  <c:v>0.1055015319035566</c:v>
                </c:pt>
                <c:pt idx="172" formatCode="0.0%">
                  <c:v>6.5464433214478257E-2</c:v>
                </c:pt>
                <c:pt idx="173" formatCode="0.0%">
                  <c:v>9.9633581204871202E-2</c:v>
                </c:pt>
                <c:pt idx="174" formatCode="0.0%">
                  <c:v>9.3860395554524079E-2</c:v>
                </c:pt>
                <c:pt idx="175" formatCode="0.0%">
                  <c:v>4.7037402321523425E-2</c:v>
                </c:pt>
                <c:pt idx="176" formatCode="0.0%">
                  <c:v>7.7192801526323906E-2</c:v>
                </c:pt>
                <c:pt idx="177" formatCode="0.0%">
                  <c:v>6.680935636752805E-2</c:v>
                </c:pt>
                <c:pt idx="178" formatCode="0.0%">
                  <c:v>0.14959223921965781</c:v>
                </c:pt>
                <c:pt idx="179" formatCode="0.0%">
                  <c:v>4.4642643074636279E-2</c:v>
                </c:pt>
                <c:pt idx="180" formatCode="0.0%">
                  <c:v>7.3362851341764568E-2</c:v>
                </c:pt>
                <c:pt idx="181" formatCode="0.0%">
                  <c:v>7.4339714078022867E-2</c:v>
                </c:pt>
                <c:pt idx="182" formatCode="0.0%">
                  <c:v>0.11885357576358091</c:v>
                </c:pt>
                <c:pt idx="183" formatCode="0.0%">
                  <c:v>6.082660561513431E-2</c:v>
                </c:pt>
                <c:pt idx="184" formatCode="0.0%">
                  <c:v>8.3881064162754315E-2</c:v>
                </c:pt>
                <c:pt idx="185" formatCode="0.0%">
                  <c:v>0.10386142010094579</c:v>
                </c:pt>
                <c:pt idx="186" formatCode="0.0%">
                  <c:v>5.638716673345745E-2</c:v>
                </c:pt>
                <c:pt idx="187" formatCode="0.0%">
                  <c:v>0.11962901239040646</c:v>
                </c:pt>
                <c:pt idx="188" formatCode="0.0%">
                  <c:v>9.8444231689803763E-2</c:v>
                </c:pt>
                <c:pt idx="189" formatCode="0.0%">
                  <c:v>0.11739275819241413</c:v>
                </c:pt>
                <c:pt idx="190" formatCode="0.0%">
                  <c:v>7.0569143387040567E-2</c:v>
                </c:pt>
                <c:pt idx="191" formatCode="0.0%">
                  <c:v>7.0551513621445405E-2</c:v>
                </c:pt>
                <c:pt idx="192" formatCode="0.0%">
                  <c:v>9.7611559323579122E-2</c:v>
                </c:pt>
                <c:pt idx="193" formatCode="0.0%">
                  <c:v>5.3588344084081418E-2</c:v>
                </c:pt>
                <c:pt idx="194" formatCode="0.0%">
                  <c:v>-1.3062634224101699E-2</c:v>
                </c:pt>
                <c:pt idx="195" formatCode="0.0%">
                  <c:v>2.4353120243531201E-2</c:v>
                </c:pt>
                <c:pt idx="196" formatCode="0.0%">
                  <c:v>1.4016304227104204E-2</c:v>
                </c:pt>
                <c:pt idx="197" formatCode="0.0%">
                  <c:v>-1.3894746187823159E-2</c:v>
                </c:pt>
                <c:pt idx="198" formatCode="0.0%">
                  <c:v>2.2605047642425102E-2</c:v>
                </c:pt>
                <c:pt idx="199" formatCode="0.0%">
                  <c:v>2.5735611355595767E-2</c:v>
                </c:pt>
                <c:pt idx="200" formatCode="0.0%">
                  <c:v>8.1929706055390294E-3</c:v>
                </c:pt>
                <c:pt idx="201" formatCode="0.0%">
                  <c:v>9.6616292242910351E-3</c:v>
                </c:pt>
                <c:pt idx="202" formatCode="0.0%">
                  <c:v>-1.7540440459949402E-2</c:v>
                </c:pt>
                <c:pt idx="203" formatCode="0.0%">
                  <c:v>-1.5392860971165212E-2</c:v>
                </c:pt>
                <c:pt idx="204" formatCode="0.0%">
                  <c:v>-2.3234567388550897E-2</c:v>
                </c:pt>
                <c:pt idx="205" formatCode="0.0%">
                  <c:v>4.3348888984030554E-2</c:v>
                </c:pt>
                <c:pt idx="206" formatCode="0.0%">
                  <c:v>0.12324741458599719</c:v>
                </c:pt>
                <c:pt idx="207" formatCode="0.0%">
                  <c:v>0.14149165021844712</c:v>
                </c:pt>
                <c:pt idx="208" formatCode="0.0%">
                  <c:v>0.16845564074479724</c:v>
                </c:pt>
                <c:pt idx="209" formatCode="0.0%">
                  <c:v>0.22616877124271273</c:v>
                </c:pt>
                <c:pt idx="210" formatCode="0.0%">
                  <c:v>0.22650896870772042</c:v>
                </c:pt>
                <c:pt idx="211" formatCode="0.0%">
                  <c:v>0.18168626048917957</c:v>
                </c:pt>
                <c:pt idx="212" formatCode="0.0%">
                  <c:v>0.26307030625256655</c:v>
                </c:pt>
                <c:pt idx="213" formatCode="0.0%">
                  <c:v>0.23107864930665811</c:v>
                </c:pt>
                <c:pt idx="214" formatCode="0.0%">
                  <c:v>0.33432520002644983</c:v>
                </c:pt>
                <c:pt idx="215" formatCode="0.0%">
                  <c:v>0.34110653863740281</c:v>
                </c:pt>
                <c:pt idx="216" formatCode="0.0%">
                  <c:v>0.35202584924110369</c:v>
                </c:pt>
                <c:pt idx="217" formatCode="0.0%">
                  <c:v>0.31399905619729584</c:v>
                </c:pt>
                <c:pt idx="218" formatCode="0.0%">
                  <c:v>0.28916937948113675</c:v>
                </c:pt>
                <c:pt idx="219" formatCode="0.0%">
                  <c:v>0.27094868955334062</c:v>
                </c:pt>
                <c:pt idx="220" formatCode="0.0%">
                  <c:v>0.25444319460067488</c:v>
                </c:pt>
                <c:pt idx="221" formatCode="0.0%">
                  <c:v>0.2310784763653051</c:v>
                </c:pt>
                <c:pt idx="222" formatCode="0.0%">
                  <c:v>0.13857951108422606</c:v>
                </c:pt>
                <c:pt idx="223" formatCode="0.0%">
                  <c:v>0.16037232149213354</c:v>
                </c:pt>
                <c:pt idx="224" formatCode="0.0%">
                  <c:v>0.17607501582792895</c:v>
                </c:pt>
                <c:pt idx="225" formatCode="0.0%">
                  <c:v>0.21284608770421332</c:v>
                </c:pt>
                <c:pt idx="226" formatCode="0.0%">
                  <c:v>0.25050795381337032</c:v>
                </c:pt>
                <c:pt idx="227" formatCode="0.0%">
                  <c:v>0.20263666325718832</c:v>
                </c:pt>
                <c:pt idx="228" formatCode="0.0%">
                  <c:v>0.23606175906418025</c:v>
                </c:pt>
                <c:pt idx="229" formatCode="0.0%">
                  <c:v>0.23482660087753549</c:v>
                </c:pt>
                <c:pt idx="230" formatCode="0.0%">
                  <c:v>0.17292021688613479</c:v>
                </c:pt>
                <c:pt idx="231" formatCode="0.0%">
                  <c:v>0.22497210205298335</c:v>
                </c:pt>
                <c:pt idx="232" formatCode="0.0%">
                  <c:v>0.26775466284074612</c:v>
                </c:pt>
                <c:pt idx="233" formatCode="0.0%">
                  <c:v>0.31986341201556745</c:v>
                </c:pt>
                <c:pt idx="234" formatCode="0.0%">
                  <c:v>0.49119462458004515</c:v>
                </c:pt>
                <c:pt idx="235" formatCode="0.0%">
                  <c:v>0.37957637387076493</c:v>
                </c:pt>
                <c:pt idx="236" formatCode="0.0%">
                  <c:v>0.37824271435014767</c:v>
                </c:pt>
                <c:pt idx="237" formatCode="0.0%">
                  <c:v>0.29683667248004308</c:v>
                </c:pt>
                <c:pt idx="238" formatCode="0.0%">
                  <c:v>0.262053842699004</c:v>
                </c:pt>
                <c:pt idx="239" formatCode="0.0%">
                  <c:v>0.31008181008180991</c:v>
                </c:pt>
                <c:pt idx="240" formatCode="0.0%">
                  <c:v>0.24692174620942309</c:v>
                </c:pt>
                <c:pt idx="241" formatCode="0.0%">
                  <c:v>0.32690119116866012</c:v>
                </c:pt>
                <c:pt idx="242" formatCode="0.0%">
                  <c:v>0.45518543956043955</c:v>
                </c:pt>
                <c:pt idx="243" formatCode="0.0%">
                  <c:v>0.38736366585968507</c:v>
                </c:pt>
                <c:pt idx="244" formatCode="0.0%">
                  <c:v>0.28591974348092597</c:v>
                </c:pt>
                <c:pt idx="245" formatCode="0.0%">
                  <c:v>0.28097250152518249</c:v>
                </c:pt>
                <c:pt idx="246" formatCode="0.0%">
                  <c:v>0.17434951639438756</c:v>
                </c:pt>
                <c:pt idx="247" formatCode="0.0%">
                  <c:v>6.4271181918240661E-2</c:v>
                </c:pt>
                <c:pt idx="248" formatCode="0.0%">
                  <c:v>7.36107592264168E-2</c:v>
                </c:pt>
                <c:pt idx="249" formatCode="0.0%">
                  <c:v>0.20123111237453806</c:v>
                </c:pt>
                <c:pt idx="250" formatCode="0.0%">
                  <c:v>0.21795059660875049</c:v>
                </c:pt>
                <c:pt idx="251" formatCode="0.0%">
                  <c:v>0.26668590212586185</c:v>
                </c:pt>
                <c:pt idx="252" formatCode="0.0%">
                  <c:v>0.305382135716326</c:v>
                </c:pt>
                <c:pt idx="253" formatCode="0.0%">
                  <c:v>0.18010368422055767</c:v>
                </c:pt>
                <c:pt idx="254" formatCode="0.0%">
                  <c:v>0.16756977535738593</c:v>
                </c:pt>
                <c:pt idx="255" formatCode="0.0%">
                  <c:v>0.20097144142118295</c:v>
                </c:pt>
                <c:pt idx="256" formatCode="0.0%">
                  <c:v>0.19345079848187607</c:v>
                </c:pt>
                <c:pt idx="257" formatCode="0.0%">
                  <c:v>0.21067346362802519</c:v>
                </c:pt>
                <c:pt idx="258" formatCode="0.0%">
                  <c:v>0.18564787136266703</c:v>
                </c:pt>
                <c:pt idx="259" formatCode="0.0%">
                  <c:v>0.37933519973257579</c:v>
                </c:pt>
                <c:pt idx="260" formatCode="0.0%">
                  <c:v>0.26125603484724835</c:v>
                </c:pt>
                <c:pt idx="261" formatCode="0.0%">
                  <c:v>0.24052718286655672</c:v>
                </c:pt>
                <c:pt idx="262" formatCode="0.0%">
                  <c:v>0.19360105875578992</c:v>
                </c:pt>
                <c:pt idx="263" formatCode="0.0%">
                  <c:v>0.19526044759727634</c:v>
                </c:pt>
                <c:pt idx="264" formatCode="0.0%">
                  <c:v>8.9728361101559795E-2</c:v>
                </c:pt>
                <c:pt idx="265" formatCode="0.0%">
                  <c:v>0.10343769431411665</c:v>
                </c:pt>
                <c:pt idx="266" formatCode="0.0%">
                  <c:v>0.16496808849708877</c:v>
                </c:pt>
                <c:pt idx="267" formatCode="0.0%">
                  <c:v>8.7815875013106837E-2</c:v>
                </c:pt>
                <c:pt idx="268" formatCode="0.0%">
                  <c:v>9.1224728077182959E-2</c:v>
                </c:pt>
                <c:pt idx="269" formatCode="0.0%">
                  <c:v>5.9655717522273388E-2</c:v>
                </c:pt>
                <c:pt idx="270" formatCode="0.0%">
                  <c:v>7.6848395448250839E-2</c:v>
                </c:pt>
                <c:pt idx="271" formatCode="0.0%">
                  <c:v>0.14940056497603016</c:v>
                </c:pt>
                <c:pt idx="272" formatCode="0.0%">
                  <c:v>0.11990239414988579</c:v>
                </c:pt>
                <c:pt idx="273" formatCode="0.0%">
                  <c:v>4.8769929490142472E-2</c:v>
                </c:pt>
                <c:pt idx="274" formatCode="0.0%">
                  <c:v>-5.3250390594063002E-2</c:v>
                </c:pt>
                <c:pt idx="275" formatCode="0.0%">
                  <c:v>-0.10139186659860477</c:v>
                </c:pt>
                <c:pt idx="276" formatCode="0.0%">
                  <c:v>-2.0402162844398553E-2</c:v>
                </c:pt>
                <c:pt idx="277" formatCode="0.0%">
                  <c:v>-9.2563047964754674E-2</c:v>
                </c:pt>
                <c:pt idx="278" formatCode="0.0%">
                  <c:v>-0.22571367561291356</c:v>
                </c:pt>
                <c:pt idx="279" formatCode="0.0%">
                  <c:v>-0.13974511680425217</c:v>
                </c:pt>
                <c:pt idx="280" formatCode="0.0%">
                  <c:v>-0.11599324229198926</c:v>
                </c:pt>
                <c:pt idx="281" formatCode="0.0%">
                  <c:v>-0.15824281589440381</c:v>
                </c:pt>
                <c:pt idx="282" formatCode="0.0%">
                  <c:v>-0.15347735230600412</c:v>
                </c:pt>
                <c:pt idx="283" formatCode="0.0%">
                  <c:v>-0.25308365399820787</c:v>
                </c:pt>
                <c:pt idx="284" formatCode="0.0%">
                  <c:v>-0.27536877571336082</c:v>
                </c:pt>
                <c:pt idx="285" formatCode="0.0%">
                  <c:v>-0.25858402126766478</c:v>
                </c:pt>
                <c:pt idx="286" formatCode="0.0%">
                  <c:v>-0.13346515076618881</c:v>
                </c:pt>
                <c:pt idx="287" formatCode="0.0%">
                  <c:v>-0.1304268791468477</c:v>
                </c:pt>
                <c:pt idx="288" formatCode="0.0%">
                  <c:v>-0.17262684753405899</c:v>
                </c:pt>
                <c:pt idx="289" formatCode="0.0%">
                  <c:v>-0.1074326177073085</c:v>
                </c:pt>
                <c:pt idx="290" formatCode="0.0%">
                  <c:v>-1.115199986210802E-2</c:v>
                </c:pt>
                <c:pt idx="291" formatCode="0.0%">
                  <c:v>-0.13809165559521708</c:v>
                </c:pt>
                <c:pt idx="292" formatCode="0.0%">
                  <c:v>-0.15024446178592465</c:v>
                </c:pt>
                <c:pt idx="293" formatCode="0.0%">
                  <c:v>-0.1916090883847047</c:v>
                </c:pt>
                <c:pt idx="294" formatCode="0.0%">
                  <c:v>-0.24736012152935449</c:v>
                </c:pt>
                <c:pt idx="295" formatCode="0.0%">
                  <c:v>-0.1918788263730834</c:v>
                </c:pt>
                <c:pt idx="296" formatCode="0.0%">
                  <c:v>-0.21678482909677799</c:v>
                </c:pt>
                <c:pt idx="297" formatCode="0.0%">
                  <c:v>-0.1642038913736813</c:v>
                </c:pt>
                <c:pt idx="298" formatCode="0.0%">
                  <c:v>-0.17827899425161275</c:v>
                </c:pt>
                <c:pt idx="299" formatCode="0.0%">
                  <c:v>-0.23365967528395226</c:v>
                </c:pt>
                <c:pt idx="300" formatCode="0.0%">
                  <c:v>-0.24287736683772787</c:v>
                </c:pt>
                <c:pt idx="301" formatCode="0.0%">
                  <c:v>-0.23996819459127339</c:v>
                </c:pt>
                <c:pt idx="302" formatCode="0.0%">
                  <c:v>-0.26077445332450178</c:v>
                </c:pt>
                <c:pt idx="303" formatCode="0.0%">
                  <c:v>-0.14857185306243736</c:v>
                </c:pt>
                <c:pt idx="304" formatCode="0.0%">
                  <c:v>-9.7035065689600297E-2</c:v>
                </c:pt>
                <c:pt idx="305" formatCode="0.0%">
                  <c:v>-1.546761499681748E-2</c:v>
                </c:pt>
                <c:pt idx="306" formatCode="0.0%">
                  <c:v>8.6318860928895846E-2</c:v>
                </c:pt>
                <c:pt idx="307" formatCode="0.0%">
                  <c:v>0.100363509338806</c:v>
                </c:pt>
                <c:pt idx="308" formatCode="0.0%">
                  <c:v>0.22162937886370337</c:v>
                </c:pt>
                <c:pt idx="309" formatCode="0.0%">
                  <c:v>0.18622425939306364</c:v>
                </c:pt>
                <c:pt idx="310" formatCode="0.0%">
                  <c:v>0.13018124339161186</c:v>
                </c:pt>
                <c:pt idx="311" formatCode="0.0%">
                  <c:v>0.26380395990088878</c:v>
                </c:pt>
                <c:pt idx="312" formatCode="0.0%">
                  <c:v>0.32187682599041723</c:v>
                </c:pt>
                <c:pt idx="313" formatCode="0.0%">
                  <c:v>0.3611603162337278</c:v>
                </c:pt>
                <c:pt idx="314" formatCode="0.0%">
                  <c:v>0.32779598670093635</c:v>
                </c:pt>
                <c:pt idx="315" formatCode="0.0%">
                  <c:v>0.20762989137547438</c:v>
                </c:pt>
                <c:pt idx="316" formatCode="0.0%">
                  <c:v>0.16302576822092396</c:v>
                </c:pt>
                <c:pt idx="317" formatCode="0.0%">
                  <c:v>0.17069266290405327</c:v>
                </c:pt>
                <c:pt idx="318" formatCode="0.0%">
                  <c:v>0.11250012622310201</c:v>
                </c:pt>
                <c:pt idx="319" formatCode="0.0%">
                  <c:v>9.5465322764655136E-2</c:v>
                </c:pt>
                <c:pt idx="320" formatCode="0.0%">
                  <c:v>0.11908993242768351</c:v>
                </c:pt>
                <c:pt idx="321" formatCode="0.0%">
                  <c:v>7.5653605657127088E-2</c:v>
                </c:pt>
                <c:pt idx="322" formatCode="0.0%">
                  <c:v>0.10926100926100912</c:v>
                </c:pt>
                <c:pt idx="323" formatCode="0.0%">
                  <c:v>8.9934527663860786E-2</c:v>
                </c:pt>
                <c:pt idx="324" formatCode="0.0%">
                  <c:v>4.4327354061867164E-2</c:v>
                </c:pt>
                <c:pt idx="325" formatCode="0.0%">
                  <c:v>5.1234125805718955E-2</c:v>
                </c:pt>
                <c:pt idx="326" formatCode="0.0%">
                  <c:v>4.828584367036326E-2</c:v>
                </c:pt>
                <c:pt idx="327" formatCode="0.0%">
                  <c:v>4.4748487311478291E-2</c:v>
                </c:pt>
                <c:pt idx="328" formatCode="0.0%">
                  <c:v>6.3193775207909475E-2</c:v>
                </c:pt>
                <c:pt idx="329" formatCode="0.0%">
                  <c:v>4.4256863363837162E-2</c:v>
                </c:pt>
                <c:pt idx="330" formatCode="0.0%">
                  <c:v>0.1202301855280834</c:v>
                </c:pt>
                <c:pt idx="331" formatCode="0.0%">
                  <c:v>0.1051311309135694</c:v>
                </c:pt>
                <c:pt idx="332" formatCode="0.0%">
                  <c:v>0.10248703547524629</c:v>
                </c:pt>
                <c:pt idx="333" formatCode="0.0%">
                  <c:v>6.7961422757034207E-2</c:v>
                </c:pt>
                <c:pt idx="334" formatCode="0.0%">
                  <c:v>6.445621986335226E-2</c:v>
                </c:pt>
                <c:pt idx="335" formatCode="0.0%">
                  <c:v>3.0010231698461842E-2</c:v>
                </c:pt>
                <c:pt idx="336" formatCode="0.0%">
                  <c:v>8.3647260998755524E-2</c:v>
                </c:pt>
                <c:pt idx="337" formatCode="0.0%">
                  <c:v>6.4024592888002774E-2</c:v>
                </c:pt>
                <c:pt idx="338" formatCode="0.0%">
                  <c:v>9.6765176733667024E-2</c:v>
                </c:pt>
                <c:pt idx="339" formatCode="0.0%">
                  <c:v>0.13291265073259284</c:v>
                </c:pt>
                <c:pt idx="340" formatCode="0.0%">
                  <c:v>6.5958875367184255E-2</c:v>
                </c:pt>
                <c:pt idx="341" formatCode="0.0%">
                  <c:v>6.6203318979627834E-2</c:v>
                </c:pt>
                <c:pt idx="342" formatCode="0.0%">
                  <c:v>3.4419614642920759E-2</c:v>
                </c:pt>
                <c:pt idx="343" formatCode="0.0%">
                  <c:v>6.8415920283857679E-2</c:v>
                </c:pt>
                <c:pt idx="344" formatCode="0.0%">
                  <c:v>8.7108666107860389E-2</c:v>
                </c:pt>
                <c:pt idx="345" formatCode="0.0%">
                  <c:v>0.1416144025318764</c:v>
                </c:pt>
                <c:pt idx="346" formatCode="0.0%">
                  <c:v>0.12097032365464044</c:v>
                </c:pt>
                <c:pt idx="347" formatCode="0.0%">
                  <c:v>0.13619431382130753</c:v>
                </c:pt>
                <c:pt idx="348" formatCode="0.0%">
                  <c:v>0.12355477782638591</c:v>
                </c:pt>
                <c:pt idx="349" formatCode="0.0%">
                  <c:v>9.8511704902159769E-2</c:v>
                </c:pt>
                <c:pt idx="350" formatCode="0.0%">
                  <c:v>9.7333240657074604E-2</c:v>
                </c:pt>
                <c:pt idx="351" formatCode="0.0%">
                  <c:v>0.13105347891439867</c:v>
                </c:pt>
                <c:pt idx="352" formatCode="0.0%">
                  <c:v>0.20512719571054028</c:v>
                </c:pt>
                <c:pt idx="353" formatCode="0.0%">
                  <c:v>0.18355377105967552</c:v>
                </c:pt>
                <c:pt idx="354" formatCode="0.0%">
                  <c:v>0.13990412482571712</c:v>
                </c:pt>
                <c:pt idx="355" formatCode="0.0%">
                  <c:v>0.1305164823365188</c:v>
                </c:pt>
                <c:pt idx="356" formatCode="0.0%">
                  <c:v>0.14290526630984024</c:v>
                </c:pt>
                <c:pt idx="357" formatCode="0.0%">
                  <c:v>0.12441760889443665</c:v>
                </c:pt>
                <c:pt idx="358" formatCode="0.0%">
                  <c:v>5.748127628281563E-2</c:v>
                </c:pt>
                <c:pt idx="359" formatCode="0.0%">
                  <c:v>3.5295776633998521E-2</c:v>
                </c:pt>
                <c:pt idx="360" formatCode="0.0%">
                  <c:v>-4.1502113694515508E-2</c:v>
                </c:pt>
                <c:pt idx="361" formatCode="0.0%">
                  <c:v>-5.4157603673533061E-2</c:v>
                </c:pt>
                <c:pt idx="362" formatCode="0.0%">
                  <c:v>-6.9084920400320882E-2</c:v>
                </c:pt>
                <c:pt idx="363" formatCode="0.0%">
                  <c:v>-6.5287343915486629E-2</c:v>
                </c:pt>
                <c:pt idx="364" formatCode="0.0%">
                  <c:v>-8.5089702212175267E-2</c:v>
                </c:pt>
                <c:pt idx="365" formatCode="0.0%">
                  <c:v>-0.1485681976918215</c:v>
                </c:pt>
                <c:pt idx="366" formatCode="0.0%">
                  <c:v>-0.12911006205034103</c:v>
                </c:pt>
                <c:pt idx="367" formatCode="0.0%">
                  <c:v>-0.12968880385891357</c:v>
                </c:pt>
                <c:pt idx="368" formatCode="0.0%">
                  <c:v>-0.23605043392827907</c:v>
                </c:pt>
                <c:pt idx="369" formatCode="0.0%">
                  <c:v>-0.37474989995998409</c:v>
                </c:pt>
                <c:pt idx="370" formatCode="0.0%">
                  <c:v>-0.3948985241098073</c:v>
                </c:pt>
                <c:pt idx="371" formatCode="0.0%">
                  <c:v>-0.38485793674575708</c:v>
                </c:pt>
                <c:pt idx="372" formatCode="0.0%">
                  <c:v>-0.40090674984585251</c:v>
                </c:pt>
                <c:pt idx="373" formatCode="0.0%">
                  <c:v>-0.44756243283256802</c:v>
                </c:pt>
                <c:pt idx="374" formatCode="0.0%">
                  <c:v>-0.39678687533076284</c:v>
                </c:pt>
                <c:pt idx="375" formatCode="0.0%">
                  <c:v>-0.37008061547788307</c:v>
                </c:pt>
                <c:pt idx="376" formatCode="0.0%">
                  <c:v>-0.34364958082806096</c:v>
                </c:pt>
                <c:pt idx="377" formatCode="0.0%">
                  <c:v>-0.28178124999999998</c:v>
                </c:pt>
                <c:pt idx="378" formatCode="0.0%">
                  <c:v>-0.2208493111773896</c:v>
                </c:pt>
                <c:pt idx="379" formatCode="0.0%">
                  <c:v>-0.20439964765401486</c:v>
                </c:pt>
                <c:pt idx="380" formatCode="0.0%">
                  <c:v>-9.3693199355259105E-2</c:v>
                </c:pt>
                <c:pt idx="381" formatCode="0.0%">
                  <c:v>6.961548387096772E-2</c:v>
                </c:pt>
                <c:pt idx="382" formatCode="0.0%">
                  <c:v>0.22247389092207448</c:v>
                </c:pt>
                <c:pt idx="383" formatCode="0.0%">
                  <c:v>0.23454193191253792</c:v>
                </c:pt>
                <c:pt idx="384" formatCode="0.0%">
                  <c:v>0.30027364750326901</c:v>
                </c:pt>
                <c:pt idx="385" formatCode="0.0%">
                  <c:v>0.50252350052374539</c:v>
                </c:pt>
                <c:pt idx="386" formatCode="0.0%">
                  <c:v>0.4656898993570382</c:v>
                </c:pt>
                <c:pt idx="387" formatCode="0.0%">
                  <c:v>0.35962007768013682</c:v>
                </c:pt>
                <c:pt idx="388" formatCode="0.0%">
                  <c:v>0.18524925473812481</c:v>
                </c:pt>
                <c:pt idx="389" formatCode="0.0%">
                  <c:v>0.12116564417177922</c:v>
                </c:pt>
                <c:pt idx="390" formatCode="0.0%">
                  <c:v>0.11556689755741867</c:v>
                </c:pt>
                <c:pt idx="391" formatCode="0.0%">
                  <c:v>2.8129960220258265E-2</c:v>
                </c:pt>
                <c:pt idx="392" formatCode="0.0%">
                  <c:v>7.9577704620274803E-2</c:v>
                </c:pt>
                <c:pt idx="393" formatCode="0.0%">
                  <c:v>0.14193342919734797</c:v>
                </c:pt>
                <c:pt idx="394" formatCode="0.0%">
                  <c:v>7.7507917818971483E-2</c:v>
                </c:pt>
                <c:pt idx="395" formatCode="0.0%">
                  <c:v>0.12782710070845682</c:v>
                </c:pt>
                <c:pt idx="396" formatCode="0.0%">
                  <c:v>0.19764962239377204</c:v>
                </c:pt>
                <c:pt idx="397" formatCode="0.0%">
                  <c:v>0.20165868409854326</c:v>
                </c:pt>
                <c:pt idx="398" formatCode="0.0%">
                  <c:v>0.133740369239715</c:v>
                </c:pt>
                <c:pt idx="399" formatCode="0.0%">
                  <c:v>0.14908695615535628</c:v>
                </c:pt>
                <c:pt idx="400" formatCode="0.0%">
                  <c:v>0.23479681662551277</c:v>
                </c:pt>
                <c:pt idx="401" formatCode="0.0%">
                  <c:v>0.28129153690174746</c:v>
                </c:pt>
                <c:pt idx="402" formatCode="0.0%">
                  <c:v>0.17309368191721131</c:v>
                </c:pt>
                <c:pt idx="403" formatCode="0.0%">
                  <c:v>0.16158882334442004</c:v>
                </c:pt>
                <c:pt idx="404" formatCode="0.0%">
                  <c:v>-8.5699263932702552E-3</c:v>
                </c:pt>
                <c:pt idx="405" formatCode="0.0%">
                  <c:v>5.9192400655815325E-2</c:v>
                </c:pt>
                <c:pt idx="406" formatCode="0.0%">
                  <c:v>5.6253441192664511E-2</c:v>
                </c:pt>
                <c:pt idx="407" formatCode="0.0%">
                  <c:v>-3.1805604147616684E-5</c:v>
                </c:pt>
                <c:pt idx="408" formatCode="0.0%">
                  <c:v>2.0441327403352805E-2</c:v>
                </c:pt>
                <c:pt idx="409" formatCode="0.0%">
                  <c:v>2.8977863504166645E-2</c:v>
                </c:pt>
                <c:pt idx="410" formatCode="0.0%">
                  <c:v>6.2330766387847625E-2</c:v>
                </c:pt>
                <c:pt idx="411" formatCode="0.0%">
                  <c:v>2.515381964051322E-2</c:v>
                </c:pt>
                <c:pt idx="412" formatCode="0.0%">
                  <c:v>-2.5921796015462517E-2</c:v>
                </c:pt>
                <c:pt idx="413" formatCode="0.0%">
                  <c:v>3.1439302156530236E-2</c:v>
                </c:pt>
                <c:pt idx="414" formatCode="0.0%">
                  <c:v>6.7353824248614913E-2</c:v>
                </c:pt>
                <c:pt idx="415" formatCode="0.0%">
                  <c:v>0.15398436282191152</c:v>
                </c:pt>
                <c:pt idx="416" formatCode="0.0%">
                  <c:v>0.27332909087695101</c:v>
                </c:pt>
                <c:pt idx="417" formatCode="0.0%">
                  <c:v>0.12675337110029528</c:v>
                </c:pt>
                <c:pt idx="418" formatCode="0.0%">
                  <c:v>0.13570603708218387</c:v>
                </c:pt>
                <c:pt idx="419" formatCode="0.0%">
                  <c:v>0.13405693384223927</c:v>
                </c:pt>
                <c:pt idx="420" formatCode="0.0%">
                  <c:v>0.14149541682858247</c:v>
                </c:pt>
                <c:pt idx="421" formatCode="0.0%">
                  <c:v>0.10910315740144094</c:v>
                </c:pt>
                <c:pt idx="422" formatCode="0.0%">
                  <c:v>0.11410963669797725</c:v>
                </c:pt>
                <c:pt idx="423" formatCode="0.0%">
                  <c:v>0.14282750677797562</c:v>
                </c:pt>
                <c:pt idx="424" formatCode="0.0%">
                  <c:v>0.24452618805949644</c:v>
                </c:pt>
                <c:pt idx="425" formatCode="0.0%">
                  <c:v>0.17921536383391068</c:v>
                </c:pt>
                <c:pt idx="426" formatCode="0.0%">
                  <c:v>0.22214569498013526</c:v>
                </c:pt>
                <c:pt idx="427" formatCode="0.0%">
                  <c:v>0.16095067468611823</c:v>
                </c:pt>
                <c:pt idx="428" formatCode="0.0%">
                  <c:v>0.16719998334108421</c:v>
                </c:pt>
                <c:pt idx="429" formatCode="0.0%">
                  <c:v>0.24386755041921582</c:v>
                </c:pt>
                <c:pt idx="430" formatCode="0.0%">
                  <c:v>0.27512745554943563</c:v>
                </c:pt>
                <c:pt idx="431" formatCode="0.0%">
                  <c:v>0.29601245275874866</c:v>
                </c:pt>
                <c:pt idx="432" formatCode="0.0%">
                  <c:v>0.18989259800682201</c:v>
                </c:pt>
                <c:pt idx="433" formatCode="0.0%">
                  <c:v>0.22761903504370551</c:v>
                </c:pt>
                <c:pt idx="434" formatCode="0.0%">
                  <c:v>0.19318884265130398</c:v>
                </c:pt>
                <c:pt idx="435" formatCode="0.0%">
                  <c:v>0.17925975074644618</c:v>
                </c:pt>
                <c:pt idx="436" formatCode="0.0%">
                  <c:v>0.17956878472349969</c:v>
                </c:pt>
                <c:pt idx="437" formatCode="0.0%">
                  <c:v>0.22035386109520139</c:v>
                </c:pt>
                <c:pt idx="438" formatCode="0.0%">
                  <c:v>0.14530203532000985</c:v>
                </c:pt>
                <c:pt idx="439" formatCode="0.0%">
                  <c:v>0.22682596740907668</c:v>
                </c:pt>
                <c:pt idx="440" formatCode="0.0%">
                  <c:v>0.1729000029734471</c:v>
                </c:pt>
                <c:pt idx="441" formatCode="0.0%">
                  <c:v>0.14887790770491982</c:v>
                </c:pt>
                <c:pt idx="442" formatCode="0.0%">
                  <c:v>0.14494880413775535</c:v>
                </c:pt>
                <c:pt idx="443" formatCode="0.0%">
                  <c:v>0.11390638187366098</c:v>
                </c:pt>
                <c:pt idx="444" formatCode="0.0%">
                  <c:v>0.11915246916004252</c:v>
                </c:pt>
                <c:pt idx="445" formatCode="0.0%">
                  <c:v>0.13178628088951028</c:v>
                </c:pt>
                <c:pt idx="446" formatCode="0.0%">
                  <c:v>0.10444150100943195</c:v>
                </c:pt>
                <c:pt idx="447" formatCode="0.0%">
                  <c:v>0.10698797738793497</c:v>
                </c:pt>
                <c:pt idx="448" formatCode="0.0%">
                  <c:v>9.5561897929370865E-2</c:v>
                </c:pt>
                <c:pt idx="449" formatCode="0.0%">
                  <c:v>5.2483637124214999E-2</c:v>
                </c:pt>
                <c:pt idx="450" formatCode="0.0%">
                  <c:v>8.9694251218489063E-2</c:v>
                </c:pt>
                <c:pt idx="451" formatCode="0.0%">
                  <c:v>-1.5568766628231367E-2</c:v>
                </c:pt>
                <c:pt idx="452" formatCode="0.0%">
                  <c:v>-2.6497117563847095E-2</c:v>
                </c:pt>
                <c:pt idx="453" formatCode="0.0%">
                  <c:v>3.0380813161219988E-2</c:v>
                </c:pt>
                <c:pt idx="454" formatCode="0.0%">
                  <c:v>6.2150554276538816E-3</c:v>
                </c:pt>
                <c:pt idx="455" formatCode="0.0%">
                  <c:v>-7.26601583369757E-3</c:v>
                </c:pt>
                <c:pt idx="456" formatCode="0.0%">
                  <c:v>-2.7443746585195883E-2</c:v>
                </c:pt>
                <c:pt idx="457" formatCode="0.0%">
                  <c:v>-8.1857923497267726E-2</c:v>
                </c:pt>
                <c:pt idx="458" formatCode="0.0%">
                  <c:v>-3.9412154418272394E-3</c:v>
                </c:pt>
                <c:pt idx="459" formatCode="0.0%">
                  <c:v>-9.690675182569275E-3</c:v>
                </c:pt>
                <c:pt idx="460" formatCode="0.0%">
                  <c:v>-4.9492500201669953E-3</c:v>
                </c:pt>
                <c:pt idx="461" formatCode="0.0%">
                  <c:v>1.7328208384429278E-2</c:v>
                </c:pt>
                <c:pt idx="462" formatCode="0.0%">
                  <c:v>3.3158415088599735E-2</c:v>
                </c:pt>
                <c:pt idx="463" formatCode="0.0%">
                  <c:v>0.10078694642476838</c:v>
                </c:pt>
                <c:pt idx="464" formatCode="0.0%">
                  <c:v>0.12928964651593988</c:v>
                </c:pt>
                <c:pt idx="465" formatCode="0.0%">
                  <c:v>2.250211603570329E-2</c:v>
                </c:pt>
                <c:pt idx="466" formatCode="0.0%">
                  <c:v>5.691185872015625E-2</c:v>
                </c:pt>
                <c:pt idx="467" formatCode="0.0%">
                  <c:v>9.5350157049619799E-2</c:v>
                </c:pt>
                <c:pt idx="468" formatCode="0.0%">
                  <c:v>0.17452995505710622</c:v>
                </c:pt>
                <c:pt idx="469" formatCode="0.0%">
                  <c:v>0.22327052162527217</c:v>
                </c:pt>
                <c:pt idx="470" formatCode="0.0%">
                  <c:v>0.1470962354471923</c:v>
                </c:pt>
                <c:pt idx="471" formatCode="0.0%">
                  <c:v>0.15440856049968499</c:v>
                </c:pt>
                <c:pt idx="472" formatCode="0.0%">
                  <c:v>0.15014115672211203</c:v>
                </c:pt>
                <c:pt idx="473" formatCode="0.0%">
                  <c:v>0.15463156189550498</c:v>
                </c:pt>
                <c:pt idx="474" formatCode="0.0%">
                  <c:v>0.13650165623849841</c:v>
                </c:pt>
                <c:pt idx="475" formatCode="0.0%">
                  <c:v>0.13851079020705237</c:v>
                </c:pt>
                <c:pt idx="476" formatCode="0.0%">
                  <c:v>0.16192171639140884</c:v>
                </c:pt>
                <c:pt idx="477" formatCode="0.0%">
                  <c:v>0.21123156879806237</c:v>
                </c:pt>
                <c:pt idx="478" formatCode="0.0%">
                  <c:v>0.20409676143004618</c:v>
                </c:pt>
                <c:pt idx="479" formatCode="0.0%">
                  <c:v>0.19419964892376829</c:v>
                </c:pt>
                <c:pt idx="480" formatCode="0.0%">
                  <c:v>0.23912728676931994</c:v>
                </c:pt>
                <c:pt idx="481" formatCode="0.0%">
                  <c:v>0.14815707975833892</c:v>
                </c:pt>
                <c:pt idx="482" formatCode="0.0%">
                  <c:v>0.11772448703189542</c:v>
                </c:pt>
                <c:pt idx="483" formatCode="0.0%">
                  <c:v>0.11066605150574627</c:v>
                </c:pt>
                <c:pt idx="484" formatCode="0.0%">
                  <c:v>0.12168090223069905</c:v>
                </c:pt>
                <c:pt idx="485" formatCode="0.0%">
                  <c:v>0.12171279313034122</c:v>
                </c:pt>
                <c:pt idx="486" formatCode="0.0%">
                  <c:v>0.14005991175160903</c:v>
                </c:pt>
                <c:pt idx="487" formatCode="0.0%">
                  <c:v>0.17392025569963376</c:v>
                </c:pt>
                <c:pt idx="488" formatCode="0.0%">
                  <c:v>0.1566350184173757</c:v>
                </c:pt>
                <c:pt idx="489" formatCode="0.0%">
                  <c:v>5.2996590635508545E-2</c:v>
                </c:pt>
                <c:pt idx="490" formatCode="0.0%">
                  <c:v>4.2525627176515979E-2</c:v>
                </c:pt>
                <c:pt idx="491" formatCode="0.0%">
                  <c:v>-6.2372597349650949E-2</c:v>
                </c:pt>
                <c:pt idx="492" formatCode="0.0%">
                  <c:v>-4.2393078854455535E-2</c:v>
                </c:pt>
                <c:pt idx="493" formatCode="0.0%">
                  <c:v>2.6037003054723451E-2</c:v>
                </c:pt>
                <c:pt idx="494" formatCode="0.0%">
                  <c:v>7.3282668211612112E-2</c:v>
                </c:pt>
                <c:pt idx="495" formatCode="0.0%">
                  <c:v>0.11245255943052435</c:v>
                </c:pt>
                <c:pt idx="496" formatCode="0.0%">
                  <c:v>1.7295870652467293E-2</c:v>
                </c:pt>
                <c:pt idx="497" formatCode="0.0%">
                  <c:v>8.2177922799324676E-2</c:v>
                </c:pt>
                <c:pt idx="498" formatCode="0.0%">
                  <c:v>5.8264596330633633E-2</c:v>
                </c:pt>
                <c:pt idx="499" formatCode="0.0%">
                  <c:v>8.5954947751523125E-3</c:v>
                </c:pt>
                <c:pt idx="500" formatCode="0.0%">
                  <c:v>2.1537553449234359E-2</c:v>
                </c:pt>
                <c:pt idx="501" formatCode="0.0%">
                  <c:v>0.12015163695634534</c:v>
                </c:pt>
                <c:pt idx="502" formatCode="0.0%">
                  <c:v>0.13796613976675354</c:v>
                </c:pt>
                <c:pt idx="503" formatCode="0.0%">
                  <c:v>0.28878074077028959</c:v>
                </c:pt>
                <c:pt idx="504" formatCode="0.0%">
                  <c:v>0.19282570910839092</c:v>
                </c:pt>
                <c:pt idx="505" formatCode="0.0%">
                  <c:v>6.0955507112613105E-2</c:v>
                </c:pt>
                <c:pt idx="506" formatCode="0.0%">
                  <c:v>-8.813505503810326E-2</c:v>
                </c:pt>
                <c:pt idx="507" formatCode="0.0%">
                  <c:v>-1.1338060920012438E-2</c:v>
                </c:pt>
                <c:pt idx="508" formatCode="0.0%">
                  <c:v>0.10619317892778501</c:v>
                </c:pt>
                <c:pt idx="509" formatCode="0.0%">
                  <c:v>5.3889508321548929E-2</c:v>
                </c:pt>
                <c:pt idx="510" formatCode="0.0%">
                  <c:v>9.7551318959327338E-2</c:v>
                </c:pt>
                <c:pt idx="511" formatCode="0.0%">
                  <c:v>0.19609015670810459</c:v>
                </c:pt>
                <c:pt idx="512" formatCode="0.0%">
                  <c:v>0.12975940122415808</c:v>
                </c:pt>
                <c:pt idx="513" formatCode="0.0%">
                  <c:v>7.6508776781363919E-2</c:v>
                </c:pt>
                <c:pt idx="514" formatCode="0.0%">
                  <c:v>0.15302548886016476</c:v>
                </c:pt>
                <c:pt idx="515" formatCode="0.0%">
                  <c:v>0.16258921994069531</c:v>
                </c:pt>
                <c:pt idx="516" formatCode="0.0%">
                  <c:v>0.15151665467893549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3175">
                    <a:solidFill>
                      <a:schemeClr val="tx1">
                        <a:alpha val="2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B4B-4930-876F-F16BA3B1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0230416"/>
        <c:axId val="860467136"/>
      </c:barChart>
      <c:lineChart>
        <c:grouping val="standard"/>
        <c:varyColors val="0"/>
        <c:ser>
          <c:idx val="0"/>
          <c:order val="0"/>
          <c:tx>
            <c:strRef>
              <c:f>UMCSI_VS_SP500!$D$1</c:f>
              <c:strCache>
                <c:ptCount val="1"/>
                <c:pt idx="0">
                  <c:v>UMCSI YoY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UMCSI_VS_SP500!$B$3:$B$1001</c:f>
              <c:numCache>
                <c:formatCode>0.0</c:formatCode>
                <c:ptCount val="999"/>
                <c:pt idx="0">
                  <c:v>84.3</c:v>
                </c:pt>
                <c:pt idx="1">
                  <c:v>78.8</c:v>
                </c:pt>
                <c:pt idx="2">
                  <c:v>81.599999999999994</c:v>
                </c:pt>
                <c:pt idx="3">
                  <c:v>82.9</c:v>
                </c:pt>
                <c:pt idx="4">
                  <c:v>80</c:v>
                </c:pt>
                <c:pt idx="5">
                  <c:v>82.4</c:v>
                </c:pt>
                <c:pt idx="6">
                  <c:v>78.400000000000006</c:v>
                </c:pt>
                <c:pt idx="7">
                  <c:v>80.400000000000006</c:v>
                </c:pt>
                <c:pt idx="8">
                  <c:v>79.3</c:v>
                </c:pt>
                <c:pt idx="9">
                  <c:v>75</c:v>
                </c:pt>
                <c:pt idx="10">
                  <c:v>66.099999999999994</c:v>
                </c:pt>
                <c:pt idx="11">
                  <c:v>72.099999999999994</c:v>
                </c:pt>
                <c:pt idx="12">
                  <c:v>73.900000000000006</c:v>
                </c:pt>
                <c:pt idx="13">
                  <c:v>68.400000000000006</c:v>
                </c:pt>
                <c:pt idx="14">
                  <c:v>66</c:v>
                </c:pt>
                <c:pt idx="15">
                  <c:v>68.099999999999994</c:v>
                </c:pt>
                <c:pt idx="16">
                  <c:v>65.8</c:v>
                </c:pt>
                <c:pt idx="17">
                  <c:v>60.4</c:v>
                </c:pt>
                <c:pt idx="18">
                  <c:v>64.5</c:v>
                </c:pt>
                <c:pt idx="19">
                  <c:v>66.7</c:v>
                </c:pt>
                <c:pt idx="20">
                  <c:v>62.1</c:v>
                </c:pt>
                <c:pt idx="21">
                  <c:v>63.3</c:v>
                </c:pt>
                <c:pt idx="22">
                  <c:v>61</c:v>
                </c:pt>
                <c:pt idx="23">
                  <c:v>67</c:v>
                </c:pt>
                <c:pt idx="24">
                  <c:v>66.900000000000006</c:v>
                </c:pt>
                <c:pt idx="25">
                  <c:v>56.5</c:v>
                </c:pt>
                <c:pt idx="26">
                  <c:v>52.7</c:v>
                </c:pt>
                <c:pt idx="27">
                  <c:v>51.7</c:v>
                </c:pt>
                <c:pt idx="28">
                  <c:v>58.7</c:v>
                </c:pt>
                <c:pt idx="29">
                  <c:v>62.3</c:v>
                </c:pt>
                <c:pt idx="30">
                  <c:v>67.3</c:v>
                </c:pt>
                <c:pt idx="31">
                  <c:v>73.7</c:v>
                </c:pt>
                <c:pt idx="32">
                  <c:v>75</c:v>
                </c:pt>
                <c:pt idx="33">
                  <c:v>76.7</c:v>
                </c:pt>
                <c:pt idx="34">
                  <c:v>64.5</c:v>
                </c:pt>
                <c:pt idx="35">
                  <c:v>71.400000000000006</c:v>
                </c:pt>
                <c:pt idx="36">
                  <c:v>66.900000000000006</c:v>
                </c:pt>
                <c:pt idx="37">
                  <c:v>66.5</c:v>
                </c:pt>
                <c:pt idx="38">
                  <c:v>72.400000000000006</c:v>
                </c:pt>
                <c:pt idx="39">
                  <c:v>76.3</c:v>
                </c:pt>
                <c:pt idx="40">
                  <c:v>73.099999999999994</c:v>
                </c:pt>
                <c:pt idx="41">
                  <c:v>74.099999999999994</c:v>
                </c:pt>
                <c:pt idx="42">
                  <c:v>77.2</c:v>
                </c:pt>
                <c:pt idx="43">
                  <c:v>73.099999999999994</c:v>
                </c:pt>
                <c:pt idx="44">
                  <c:v>70.3</c:v>
                </c:pt>
                <c:pt idx="45">
                  <c:v>62.5</c:v>
                </c:pt>
                <c:pt idx="46">
                  <c:v>64.3</c:v>
                </c:pt>
                <c:pt idx="47">
                  <c:v>71</c:v>
                </c:pt>
                <c:pt idx="48">
                  <c:v>66.5</c:v>
                </c:pt>
                <c:pt idx="49">
                  <c:v>62</c:v>
                </c:pt>
                <c:pt idx="50">
                  <c:v>65.5</c:v>
                </c:pt>
                <c:pt idx="51">
                  <c:v>67.5</c:v>
                </c:pt>
                <c:pt idx="52">
                  <c:v>65.7</c:v>
                </c:pt>
                <c:pt idx="53">
                  <c:v>65.400000000000006</c:v>
                </c:pt>
                <c:pt idx="54">
                  <c:v>65.400000000000006</c:v>
                </c:pt>
                <c:pt idx="55">
                  <c:v>69.3</c:v>
                </c:pt>
                <c:pt idx="56">
                  <c:v>73.400000000000006</c:v>
                </c:pt>
                <c:pt idx="57">
                  <c:v>72.099999999999994</c:v>
                </c:pt>
                <c:pt idx="58">
                  <c:v>71.900000000000006</c:v>
                </c:pt>
                <c:pt idx="59">
                  <c:v>70.400000000000006</c:v>
                </c:pt>
                <c:pt idx="60">
                  <c:v>74.599999999999994</c:v>
                </c:pt>
                <c:pt idx="61">
                  <c:v>80.8</c:v>
                </c:pt>
                <c:pt idx="62">
                  <c:v>89.1</c:v>
                </c:pt>
                <c:pt idx="63">
                  <c:v>93.3</c:v>
                </c:pt>
                <c:pt idx="64">
                  <c:v>92.2</c:v>
                </c:pt>
                <c:pt idx="65">
                  <c:v>92.8</c:v>
                </c:pt>
                <c:pt idx="66">
                  <c:v>90.9</c:v>
                </c:pt>
                <c:pt idx="67">
                  <c:v>89.9</c:v>
                </c:pt>
                <c:pt idx="68">
                  <c:v>89.3</c:v>
                </c:pt>
                <c:pt idx="69">
                  <c:v>91.1</c:v>
                </c:pt>
                <c:pt idx="70">
                  <c:v>94.2</c:v>
                </c:pt>
                <c:pt idx="71">
                  <c:v>100.1</c:v>
                </c:pt>
                <c:pt idx="72">
                  <c:v>97.4</c:v>
                </c:pt>
                <c:pt idx="73">
                  <c:v>101</c:v>
                </c:pt>
                <c:pt idx="74">
                  <c:v>96.1</c:v>
                </c:pt>
                <c:pt idx="75">
                  <c:v>98.1</c:v>
                </c:pt>
                <c:pt idx="76">
                  <c:v>95.5</c:v>
                </c:pt>
                <c:pt idx="77">
                  <c:v>96.6</c:v>
                </c:pt>
                <c:pt idx="78">
                  <c:v>99.1</c:v>
                </c:pt>
                <c:pt idx="79">
                  <c:v>100.9</c:v>
                </c:pt>
                <c:pt idx="80">
                  <c:v>96.3</c:v>
                </c:pt>
                <c:pt idx="81">
                  <c:v>95.7</c:v>
                </c:pt>
                <c:pt idx="82">
                  <c:v>92.9</c:v>
                </c:pt>
                <c:pt idx="83">
                  <c:v>96</c:v>
                </c:pt>
                <c:pt idx="84">
                  <c:v>93.7</c:v>
                </c:pt>
                <c:pt idx="85">
                  <c:v>93.7</c:v>
                </c:pt>
                <c:pt idx="86">
                  <c:v>94.6</c:v>
                </c:pt>
                <c:pt idx="87">
                  <c:v>91.8</c:v>
                </c:pt>
                <c:pt idx="88">
                  <c:v>96.5</c:v>
                </c:pt>
                <c:pt idx="89">
                  <c:v>94</c:v>
                </c:pt>
                <c:pt idx="90">
                  <c:v>92.4</c:v>
                </c:pt>
                <c:pt idx="91">
                  <c:v>92.1</c:v>
                </c:pt>
                <c:pt idx="92">
                  <c:v>88.4</c:v>
                </c:pt>
                <c:pt idx="93">
                  <c:v>90.9</c:v>
                </c:pt>
                <c:pt idx="94">
                  <c:v>93.9</c:v>
                </c:pt>
                <c:pt idx="95">
                  <c:v>95.6</c:v>
                </c:pt>
                <c:pt idx="96">
                  <c:v>95.9</c:v>
                </c:pt>
                <c:pt idx="97">
                  <c:v>95.1</c:v>
                </c:pt>
                <c:pt idx="98">
                  <c:v>96.2</c:v>
                </c:pt>
                <c:pt idx="99">
                  <c:v>94.8</c:v>
                </c:pt>
                <c:pt idx="100">
                  <c:v>99.3</c:v>
                </c:pt>
                <c:pt idx="101">
                  <c:v>97.7</c:v>
                </c:pt>
                <c:pt idx="102">
                  <c:v>94.9</c:v>
                </c:pt>
                <c:pt idx="103">
                  <c:v>91.9</c:v>
                </c:pt>
                <c:pt idx="104">
                  <c:v>95.6</c:v>
                </c:pt>
                <c:pt idx="105">
                  <c:v>91.4</c:v>
                </c:pt>
                <c:pt idx="106">
                  <c:v>89.1</c:v>
                </c:pt>
                <c:pt idx="107">
                  <c:v>90.4</c:v>
                </c:pt>
                <c:pt idx="108">
                  <c:v>90.2</c:v>
                </c:pt>
                <c:pt idx="109">
                  <c:v>90.8</c:v>
                </c:pt>
                <c:pt idx="110">
                  <c:v>92.8</c:v>
                </c:pt>
                <c:pt idx="111">
                  <c:v>91.1</c:v>
                </c:pt>
                <c:pt idx="112">
                  <c:v>91.5</c:v>
                </c:pt>
                <c:pt idx="113">
                  <c:v>93.7</c:v>
                </c:pt>
                <c:pt idx="114">
                  <c:v>94.4</c:v>
                </c:pt>
                <c:pt idx="115">
                  <c:v>93.6</c:v>
                </c:pt>
                <c:pt idx="116">
                  <c:v>89.3</c:v>
                </c:pt>
                <c:pt idx="117">
                  <c:v>83.1</c:v>
                </c:pt>
                <c:pt idx="118">
                  <c:v>86.8</c:v>
                </c:pt>
                <c:pt idx="119">
                  <c:v>90.8</c:v>
                </c:pt>
                <c:pt idx="120">
                  <c:v>91.6</c:v>
                </c:pt>
                <c:pt idx="121">
                  <c:v>94.6</c:v>
                </c:pt>
                <c:pt idx="122">
                  <c:v>91.2</c:v>
                </c:pt>
                <c:pt idx="123">
                  <c:v>94.8</c:v>
                </c:pt>
                <c:pt idx="124">
                  <c:v>94.7</c:v>
                </c:pt>
                <c:pt idx="125">
                  <c:v>93.4</c:v>
                </c:pt>
                <c:pt idx="126">
                  <c:v>97.4</c:v>
                </c:pt>
                <c:pt idx="127">
                  <c:v>97.3</c:v>
                </c:pt>
                <c:pt idx="128">
                  <c:v>94.1</c:v>
                </c:pt>
                <c:pt idx="129">
                  <c:v>93</c:v>
                </c:pt>
                <c:pt idx="130">
                  <c:v>91.9</c:v>
                </c:pt>
                <c:pt idx="131">
                  <c:v>97.9</c:v>
                </c:pt>
                <c:pt idx="132">
                  <c:v>95.4</c:v>
                </c:pt>
                <c:pt idx="133">
                  <c:v>94.3</c:v>
                </c:pt>
                <c:pt idx="134">
                  <c:v>91.5</c:v>
                </c:pt>
                <c:pt idx="135">
                  <c:v>90.7</c:v>
                </c:pt>
                <c:pt idx="136">
                  <c:v>90.6</c:v>
                </c:pt>
                <c:pt idx="137">
                  <c:v>92</c:v>
                </c:pt>
                <c:pt idx="138">
                  <c:v>89.6</c:v>
                </c:pt>
                <c:pt idx="139">
                  <c:v>95.8</c:v>
                </c:pt>
                <c:pt idx="140">
                  <c:v>93.9</c:v>
                </c:pt>
                <c:pt idx="141">
                  <c:v>90.9</c:v>
                </c:pt>
                <c:pt idx="142">
                  <c:v>90.5</c:v>
                </c:pt>
                <c:pt idx="143">
                  <c:v>93</c:v>
                </c:pt>
                <c:pt idx="144">
                  <c:v>89.5</c:v>
                </c:pt>
                <c:pt idx="145">
                  <c:v>91.3</c:v>
                </c:pt>
                <c:pt idx="146">
                  <c:v>93.9</c:v>
                </c:pt>
                <c:pt idx="147">
                  <c:v>90.6</c:v>
                </c:pt>
                <c:pt idx="148">
                  <c:v>88.3</c:v>
                </c:pt>
                <c:pt idx="149">
                  <c:v>88.2</c:v>
                </c:pt>
                <c:pt idx="150">
                  <c:v>76.400000000000006</c:v>
                </c:pt>
                <c:pt idx="151">
                  <c:v>72.8</c:v>
                </c:pt>
                <c:pt idx="152">
                  <c:v>63.9</c:v>
                </c:pt>
                <c:pt idx="153">
                  <c:v>66</c:v>
                </c:pt>
                <c:pt idx="154">
                  <c:v>65.5</c:v>
                </c:pt>
                <c:pt idx="155">
                  <c:v>66.8</c:v>
                </c:pt>
                <c:pt idx="156">
                  <c:v>70.400000000000006</c:v>
                </c:pt>
                <c:pt idx="157">
                  <c:v>87.7</c:v>
                </c:pt>
                <c:pt idx="158">
                  <c:v>81.8</c:v>
                </c:pt>
                <c:pt idx="159">
                  <c:v>78.3</c:v>
                </c:pt>
                <c:pt idx="160">
                  <c:v>82.1</c:v>
                </c:pt>
                <c:pt idx="161">
                  <c:v>82.9</c:v>
                </c:pt>
                <c:pt idx="162">
                  <c:v>82</c:v>
                </c:pt>
                <c:pt idx="163">
                  <c:v>83</c:v>
                </c:pt>
                <c:pt idx="164">
                  <c:v>78.3</c:v>
                </c:pt>
                <c:pt idx="165">
                  <c:v>69.099999999999994</c:v>
                </c:pt>
                <c:pt idx="166">
                  <c:v>68.2</c:v>
                </c:pt>
                <c:pt idx="167">
                  <c:v>67.5</c:v>
                </c:pt>
                <c:pt idx="168">
                  <c:v>68.8</c:v>
                </c:pt>
                <c:pt idx="169">
                  <c:v>76</c:v>
                </c:pt>
                <c:pt idx="170">
                  <c:v>77.2</c:v>
                </c:pt>
                <c:pt idx="171">
                  <c:v>79.2</c:v>
                </c:pt>
                <c:pt idx="172">
                  <c:v>80.400000000000006</c:v>
                </c:pt>
                <c:pt idx="173">
                  <c:v>76.599999999999994</c:v>
                </c:pt>
                <c:pt idx="174">
                  <c:v>76.099999999999994</c:v>
                </c:pt>
                <c:pt idx="175">
                  <c:v>75.599999999999994</c:v>
                </c:pt>
                <c:pt idx="176">
                  <c:v>73.3</c:v>
                </c:pt>
                <c:pt idx="177">
                  <c:v>85.3</c:v>
                </c:pt>
                <c:pt idx="178">
                  <c:v>91</c:v>
                </c:pt>
                <c:pt idx="179">
                  <c:v>89.3</c:v>
                </c:pt>
                <c:pt idx="180">
                  <c:v>86.6</c:v>
                </c:pt>
                <c:pt idx="181">
                  <c:v>85.9</c:v>
                </c:pt>
                <c:pt idx="182">
                  <c:v>85.6</c:v>
                </c:pt>
                <c:pt idx="183">
                  <c:v>80.3</c:v>
                </c:pt>
                <c:pt idx="184">
                  <c:v>81.5</c:v>
                </c:pt>
                <c:pt idx="185">
                  <c:v>77</c:v>
                </c:pt>
                <c:pt idx="186">
                  <c:v>77.3</c:v>
                </c:pt>
                <c:pt idx="187">
                  <c:v>77.900000000000006</c:v>
                </c:pt>
                <c:pt idx="188">
                  <c:v>82.7</c:v>
                </c:pt>
                <c:pt idx="189">
                  <c:v>81.2</c:v>
                </c:pt>
                <c:pt idx="190">
                  <c:v>88.2</c:v>
                </c:pt>
                <c:pt idx="191">
                  <c:v>94.3</c:v>
                </c:pt>
                <c:pt idx="192">
                  <c:v>93.2</c:v>
                </c:pt>
                <c:pt idx="193">
                  <c:v>91.5</c:v>
                </c:pt>
                <c:pt idx="194">
                  <c:v>92.6</c:v>
                </c:pt>
                <c:pt idx="195">
                  <c:v>92.8</c:v>
                </c:pt>
                <c:pt idx="196">
                  <c:v>91.2</c:v>
                </c:pt>
                <c:pt idx="197">
                  <c:v>89</c:v>
                </c:pt>
                <c:pt idx="198">
                  <c:v>91.7</c:v>
                </c:pt>
                <c:pt idx="199">
                  <c:v>91.5</c:v>
                </c:pt>
                <c:pt idx="200">
                  <c:v>92.7</c:v>
                </c:pt>
                <c:pt idx="201">
                  <c:v>91.6</c:v>
                </c:pt>
                <c:pt idx="202">
                  <c:v>95.1</c:v>
                </c:pt>
                <c:pt idx="203">
                  <c:v>97.6</c:v>
                </c:pt>
                <c:pt idx="204">
                  <c:v>95.1</c:v>
                </c:pt>
                <c:pt idx="205">
                  <c:v>90.3</c:v>
                </c:pt>
                <c:pt idx="206">
                  <c:v>92.5</c:v>
                </c:pt>
                <c:pt idx="207">
                  <c:v>89.8</c:v>
                </c:pt>
                <c:pt idx="208">
                  <c:v>92.7</c:v>
                </c:pt>
                <c:pt idx="209">
                  <c:v>94.4</c:v>
                </c:pt>
                <c:pt idx="210">
                  <c:v>96.2</c:v>
                </c:pt>
                <c:pt idx="211">
                  <c:v>88.9</c:v>
                </c:pt>
                <c:pt idx="212">
                  <c:v>90.2</c:v>
                </c:pt>
                <c:pt idx="213">
                  <c:v>88.2</c:v>
                </c:pt>
                <c:pt idx="214">
                  <c:v>91</c:v>
                </c:pt>
                <c:pt idx="215">
                  <c:v>89.3</c:v>
                </c:pt>
                <c:pt idx="216">
                  <c:v>88.5</c:v>
                </c:pt>
                <c:pt idx="217">
                  <c:v>93.7</c:v>
                </c:pt>
                <c:pt idx="218">
                  <c:v>92.7</c:v>
                </c:pt>
                <c:pt idx="219">
                  <c:v>89.4</c:v>
                </c:pt>
                <c:pt idx="220">
                  <c:v>92.4</c:v>
                </c:pt>
                <c:pt idx="221">
                  <c:v>94.7</c:v>
                </c:pt>
                <c:pt idx="222">
                  <c:v>95.3</c:v>
                </c:pt>
                <c:pt idx="223">
                  <c:v>94.7</c:v>
                </c:pt>
                <c:pt idx="224">
                  <c:v>96.5</c:v>
                </c:pt>
                <c:pt idx="225">
                  <c:v>99.2</c:v>
                </c:pt>
                <c:pt idx="226">
                  <c:v>96.9</c:v>
                </c:pt>
                <c:pt idx="227">
                  <c:v>97.4</c:v>
                </c:pt>
                <c:pt idx="228">
                  <c:v>99.7</c:v>
                </c:pt>
                <c:pt idx="229">
                  <c:v>100</c:v>
                </c:pt>
                <c:pt idx="230">
                  <c:v>101.4</c:v>
                </c:pt>
                <c:pt idx="231">
                  <c:v>103.2</c:v>
                </c:pt>
                <c:pt idx="232">
                  <c:v>104.5</c:v>
                </c:pt>
                <c:pt idx="233">
                  <c:v>107.1</c:v>
                </c:pt>
                <c:pt idx="234">
                  <c:v>104.4</c:v>
                </c:pt>
                <c:pt idx="235">
                  <c:v>106</c:v>
                </c:pt>
                <c:pt idx="236">
                  <c:v>105.6</c:v>
                </c:pt>
                <c:pt idx="237">
                  <c:v>107.2</c:v>
                </c:pt>
                <c:pt idx="238">
                  <c:v>102.1</c:v>
                </c:pt>
                <c:pt idx="239">
                  <c:v>106.6</c:v>
                </c:pt>
                <c:pt idx="240">
                  <c:v>110.4</c:v>
                </c:pt>
                <c:pt idx="241">
                  <c:v>106.5</c:v>
                </c:pt>
                <c:pt idx="242">
                  <c:v>108.7</c:v>
                </c:pt>
                <c:pt idx="243">
                  <c:v>106.5</c:v>
                </c:pt>
                <c:pt idx="244">
                  <c:v>105.6</c:v>
                </c:pt>
                <c:pt idx="245">
                  <c:v>105.2</c:v>
                </c:pt>
                <c:pt idx="246">
                  <c:v>104.4</c:v>
                </c:pt>
                <c:pt idx="247">
                  <c:v>100.9</c:v>
                </c:pt>
                <c:pt idx="248">
                  <c:v>97.4</c:v>
                </c:pt>
                <c:pt idx="249">
                  <c:v>102.7</c:v>
                </c:pt>
                <c:pt idx="250">
                  <c:v>100.5</c:v>
                </c:pt>
                <c:pt idx="251">
                  <c:v>103.9</c:v>
                </c:pt>
                <c:pt idx="252">
                  <c:v>108.1</c:v>
                </c:pt>
                <c:pt idx="253">
                  <c:v>105.7</c:v>
                </c:pt>
                <c:pt idx="254">
                  <c:v>104.6</c:v>
                </c:pt>
                <c:pt idx="255">
                  <c:v>106.8</c:v>
                </c:pt>
                <c:pt idx="256">
                  <c:v>107.3</c:v>
                </c:pt>
                <c:pt idx="257">
                  <c:v>106</c:v>
                </c:pt>
                <c:pt idx="258">
                  <c:v>104.5</c:v>
                </c:pt>
                <c:pt idx="259">
                  <c:v>107.2</c:v>
                </c:pt>
                <c:pt idx="260">
                  <c:v>103.2</c:v>
                </c:pt>
                <c:pt idx="261">
                  <c:v>107.2</c:v>
                </c:pt>
                <c:pt idx="262">
                  <c:v>105.4</c:v>
                </c:pt>
                <c:pt idx="263">
                  <c:v>111.4</c:v>
                </c:pt>
                <c:pt idx="264">
                  <c:v>111.3</c:v>
                </c:pt>
                <c:pt idx="265">
                  <c:v>107.1</c:v>
                </c:pt>
                <c:pt idx="266">
                  <c:v>109.2</c:v>
                </c:pt>
                <c:pt idx="267">
                  <c:v>110.7</c:v>
                </c:pt>
                <c:pt idx="268">
                  <c:v>106.4</c:v>
                </c:pt>
                <c:pt idx="269">
                  <c:v>108.3</c:v>
                </c:pt>
                <c:pt idx="270">
                  <c:v>107.3</c:v>
                </c:pt>
                <c:pt idx="271">
                  <c:v>106.8</c:v>
                </c:pt>
                <c:pt idx="272">
                  <c:v>105.8</c:v>
                </c:pt>
                <c:pt idx="273">
                  <c:v>107.6</c:v>
                </c:pt>
                <c:pt idx="274">
                  <c:v>98.4</c:v>
                </c:pt>
                <c:pt idx="275">
                  <c:v>94.7</c:v>
                </c:pt>
                <c:pt idx="276">
                  <c:v>90.6</c:v>
                </c:pt>
                <c:pt idx="277">
                  <c:v>91.5</c:v>
                </c:pt>
                <c:pt idx="278">
                  <c:v>88.4</c:v>
                </c:pt>
                <c:pt idx="279">
                  <c:v>92</c:v>
                </c:pt>
                <c:pt idx="280">
                  <c:v>92.6</c:v>
                </c:pt>
                <c:pt idx="281">
                  <c:v>92.4</c:v>
                </c:pt>
                <c:pt idx="282">
                  <c:v>91.5</c:v>
                </c:pt>
                <c:pt idx="283">
                  <c:v>81.8</c:v>
                </c:pt>
                <c:pt idx="284">
                  <c:v>82.7</c:v>
                </c:pt>
                <c:pt idx="285">
                  <c:v>83.9</c:v>
                </c:pt>
                <c:pt idx="286">
                  <c:v>88.8</c:v>
                </c:pt>
                <c:pt idx="287">
                  <c:v>93</c:v>
                </c:pt>
                <c:pt idx="288">
                  <c:v>90.7</c:v>
                </c:pt>
                <c:pt idx="289">
                  <c:v>95.7</c:v>
                </c:pt>
                <c:pt idx="290">
                  <c:v>93</c:v>
                </c:pt>
                <c:pt idx="291">
                  <c:v>96.9</c:v>
                </c:pt>
                <c:pt idx="292">
                  <c:v>92.4</c:v>
                </c:pt>
                <c:pt idx="293">
                  <c:v>88.1</c:v>
                </c:pt>
                <c:pt idx="294">
                  <c:v>87.6</c:v>
                </c:pt>
                <c:pt idx="295">
                  <c:v>86.1</c:v>
                </c:pt>
                <c:pt idx="296">
                  <c:v>80.599999999999994</c:v>
                </c:pt>
                <c:pt idx="297">
                  <c:v>84.2</c:v>
                </c:pt>
                <c:pt idx="298">
                  <c:v>86.7</c:v>
                </c:pt>
                <c:pt idx="299">
                  <c:v>82.4</c:v>
                </c:pt>
                <c:pt idx="300">
                  <c:v>79.900000000000006</c:v>
                </c:pt>
                <c:pt idx="301">
                  <c:v>77.599999999999994</c:v>
                </c:pt>
                <c:pt idx="302">
                  <c:v>86</c:v>
                </c:pt>
                <c:pt idx="303">
                  <c:v>92.1</c:v>
                </c:pt>
                <c:pt idx="304">
                  <c:v>89.7</c:v>
                </c:pt>
                <c:pt idx="305">
                  <c:v>90.9</c:v>
                </c:pt>
                <c:pt idx="306">
                  <c:v>89.3</c:v>
                </c:pt>
                <c:pt idx="307">
                  <c:v>87.7</c:v>
                </c:pt>
                <c:pt idx="308">
                  <c:v>89.6</c:v>
                </c:pt>
                <c:pt idx="309">
                  <c:v>93.7</c:v>
                </c:pt>
                <c:pt idx="310">
                  <c:v>92.6</c:v>
                </c:pt>
                <c:pt idx="311">
                  <c:v>103.8</c:v>
                </c:pt>
                <c:pt idx="312">
                  <c:v>94.4</c:v>
                </c:pt>
                <c:pt idx="313">
                  <c:v>95.8</c:v>
                </c:pt>
                <c:pt idx="314">
                  <c:v>94.2</c:v>
                </c:pt>
                <c:pt idx="315">
                  <c:v>90.2</c:v>
                </c:pt>
                <c:pt idx="316">
                  <c:v>95.6</c:v>
                </c:pt>
                <c:pt idx="317">
                  <c:v>96.7</c:v>
                </c:pt>
                <c:pt idx="318">
                  <c:v>95.9</c:v>
                </c:pt>
                <c:pt idx="319">
                  <c:v>94.2</c:v>
                </c:pt>
                <c:pt idx="320">
                  <c:v>91.7</c:v>
                </c:pt>
                <c:pt idx="321">
                  <c:v>92.8</c:v>
                </c:pt>
                <c:pt idx="322">
                  <c:v>97.1</c:v>
                </c:pt>
                <c:pt idx="323">
                  <c:v>95.5</c:v>
                </c:pt>
                <c:pt idx="324">
                  <c:v>94.1</c:v>
                </c:pt>
                <c:pt idx="325">
                  <c:v>92.6</c:v>
                </c:pt>
                <c:pt idx="326">
                  <c:v>87.7</c:v>
                </c:pt>
                <c:pt idx="327">
                  <c:v>86.9</c:v>
                </c:pt>
                <c:pt idx="328">
                  <c:v>96</c:v>
                </c:pt>
                <c:pt idx="329">
                  <c:v>96.5</c:v>
                </c:pt>
                <c:pt idx="330">
                  <c:v>89.1</c:v>
                </c:pt>
                <c:pt idx="331">
                  <c:v>76.900000000000006</c:v>
                </c:pt>
                <c:pt idx="332">
                  <c:v>74.2</c:v>
                </c:pt>
                <c:pt idx="333">
                  <c:v>81.599999999999994</c:v>
                </c:pt>
                <c:pt idx="334">
                  <c:v>91.5</c:v>
                </c:pt>
                <c:pt idx="335">
                  <c:v>91.2</c:v>
                </c:pt>
                <c:pt idx="336">
                  <c:v>86.7</c:v>
                </c:pt>
                <c:pt idx="337">
                  <c:v>88.9</c:v>
                </c:pt>
                <c:pt idx="338">
                  <c:v>87.4</c:v>
                </c:pt>
                <c:pt idx="339">
                  <c:v>79.099999999999994</c:v>
                </c:pt>
                <c:pt idx="340">
                  <c:v>84.9</c:v>
                </c:pt>
                <c:pt idx="341">
                  <c:v>84.7</c:v>
                </c:pt>
                <c:pt idx="342">
                  <c:v>82</c:v>
                </c:pt>
                <c:pt idx="343">
                  <c:v>85.4</c:v>
                </c:pt>
                <c:pt idx="344">
                  <c:v>93.6</c:v>
                </c:pt>
                <c:pt idx="345">
                  <c:v>92.1</c:v>
                </c:pt>
                <c:pt idx="346">
                  <c:v>91.7</c:v>
                </c:pt>
                <c:pt idx="347">
                  <c:v>96.9</c:v>
                </c:pt>
                <c:pt idx="348">
                  <c:v>91.3</c:v>
                </c:pt>
                <c:pt idx="349">
                  <c:v>88.4</c:v>
                </c:pt>
                <c:pt idx="350">
                  <c:v>87.1</c:v>
                </c:pt>
                <c:pt idx="351">
                  <c:v>88.3</c:v>
                </c:pt>
                <c:pt idx="352">
                  <c:v>85.3</c:v>
                </c:pt>
                <c:pt idx="353">
                  <c:v>90.4</c:v>
                </c:pt>
                <c:pt idx="354">
                  <c:v>83.4</c:v>
                </c:pt>
                <c:pt idx="355">
                  <c:v>83.4</c:v>
                </c:pt>
                <c:pt idx="356">
                  <c:v>80.900000000000006</c:v>
                </c:pt>
                <c:pt idx="357">
                  <c:v>76.099999999999994</c:v>
                </c:pt>
                <c:pt idx="358">
                  <c:v>75.5</c:v>
                </c:pt>
                <c:pt idx="359">
                  <c:v>78.400000000000006</c:v>
                </c:pt>
                <c:pt idx="360">
                  <c:v>70.8</c:v>
                </c:pt>
                <c:pt idx="361">
                  <c:v>69.5</c:v>
                </c:pt>
                <c:pt idx="362">
                  <c:v>62.6</c:v>
                </c:pt>
                <c:pt idx="363">
                  <c:v>59.8</c:v>
                </c:pt>
                <c:pt idx="364">
                  <c:v>56.4</c:v>
                </c:pt>
                <c:pt idx="365">
                  <c:v>61.2</c:v>
                </c:pt>
                <c:pt idx="366">
                  <c:v>63</c:v>
                </c:pt>
                <c:pt idx="367">
                  <c:v>70.3</c:v>
                </c:pt>
                <c:pt idx="368">
                  <c:v>57.6</c:v>
                </c:pt>
                <c:pt idx="369">
                  <c:v>55.3</c:v>
                </c:pt>
                <c:pt idx="370">
                  <c:v>60.1</c:v>
                </c:pt>
                <c:pt idx="371">
                  <c:v>61.2</c:v>
                </c:pt>
                <c:pt idx="372">
                  <c:v>56.3</c:v>
                </c:pt>
                <c:pt idx="373">
                  <c:v>57.3</c:v>
                </c:pt>
                <c:pt idx="374">
                  <c:v>65.099999999999994</c:v>
                </c:pt>
                <c:pt idx="375">
                  <c:v>68.7</c:v>
                </c:pt>
                <c:pt idx="376">
                  <c:v>70.8</c:v>
                </c:pt>
                <c:pt idx="377">
                  <c:v>66</c:v>
                </c:pt>
                <c:pt idx="378">
                  <c:v>65.7</c:v>
                </c:pt>
                <c:pt idx="379">
                  <c:v>73.5</c:v>
                </c:pt>
                <c:pt idx="380">
                  <c:v>70.599999999999994</c:v>
                </c:pt>
                <c:pt idx="381">
                  <c:v>67.400000000000006</c:v>
                </c:pt>
                <c:pt idx="382">
                  <c:v>72.5</c:v>
                </c:pt>
                <c:pt idx="383">
                  <c:v>74.400000000000006</c:v>
                </c:pt>
                <c:pt idx="384">
                  <c:v>73.599999999999994</c:v>
                </c:pt>
                <c:pt idx="385">
                  <c:v>73.599999999999994</c:v>
                </c:pt>
                <c:pt idx="386">
                  <c:v>72.2</c:v>
                </c:pt>
                <c:pt idx="387">
                  <c:v>73.599999999999994</c:v>
                </c:pt>
                <c:pt idx="388">
                  <c:v>76</c:v>
                </c:pt>
                <c:pt idx="389">
                  <c:v>67.8</c:v>
                </c:pt>
                <c:pt idx="390">
                  <c:v>68.900000000000006</c:v>
                </c:pt>
                <c:pt idx="391">
                  <c:v>68.2</c:v>
                </c:pt>
                <c:pt idx="392">
                  <c:v>67.7</c:v>
                </c:pt>
                <c:pt idx="393">
                  <c:v>71.599999999999994</c:v>
                </c:pt>
                <c:pt idx="394">
                  <c:v>74.5</c:v>
                </c:pt>
                <c:pt idx="395">
                  <c:v>74.2</c:v>
                </c:pt>
                <c:pt idx="396">
                  <c:v>77.5</c:v>
                </c:pt>
                <c:pt idx="397">
                  <c:v>67.5</c:v>
                </c:pt>
                <c:pt idx="398">
                  <c:v>69.8</c:v>
                </c:pt>
                <c:pt idx="399">
                  <c:v>74.3</c:v>
                </c:pt>
                <c:pt idx="400">
                  <c:v>71.5</c:v>
                </c:pt>
                <c:pt idx="401">
                  <c:v>63.7</c:v>
                </c:pt>
                <c:pt idx="402">
                  <c:v>55.8</c:v>
                </c:pt>
                <c:pt idx="403">
                  <c:v>59.5</c:v>
                </c:pt>
                <c:pt idx="404">
                  <c:v>60.8</c:v>
                </c:pt>
                <c:pt idx="405">
                  <c:v>63.7</c:v>
                </c:pt>
                <c:pt idx="406">
                  <c:v>69.900000000000006</c:v>
                </c:pt>
                <c:pt idx="407">
                  <c:v>75</c:v>
                </c:pt>
                <c:pt idx="408">
                  <c:v>75.3</c:v>
                </c:pt>
                <c:pt idx="409">
                  <c:v>76.2</c:v>
                </c:pt>
                <c:pt idx="410">
                  <c:v>76.400000000000006</c:v>
                </c:pt>
                <c:pt idx="411">
                  <c:v>79.3</c:v>
                </c:pt>
                <c:pt idx="412">
                  <c:v>73.2</c:v>
                </c:pt>
                <c:pt idx="413">
                  <c:v>72.3</c:v>
                </c:pt>
                <c:pt idx="414">
                  <c:v>74.3</c:v>
                </c:pt>
                <c:pt idx="415">
                  <c:v>78.3</c:v>
                </c:pt>
                <c:pt idx="416">
                  <c:v>82.6</c:v>
                </c:pt>
                <c:pt idx="417">
                  <c:v>82.7</c:v>
                </c:pt>
                <c:pt idx="418">
                  <c:v>72.900000000000006</c:v>
                </c:pt>
                <c:pt idx="419">
                  <c:v>73.8</c:v>
                </c:pt>
                <c:pt idx="420">
                  <c:v>77.599999999999994</c:v>
                </c:pt>
                <c:pt idx="421">
                  <c:v>78.599999999999994</c:v>
                </c:pt>
                <c:pt idx="422">
                  <c:v>76.400000000000006</c:v>
                </c:pt>
                <c:pt idx="423">
                  <c:v>84.5</c:v>
                </c:pt>
                <c:pt idx="424">
                  <c:v>84.1</c:v>
                </c:pt>
                <c:pt idx="425">
                  <c:v>85.1</c:v>
                </c:pt>
                <c:pt idx="426">
                  <c:v>82.1</c:v>
                </c:pt>
                <c:pt idx="427">
                  <c:v>77.5</c:v>
                </c:pt>
                <c:pt idx="428">
                  <c:v>73.2</c:v>
                </c:pt>
                <c:pt idx="429">
                  <c:v>75.099999999999994</c:v>
                </c:pt>
                <c:pt idx="430">
                  <c:v>82.5</c:v>
                </c:pt>
                <c:pt idx="431">
                  <c:v>81.2</c:v>
                </c:pt>
                <c:pt idx="432">
                  <c:v>81.599999999999994</c:v>
                </c:pt>
                <c:pt idx="433">
                  <c:v>80</c:v>
                </c:pt>
                <c:pt idx="434">
                  <c:v>84.1</c:v>
                </c:pt>
                <c:pt idx="435">
                  <c:v>81.900000000000006</c:v>
                </c:pt>
                <c:pt idx="436">
                  <c:v>82.5</c:v>
                </c:pt>
                <c:pt idx="437">
                  <c:v>81.8</c:v>
                </c:pt>
                <c:pt idx="438">
                  <c:v>82.5</c:v>
                </c:pt>
                <c:pt idx="439">
                  <c:v>84.6</c:v>
                </c:pt>
                <c:pt idx="440">
                  <c:v>86.9</c:v>
                </c:pt>
                <c:pt idx="441">
                  <c:v>88.8</c:v>
                </c:pt>
                <c:pt idx="442">
                  <c:v>93.6</c:v>
                </c:pt>
                <c:pt idx="443">
                  <c:v>98.1</c:v>
                </c:pt>
                <c:pt idx="444">
                  <c:v>95.4</c:v>
                </c:pt>
                <c:pt idx="445">
                  <c:v>93</c:v>
                </c:pt>
                <c:pt idx="446">
                  <c:v>95.9</c:v>
                </c:pt>
                <c:pt idx="447">
                  <c:v>90.7</c:v>
                </c:pt>
                <c:pt idx="448">
                  <c:v>96.1</c:v>
                </c:pt>
                <c:pt idx="449">
                  <c:v>93.1</c:v>
                </c:pt>
                <c:pt idx="450">
                  <c:v>91.9</c:v>
                </c:pt>
                <c:pt idx="451">
                  <c:v>87.2</c:v>
                </c:pt>
                <c:pt idx="452">
                  <c:v>90</c:v>
                </c:pt>
                <c:pt idx="453">
                  <c:v>91.3</c:v>
                </c:pt>
                <c:pt idx="454">
                  <c:v>92.6</c:v>
                </c:pt>
                <c:pt idx="455">
                  <c:v>92</c:v>
                </c:pt>
                <c:pt idx="456">
                  <c:v>91.7</c:v>
                </c:pt>
                <c:pt idx="457">
                  <c:v>91</c:v>
                </c:pt>
                <c:pt idx="458">
                  <c:v>89</c:v>
                </c:pt>
                <c:pt idx="459">
                  <c:v>94.7</c:v>
                </c:pt>
                <c:pt idx="460">
                  <c:v>93.5</c:v>
                </c:pt>
                <c:pt idx="461">
                  <c:v>90</c:v>
                </c:pt>
                <c:pt idx="462">
                  <c:v>89.8</c:v>
                </c:pt>
                <c:pt idx="463">
                  <c:v>91.2</c:v>
                </c:pt>
                <c:pt idx="464">
                  <c:v>87.2</c:v>
                </c:pt>
                <c:pt idx="465">
                  <c:v>93.8</c:v>
                </c:pt>
                <c:pt idx="466">
                  <c:v>98.2</c:v>
                </c:pt>
                <c:pt idx="467">
                  <c:v>98.5</c:v>
                </c:pt>
                <c:pt idx="468">
                  <c:v>96.3</c:v>
                </c:pt>
                <c:pt idx="469">
                  <c:v>96.9</c:v>
                </c:pt>
                <c:pt idx="470">
                  <c:v>97</c:v>
                </c:pt>
                <c:pt idx="471">
                  <c:v>97.1</c:v>
                </c:pt>
                <c:pt idx="472">
                  <c:v>95.1</c:v>
                </c:pt>
                <c:pt idx="473">
                  <c:v>93.4</c:v>
                </c:pt>
                <c:pt idx="474">
                  <c:v>96.8</c:v>
                </c:pt>
                <c:pt idx="475">
                  <c:v>95.1</c:v>
                </c:pt>
                <c:pt idx="476">
                  <c:v>100.7</c:v>
                </c:pt>
                <c:pt idx="477">
                  <c:v>98.5</c:v>
                </c:pt>
                <c:pt idx="478">
                  <c:v>95.9</c:v>
                </c:pt>
                <c:pt idx="479">
                  <c:v>95.7</c:v>
                </c:pt>
                <c:pt idx="480">
                  <c:v>99.7</c:v>
                </c:pt>
                <c:pt idx="481">
                  <c:v>101.4</c:v>
                </c:pt>
                <c:pt idx="482">
                  <c:v>98.8</c:v>
                </c:pt>
                <c:pt idx="483">
                  <c:v>98</c:v>
                </c:pt>
                <c:pt idx="484">
                  <c:v>98.2</c:v>
                </c:pt>
                <c:pt idx="485">
                  <c:v>97.9</c:v>
                </c:pt>
                <c:pt idx="486">
                  <c:v>96.2</c:v>
                </c:pt>
                <c:pt idx="487">
                  <c:v>100.1</c:v>
                </c:pt>
                <c:pt idx="488">
                  <c:v>98.6</c:v>
                </c:pt>
                <c:pt idx="489">
                  <c:v>97.5</c:v>
                </c:pt>
                <c:pt idx="490">
                  <c:v>98.3</c:v>
                </c:pt>
                <c:pt idx="491">
                  <c:v>91.2</c:v>
                </c:pt>
                <c:pt idx="492">
                  <c:v>93.8</c:v>
                </c:pt>
                <c:pt idx="493">
                  <c:v>98.4</c:v>
                </c:pt>
                <c:pt idx="494">
                  <c:v>97.2</c:v>
                </c:pt>
                <c:pt idx="495">
                  <c:v>100</c:v>
                </c:pt>
                <c:pt idx="496">
                  <c:v>98.2</c:v>
                </c:pt>
                <c:pt idx="497">
                  <c:v>98.4</c:v>
                </c:pt>
                <c:pt idx="498">
                  <c:v>89.8</c:v>
                </c:pt>
                <c:pt idx="499">
                  <c:v>93.2</c:v>
                </c:pt>
                <c:pt idx="500">
                  <c:v>95.5</c:v>
                </c:pt>
                <c:pt idx="501">
                  <c:v>96.8</c:v>
                </c:pt>
                <c:pt idx="502">
                  <c:v>99.3</c:v>
                </c:pt>
                <c:pt idx="503">
                  <c:v>99.8</c:v>
                </c:pt>
                <c:pt idx="504">
                  <c:v>101</c:v>
                </c:pt>
                <c:pt idx="505">
                  <c:v>89.1</c:v>
                </c:pt>
                <c:pt idx="506">
                  <c:v>71.8</c:v>
                </c:pt>
                <c:pt idx="507">
                  <c:v>72.3</c:v>
                </c:pt>
                <c:pt idx="508">
                  <c:v>78.099999999999994</c:v>
                </c:pt>
                <c:pt idx="509">
                  <c:v>72.5</c:v>
                </c:pt>
                <c:pt idx="510">
                  <c:v>74.099999999999994</c:v>
                </c:pt>
                <c:pt idx="511">
                  <c:v>80.400000000000006</c:v>
                </c:pt>
                <c:pt idx="512">
                  <c:v>81.8</c:v>
                </c:pt>
                <c:pt idx="513">
                  <c:v>76.900000000000006</c:v>
                </c:pt>
                <c:pt idx="514">
                  <c:v>80.7</c:v>
                </c:pt>
                <c:pt idx="51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930-876F-F16BA3B1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06016"/>
        <c:axId val="860440512"/>
      </c:lineChart>
      <c:dateAx>
        <c:axId val="8602304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467136"/>
        <c:crosses val="autoZero"/>
        <c:auto val="1"/>
        <c:lblOffset val="100"/>
        <c:baseTimeUnit val="months"/>
      </c:dateAx>
      <c:valAx>
        <c:axId val="86046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S&amp;P 500 YoY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30416"/>
        <c:crosses val="autoZero"/>
        <c:crossBetween val="between"/>
        <c:majorUnit val="0.1"/>
      </c:valAx>
      <c:valAx>
        <c:axId val="860440512"/>
        <c:scaling>
          <c:orientation val="minMax"/>
          <c:max val="130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UMCSI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06016"/>
        <c:crosses val="max"/>
        <c:crossBetween val="between"/>
      </c:valAx>
      <c:dateAx>
        <c:axId val="86020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6044051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UMCSI vs S&amp;P</a:t>
            </a:r>
            <a:r>
              <a:rPr lang="en-GB" baseline="0">
                <a:solidFill>
                  <a:schemeClr val="bg1"/>
                </a:solidFill>
              </a:rPr>
              <a:t> 500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UMCSI_VS_SP500!$E$1</c:f>
              <c:strCache>
                <c:ptCount val="1"/>
                <c:pt idx="0">
                  <c:v>S&amp;P 500 YoY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 w="3175">
              <a:solidFill>
                <a:schemeClr val="tx1">
                  <a:alpha val="20000"/>
                </a:schemeClr>
              </a:solidFill>
            </a:ln>
            <a:effectLst/>
          </c:spPr>
          <c:invertIfNegative val="1"/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UMCSI_VS_SP500!$E$2:$E$1000</c:f>
              <c:numCache>
                <c:formatCode>0.0</c:formatCode>
                <c:ptCount val="999"/>
                <c:pt idx="12" formatCode="0.0%">
                  <c:v>0.11966386554621855</c:v>
                </c:pt>
                <c:pt idx="13" formatCode="0.0%">
                  <c:v>0.106158064037706</c:v>
                </c:pt>
                <c:pt idx="14" formatCode="0.0%">
                  <c:v>0.13877364800777547</c:v>
                </c:pt>
                <c:pt idx="15" formatCode="0.0%">
                  <c:v>5.0913971890654386E-2</c:v>
                </c:pt>
                <c:pt idx="16" formatCode="0.0%">
                  <c:v>1.8922295740894546E-2</c:v>
                </c:pt>
                <c:pt idx="17" formatCode="0.0%">
                  <c:v>7.7253272032379972E-2</c:v>
                </c:pt>
                <c:pt idx="18" formatCode="0.0%">
                  <c:v>3.1088577671831485E-2</c:v>
                </c:pt>
                <c:pt idx="19" formatCode="0.0%">
                  <c:v>5.8379310113473526E-2</c:v>
                </c:pt>
                <c:pt idx="20" formatCode="0.0%">
                  <c:v>6.6120527929388162E-2</c:v>
                </c:pt>
                <c:pt idx="21" formatCode="0.0%">
                  <c:v>9.3075660910882041E-2</c:v>
                </c:pt>
                <c:pt idx="22" formatCode="0.0%">
                  <c:v>0.12101380531194739</c:v>
                </c:pt>
                <c:pt idx="23" formatCode="0.0%">
                  <c:v>0.12308813731049706</c:v>
                </c:pt>
                <c:pt idx="24" formatCode="0.0%">
                  <c:v>0.14239971980386268</c:v>
                </c:pt>
                <c:pt idx="25" formatCode="0.0%">
                  <c:v>0.18051521791145841</c:v>
                </c:pt>
                <c:pt idx="26" formatCode="0.0%">
                  <c:v>4.921744459956523E-3</c:v>
                </c:pt>
                <c:pt idx="27" formatCode="0.0%">
                  <c:v>4.4516498731987042E-2</c:v>
                </c:pt>
                <c:pt idx="28" formatCode="0.0%">
                  <c:v>0.12272906494289337</c:v>
                </c:pt>
                <c:pt idx="29" formatCode="0.0%">
                  <c:v>0.11009613798091</c:v>
                </c:pt>
                <c:pt idx="30" formatCode="0.0%">
                  <c:v>0.17204508567662247</c:v>
                </c:pt>
                <c:pt idx="31" formatCode="0.0%">
                  <c:v>0.1194657610684231</c:v>
                </c:pt>
                <c:pt idx="32" formatCode="0.0%">
                  <c:v>0.14763994694474936</c:v>
                </c:pt>
                <c:pt idx="33" formatCode="0.0%">
                  <c:v>0.25191515419367505</c:v>
                </c:pt>
                <c:pt idx="34" formatCode="0.0%">
                  <c:v>0.32366238418755144</c:v>
                </c:pt>
                <c:pt idx="35" formatCode="0.0%">
                  <c:v>0.25773570951017755</c:v>
                </c:pt>
                <c:pt idx="36" formatCode="0.0%">
                  <c:v>0.13481077838784938</c:v>
                </c:pt>
                <c:pt idx="37" formatCode="0.0%">
                  <c:v>0.1549357679065364</c:v>
                </c:pt>
                <c:pt idx="38" formatCode="0.0%">
                  <c:v>0.33215795208768539</c:v>
                </c:pt>
                <c:pt idx="39" formatCode="0.0%">
                  <c:v>0.24950603773162072</c:v>
                </c:pt>
                <c:pt idx="40" formatCode="0.0%">
                  <c:v>0.19192734972900682</c:v>
                </c:pt>
                <c:pt idx="41" formatCode="0.0%">
                  <c:v>0.14854700014963229</c:v>
                </c:pt>
                <c:pt idx="42" formatCode="0.0%">
                  <c:v>7.602531562464554E-2</c:v>
                </c:pt>
                <c:pt idx="43" formatCode="0.0%">
                  <c:v>3.3502533914917532E-3</c:v>
                </c:pt>
                <c:pt idx="44" formatCode="0.0%">
                  <c:v>-7.3967791120419069E-2</c:v>
                </c:pt>
                <c:pt idx="45" formatCode="0.0%">
                  <c:v>-4.3775021230289313E-2</c:v>
                </c:pt>
                <c:pt idx="46" formatCode="0.0%">
                  <c:v>-0.10083977794364429</c:v>
                </c:pt>
                <c:pt idx="47" formatCode="0.0%">
                  <c:v>-9.7304010654979733E-2</c:v>
                </c:pt>
                <c:pt idx="48" formatCode="0.0%">
                  <c:v>-7.0629106816771037E-2</c:v>
                </c:pt>
                <c:pt idx="49" formatCode="0.0%">
                  <c:v>-0.13834084289355242</c:v>
                </c:pt>
                <c:pt idx="50" formatCode="0.0%">
                  <c:v>-0.17676471323529419</c:v>
                </c:pt>
                <c:pt idx="51" formatCode="0.0%">
                  <c:v>-0.12325876249166123</c:v>
                </c:pt>
                <c:pt idx="52" formatCode="0.0%">
                  <c:v>-0.15619578870792039</c:v>
                </c:pt>
                <c:pt idx="53" formatCode="0.0%">
                  <c:v>-0.16462164353058828</c:v>
                </c:pt>
                <c:pt idx="54" formatCode="0.0%">
                  <c:v>-0.1820195719831893</c:v>
                </c:pt>
                <c:pt idx="55" formatCode="0.0%">
                  <c:v>-2.6712264624869642E-2</c:v>
                </c:pt>
                <c:pt idx="56" formatCode="0.0%">
                  <c:v>3.6495093819934432E-2</c:v>
                </c:pt>
                <c:pt idx="57" formatCode="0.0%">
                  <c:v>9.69726892851972E-2</c:v>
                </c:pt>
                <c:pt idx="58" formatCode="0.0%">
                  <c:v>9.6478054554460568E-2</c:v>
                </c:pt>
                <c:pt idx="59" formatCode="0.0%">
                  <c:v>0.14761319100090087</c:v>
                </c:pt>
                <c:pt idx="60" formatCode="0.0%">
                  <c:v>0.20681061118254807</c:v>
                </c:pt>
                <c:pt idx="61" formatCode="0.0%">
                  <c:v>0.30899123588549871</c:v>
                </c:pt>
                <c:pt idx="62" formatCode="0.0%">
                  <c:v>0.36620222727940543</c:v>
                </c:pt>
                <c:pt idx="63" formatCode="0.0%">
                  <c:v>0.41205768787259189</c:v>
                </c:pt>
                <c:pt idx="64" formatCode="0.0%">
                  <c:v>0.45146589519483071</c:v>
                </c:pt>
                <c:pt idx="65" formatCode="0.0%">
                  <c:v>0.53371042788066791</c:v>
                </c:pt>
                <c:pt idx="66" formatCode="0.0%">
                  <c:v>0.51797559129612813</c:v>
                </c:pt>
                <c:pt idx="67" formatCode="0.0%">
                  <c:v>0.37561708015032913</c:v>
                </c:pt>
                <c:pt idx="68" formatCode="0.0%">
                  <c:v>0.37908985218402247</c:v>
                </c:pt>
                <c:pt idx="69" formatCode="0.0%">
                  <c:v>0.22316954603245831</c:v>
                </c:pt>
                <c:pt idx="70" formatCode="0.0%">
                  <c:v>0.20109715605601286</c:v>
                </c:pt>
                <c:pt idx="71" formatCode="0.0%">
                  <c:v>0.17271046643913546</c:v>
                </c:pt>
                <c:pt idx="72" formatCode="0.0%">
                  <c:v>0.12463867859600808</c:v>
                </c:pt>
                <c:pt idx="73" formatCode="0.0%">
                  <c:v>6.0786167769823152E-2</c:v>
                </c:pt>
                <c:pt idx="74" formatCode="0.0%">
                  <c:v>4.0664225941422494E-2</c:v>
                </c:pt>
                <c:pt idx="75" formatCode="0.0%">
                  <c:v>-2.6578275149008457E-2</c:v>
                </c:pt>
                <c:pt idx="76" formatCode="0.0%">
                  <c:v>-7.2910893527926457E-2</c:v>
                </c:pt>
                <c:pt idx="77" formatCode="0.0%">
                  <c:v>-8.8810897626554031E-2</c:v>
                </c:pt>
                <c:pt idx="78" formatCode="0.0%">
                  <c:v>-7.3203740157480324E-2</c:v>
                </c:pt>
                <c:pt idx="79" formatCode="0.0%">
                  <c:v>1.3868613138686037E-2</c:v>
                </c:pt>
                <c:pt idx="80" formatCode="0.0%">
                  <c:v>1.8064671524053999E-4</c:v>
                </c:pt>
                <c:pt idx="81" formatCode="0.0%">
                  <c:v>1.5530418832161441E-2</c:v>
                </c:pt>
                <c:pt idx="82" formatCode="0.0%">
                  <c:v>-1.6947115384615352E-2</c:v>
                </c:pt>
                <c:pt idx="83" formatCode="0.0%">
                  <c:v>1.4005941914751796E-2</c:v>
                </c:pt>
                <c:pt idx="84" formatCode="0.0%">
                  <c:v>9.925953124043807E-2</c:v>
                </c:pt>
                <c:pt idx="85" formatCode="0.0%">
                  <c:v>0.15357188335667904</c:v>
                </c:pt>
                <c:pt idx="86" formatCode="0.0%">
                  <c:v>0.13494157557482089</c:v>
                </c:pt>
                <c:pt idx="87" formatCode="0.0%">
                  <c:v>0.12358637925648241</c:v>
                </c:pt>
                <c:pt idx="88" formatCode="0.0%">
                  <c:v>0.25905014945200922</c:v>
                </c:pt>
                <c:pt idx="89" formatCode="0.0%">
                  <c:v>0.25244810027418718</c:v>
                </c:pt>
                <c:pt idx="90" formatCode="0.0%">
                  <c:v>0.26722421346077252</c:v>
                </c:pt>
                <c:pt idx="91" formatCode="0.0%">
                  <c:v>0.13168946484281241</c:v>
                </c:pt>
                <c:pt idx="92" formatCode="0.0%">
                  <c:v>9.6207104154124146E-2</c:v>
                </c:pt>
                <c:pt idx="93" formatCode="0.0%">
                  <c:v>0.14287434523451137</c:v>
                </c:pt>
                <c:pt idx="94" formatCode="0.0%">
                  <c:v>0.23590903533439289</c:v>
                </c:pt>
                <c:pt idx="95" formatCode="0.0%">
                  <c:v>0.26333413059076771</c:v>
                </c:pt>
                <c:pt idx="96" formatCode="0.0%">
                  <c:v>0.1789790124144075</c:v>
                </c:pt>
                <c:pt idx="97" formatCode="0.0%">
                  <c:v>0.25245612098465608</c:v>
                </c:pt>
                <c:pt idx="98" formatCode="0.0%">
                  <c:v>0.32237351931805613</c:v>
                </c:pt>
                <c:pt idx="99" formatCode="0.0%">
                  <c:v>0.30968136573430449</c:v>
                </c:pt>
                <c:pt idx="100" formatCode="0.0%">
                  <c:v>0.30493273542600896</c:v>
                </c:pt>
                <c:pt idx="101" formatCode="0.0%">
                  <c:v>0.30747980192859004</c:v>
                </c:pt>
                <c:pt idx="102" formatCode="0.0%">
                  <c:v>0.23674837628326006</c:v>
                </c:pt>
                <c:pt idx="103" formatCode="0.0%">
                  <c:v>0.34087896941101636</c:v>
                </c:pt>
                <c:pt idx="104" formatCode="0.0%">
                  <c:v>0.27043057996485054</c:v>
                </c:pt>
                <c:pt idx="105" formatCode="0.0%">
                  <c:v>0.28532293751975546</c:v>
                </c:pt>
                <c:pt idx="106" formatCode="0.0%">
                  <c:v>0.2327249344610971</c:v>
                </c:pt>
                <c:pt idx="107" formatCode="0.0%">
                  <c:v>0.14620408936009088</c:v>
                </c:pt>
                <c:pt idx="108" formatCode="0.0%">
                  <c:v>0.29417319860232305</c:v>
                </c:pt>
                <c:pt idx="109" formatCode="0.0%">
                  <c:v>0.25242376167812441</c:v>
                </c:pt>
                <c:pt idx="110" formatCode="0.0%">
                  <c:v>0.22101297614064452</c:v>
                </c:pt>
                <c:pt idx="111" formatCode="0.0%">
                  <c:v>0.22435461956521729</c:v>
                </c:pt>
                <c:pt idx="112" formatCode="0.0%">
                  <c:v>0.17283201940570048</c:v>
                </c:pt>
                <c:pt idx="113" formatCode="0.0%">
                  <c:v>0.21192792218147027</c:v>
                </c:pt>
                <c:pt idx="114" formatCode="0.0%">
                  <c:v>0.34956801626291734</c:v>
                </c:pt>
                <c:pt idx="115" formatCode="0.0%">
                  <c:v>0.30391808010121379</c:v>
                </c:pt>
                <c:pt idx="116" formatCode="0.0%">
                  <c:v>0.39127615424520146</c:v>
                </c:pt>
                <c:pt idx="117" formatCode="0.0%">
                  <c:v>3.2010820559062125E-2</c:v>
                </c:pt>
                <c:pt idx="118" formatCode="0.0%">
                  <c:v>-7.5916860605087844E-2</c:v>
                </c:pt>
                <c:pt idx="119" formatCode="0.0%">
                  <c:v>2.0275013420324672E-2</c:v>
                </c:pt>
                <c:pt idx="120" formatCode="0.0%">
                  <c:v>-6.2062171628721519E-2</c:v>
                </c:pt>
                <c:pt idx="121" formatCode="0.0%">
                  <c:v>-5.7635467980295507E-2</c:v>
                </c:pt>
                <c:pt idx="122" formatCode="0.0%">
                  <c:v>-0.11247857387727123</c:v>
                </c:pt>
                <c:pt idx="123" formatCode="0.0%">
                  <c:v>-9.373699542238878E-2</c:v>
                </c:pt>
                <c:pt idx="124" formatCode="0.0%">
                  <c:v>-9.631161668390209E-2</c:v>
                </c:pt>
                <c:pt idx="125" formatCode="0.0%">
                  <c:v>-0.10032894736842102</c:v>
                </c:pt>
                <c:pt idx="126" formatCode="0.0%">
                  <c:v>-0.14636289462122654</c:v>
                </c:pt>
                <c:pt idx="127" formatCode="0.0%">
                  <c:v>-0.20703456640388118</c:v>
                </c:pt>
                <c:pt idx="128" formatCode="0.0%">
                  <c:v>-0.15511294782959939</c:v>
                </c:pt>
                <c:pt idx="129" formatCode="0.0%">
                  <c:v>0.10794709877278708</c:v>
                </c:pt>
                <c:pt idx="130" formatCode="0.0%">
                  <c:v>0.18844984802431597</c:v>
                </c:pt>
                <c:pt idx="131" formatCode="0.0%">
                  <c:v>0.12400841832604836</c:v>
                </c:pt>
                <c:pt idx="132" formatCode="0.0%">
                  <c:v>0.15715563854203141</c:v>
                </c:pt>
                <c:pt idx="133" formatCode="0.0%">
                  <c:v>7.8560227018146689E-2</c:v>
                </c:pt>
                <c:pt idx="134" formatCode="0.0%">
                  <c:v>0.13897794430066823</c:v>
                </c:pt>
                <c:pt idx="135" formatCode="0.0%">
                  <c:v>0.18486205181188531</c:v>
                </c:pt>
                <c:pt idx="136" formatCode="0.0%">
                  <c:v>0.22261214525480599</c:v>
                </c:pt>
                <c:pt idx="137" formatCode="0.0%">
                  <c:v>0.16263254113345527</c:v>
                </c:pt>
                <c:pt idx="138" formatCode="0.0%">
                  <c:v>0.27225939269171384</c:v>
                </c:pt>
                <c:pt idx="139" formatCode="0.0%">
                  <c:v>0.34387427347812793</c:v>
                </c:pt>
                <c:pt idx="140" formatCode="0.0%">
                  <c:v>0.284064580191975</c:v>
                </c:pt>
                <c:pt idx="141" formatCode="0.0%">
                  <c:v>0.22005950460622992</c:v>
                </c:pt>
                <c:pt idx="142" formatCode="0.0%">
                  <c:v>0.26412130069419071</c:v>
                </c:pt>
                <c:pt idx="143" formatCode="0.0%">
                  <c:v>0.27250468097364222</c:v>
                </c:pt>
                <c:pt idx="144" formatCode="0.0%">
                  <c:v>0.10626281641846225</c:v>
                </c:pt>
                <c:pt idx="145" formatCode="0.0%">
                  <c:v>0.14896489648964883</c:v>
                </c:pt>
                <c:pt idx="146" formatCode="0.0%">
                  <c:v>0.15284701732967076</c:v>
                </c:pt>
                <c:pt idx="147" formatCode="0.0%">
                  <c:v>6.8337424105412881E-2</c:v>
                </c:pt>
                <c:pt idx="148" formatCode="0.0%">
                  <c:v>0.1270123549232498</c:v>
                </c:pt>
                <c:pt idx="149" formatCode="0.0%">
                  <c:v>0.12591986917416187</c:v>
                </c:pt>
                <c:pt idx="150" formatCode="0.0%">
                  <c:v>2.9097318539066164E-2</c:v>
                </c:pt>
                <c:pt idx="151" formatCode="0.0%">
                  <c:v>-8.2202304737515997E-2</c:v>
                </c:pt>
                <c:pt idx="152" formatCode="0.0%">
                  <c:v>-0.12344264642703695</c:v>
                </c:pt>
                <c:pt idx="153" formatCode="0.0%">
                  <c:v>-0.10682806440239745</c:v>
                </c:pt>
                <c:pt idx="154" formatCode="0.0%">
                  <c:v>-6.8701407555131544E-2</c:v>
                </c:pt>
                <c:pt idx="155" formatCode="0.0%">
                  <c:v>-6.5591397849462219E-2</c:v>
                </c:pt>
                <c:pt idx="156" formatCode="0.0%">
                  <c:v>4.5125805275312958E-2</c:v>
                </c:pt>
                <c:pt idx="157" formatCode="0.0%">
                  <c:v>0.10599897556419302</c:v>
                </c:pt>
                <c:pt idx="158" formatCode="0.0%">
                  <c:v>0.10378302053303523</c:v>
                </c:pt>
                <c:pt idx="159" formatCode="0.0%">
                  <c:v>0.1346735187424426</c:v>
                </c:pt>
                <c:pt idx="160" formatCode="0.0%">
                  <c:v>7.9173933504969041E-2</c:v>
                </c:pt>
                <c:pt idx="161" formatCode="0.0%">
                  <c:v>3.6701860231272088E-2</c:v>
                </c:pt>
                <c:pt idx="162" formatCode="0.0%">
                  <c:v>8.8895128457110895E-2</c:v>
                </c:pt>
                <c:pt idx="163" formatCode="0.0%">
                  <c:v>0.22591145833333326</c:v>
                </c:pt>
                <c:pt idx="164" formatCode="0.0%">
                  <c:v>0.26730926319228887</c:v>
                </c:pt>
                <c:pt idx="165" formatCode="0.0%">
                  <c:v>0.29098684210526304</c:v>
                </c:pt>
                <c:pt idx="166" formatCode="0.0%">
                  <c:v>0.16448389299236554</c:v>
                </c:pt>
                <c:pt idx="167" formatCode="0.0%">
                  <c:v>0.26306704621161625</c:v>
                </c:pt>
                <c:pt idx="168" formatCode="0.0%">
                  <c:v>0.18858488645945393</c:v>
                </c:pt>
                <c:pt idx="169" formatCode="0.0%">
                  <c:v>0.12430871495899964</c:v>
                </c:pt>
                <c:pt idx="170" formatCode="0.0%">
                  <c:v>7.587548638132291E-2</c:v>
                </c:pt>
                <c:pt idx="171" formatCode="0.0%">
                  <c:v>0.1055015319035566</c:v>
                </c:pt>
                <c:pt idx="172" formatCode="0.0%">
                  <c:v>6.5464433214478257E-2</c:v>
                </c:pt>
                <c:pt idx="173" formatCode="0.0%">
                  <c:v>9.9633581204871202E-2</c:v>
                </c:pt>
                <c:pt idx="174" formatCode="0.0%">
                  <c:v>9.3860395554524079E-2</c:v>
                </c:pt>
                <c:pt idx="175" formatCode="0.0%">
                  <c:v>4.7037402321523425E-2</c:v>
                </c:pt>
                <c:pt idx="176" formatCode="0.0%">
                  <c:v>7.7192801526323906E-2</c:v>
                </c:pt>
                <c:pt idx="177" formatCode="0.0%">
                  <c:v>6.680935636752805E-2</c:v>
                </c:pt>
                <c:pt idx="178" formatCode="0.0%">
                  <c:v>0.14959223921965781</c:v>
                </c:pt>
                <c:pt idx="179" formatCode="0.0%">
                  <c:v>4.4642643074636279E-2</c:v>
                </c:pt>
                <c:pt idx="180" formatCode="0.0%">
                  <c:v>7.3362851341764568E-2</c:v>
                </c:pt>
                <c:pt idx="181" formatCode="0.0%">
                  <c:v>7.4339714078022867E-2</c:v>
                </c:pt>
                <c:pt idx="182" formatCode="0.0%">
                  <c:v>0.11885357576358091</c:v>
                </c:pt>
                <c:pt idx="183" formatCode="0.0%">
                  <c:v>6.082660561513431E-2</c:v>
                </c:pt>
                <c:pt idx="184" formatCode="0.0%">
                  <c:v>8.3881064162754315E-2</c:v>
                </c:pt>
                <c:pt idx="185" formatCode="0.0%">
                  <c:v>0.10386142010094579</c:v>
                </c:pt>
                <c:pt idx="186" formatCode="0.0%">
                  <c:v>5.638716673345745E-2</c:v>
                </c:pt>
                <c:pt idx="187" formatCode="0.0%">
                  <c:v>0.11962901239040646</c:v>
                </c:pt>
                <c:pt idx="188" formatCode="0.0%">
                  <c:v>9.8444231689803763E-2</c:v>
                </c:pt>
                <c:pt idx="189" formatCode="0.0%">
                  <c:v>0.11739275819241413</c:v>
                </c:pt>
                <c:pt idx="190" formatCode="0.0%">
                  <c:v>7.0569143387040567E-2</c:v>
                </c:pt>
                <c:pt idx="191" formatCode="0.0%">
                  <c:v>7.0551513621445405E-2</c:v>
                </c:pt>
                <c:pt idx="192" formatCode="0.0%">
                  <c:v>9.7611559323579122E-2</c:v>
                </c:pt>
                <c:pt idx="193" formatCode="0.0%">
                  <c:v>5.3588344084081418E-2</c:v>
                </c:pt>
                <c:pt idx="194" formatCode="0.0%">
                  <c:v>-1.3062634224101699E-2</c:v>
                </c:pt>
                <c:pt idx="195" formatCode="0.0%">
                  <c:v>2.4353120243531201E-2</c:v>
                </c:pt>
                <c:pt idx="196" formatCode="0.0%">
                  <c:v>1.4016304227104204E-2</c:v>
                </c:pt>
                <c:pt idx="197" formatCode="0.0%">
                  <c:v>-1.3894746187823159E-2</c:v>
                </c:pt>
                <c:pt idx="198" formatCode="0.0%">
                  <c:v>2.2605047642425102E-2</c:v>
                </c:pt>
                <c:pt idx="199" formatCode="0.0%">
                  <c:v>2.5735611355595767E-2</c:v>
                </c:pt>
                <c:pt idx="200" formatCode="0.0%">
                  <c:v>8.1929706055390294E-3</c:v>
                </c:pt>
                <c:pt idx="201" formatCode="0.0%">
                  <c:v>9.6616292242910351E-3</c:v>
                </c:pt>
                <c:pt idx="202" formatCode="0.0%">
                  <c:v>-1.7540440459949402E-2</c:v>
                </c:pt>
                <c:pt idx="203" formatCode="0.0%">
                  <c:v>-1.5392860971165212E-2</c:v>
                </c:pt>
                <c:pt idx="204" formatCode="0.0%">
                  <c:v>-2.3234567388550897E-2</c:v>
                </c:pt>
                <c:pt idx="205" formatCode="0.0%">
                  <c:v>4.3348888984030554E-2</c:v>
                </c:pt>
                <c:pt idx="206" formatCode="0.0%">
                  <c:v>0.12324741458599719</c:v>
                </c:pt>
                <c:pt idx="207" formatCode="0.0%">
                  <c:v>0.14149165021844712</c:v>
                </c:pt>
                <c:pt idx="208" formatCode="0.0%">
                  <c:v>0.16845564074479724</c:v>
                </c:pt>
                <c:pt idx="209" formatCode="0.0%">
                  <c:v>0.22616877124271273</c:v>
                </c:pt>
                <c:pt idx="210" formatCode="0.0%">
                  <c:v>0.22650896870772042</c:v>
                </c:pt>
                <c:pt idx="211" formatCode="0.0%">
                  <c:v>0.18168626048917957</c:v>
                </c:pt>
                <c:pt idx="212" formatCode="0.0%">
                  <c:v>0.26307030625256655</c:v>
                </c:pt>
                <c:pt idx="213" formatCode="0.0%">
                  <c:v>0.23107864930665811</c:v>
                </c:pt>
                <c:pt idx="214" formatCode="0.0%">
                  <c:v>0.33432520002644983</c:v>
                </c:pt>
                <c:pt idx="215" formatCode="0.0%">
                  <c:v>0.34110653863740281</c:v>
                </c:pt>
                <c:pt idx="216" formatCode="0.0%">
                  <c:v>0.35202584924110369</c:v>
                </c:pt>
                <c:pt idx="217" formatCode="0.0%">
                  <c:v>0.31399905619729584</c:v>
                </c:pt>
                <c:pt idx="218" formatCode="0.0%">
                  <c:v>0.28916937948113675</c:v>
                </c:pt>
                <c:pt idx="219" formatCode="0.0%">
                  <c:v>0.27094868955334062</c:v>
                </c:pt>
                <c:pt idx="220" formatCode="0.0%">
                  <c:v>0.25444319460067488</c:v>
                </c:pt>
                <c:pt idx="221" formatCode="0.0%">
                  <c:v>0.2310784763653051</c:v>
                </c:pt>
                <c:pt idx="222" formatCode="0.0%">
                  <c:v>0.13857951108422606</c:v>
                </c:pt>
                <c:pt idx="223" formatCode="0.0%">
                  <c:v>0.16037232149213354</c:v>
                </c:pt>
                <c:pt idx="224" formatCode="0.0%">
                  <c:v>0.17607501582792895</c:v>
                </c:pt>
                <c:pt idx="225" formatCode="0.0%">
                  <c:v>0.21284608770421332</c:v>
                </c:pt>
                <c:pt idx="226" formatCode="0.0%">
                  <c:v>0.25050795381337032</c:v>
                </c:pt>
                <c:pt idx="227" formatCode="0.0%">
                  <c:v>0.20263666325718832</c:v>
                </c:pt>
                <c:pt idx="228" formatCode="0.0%">
                  <c:v>0.23606175906418025</c:v>
                </c:pt>
                <c:pt idx="229" formatCode="0.0%">
                  <c:v>0.23482660087753549</c:v>
                </c:pt>
                <c:pt idx="230" formatCode="0.0%">
                  <c:v>0.17292021688613479</c:v>
                </c:pt>
                <c:pt idx="231" formatCode="0.0%">
                  <c:v>0.22497210205298335</c:v>
                </c:pt>
                <c:pt idx="232" formatCode="0.0%">
                  <c:v>0.26775466284074612</c:v>
                </c:pt>
                <c:pt idx="233" formatCode="0.0%">
                  <c:v>0.31986341201556745</c:v>
                </c:pt>
                <c:pt idx="234" formatCode="0.0%">
                  <c:v>0.49119462458004515</c:v>
                </c:pt>
                <c:pt idx="235" formatCode="0.0%">
                  <c:v>0.37957637387076493</c:v>
                </c:pt>
                <c:pt idx="236" formatCode="0.0%">
                  <c:v>0.37824271435014767</c:v>
                </c:pt>
                <c:pt idx="237" formatCode="0.0%">
                  <c:v>0.29683667248004308</c:v>
                </c:pt>
                <c:pt idx="238" formatCode="0.0%">
                  <c:v>0.262053842699004</c:v>
                </c:pt>
                <c:pt idx="239" formatCode="0.0%">
                  <c:v>0.31008181008180991</c:v>
                </c:pt>
                <c:pt idx="240" formatCode="0.0%">
                  <c:v>0.24692174620942309</c:v>
                </c:pt>
                <c:pt idx="241" formatCode="0.0%">
                  <c:v>0.32690119116866012</c:v>
                </c:pt>
                <c:pt idx="242" formatCode="0.0%">
                  <c:v>0.45518543956043955</c:v>
                </c:pt>
                <c:pt idx="243" formatCode="0.0%">
                  <c:v>0.38736366585968507</c:v>
                </c:pt>
                <c:pt idx="244" formatCode="0.0%">
                  <c:v>0.28591974348092597</c:v>
                </c:pt>
                <c:pt idx="245" formatCode="0.0%">
                  <c:v>0.28097250152518249</c:v>
                </c:pt>
                <c:pt idx="246" formatCode="0.0%">
                  <c:v>0.17434951639438756</c:v>
                </c:pt>
                <c:pt idx="247" formatCode="0.0%">
                  <c:v>6.4271181918240661E-2</c:v>
                </c:pt>
                <c:pt idx="248" formatCode="0.0%">
                  <c:v>7.36107592264168E-2</c:v>
                </c:pt>
                <c:pt idx="249" formatCode="0.0%">
                  <c:v>0.20123111237453806</c:v>
                </c:pt>
                <c:pt idx="250" formatCode="0.0%">
                  <c:v>0.21795059660875049</c:v>
                </c:pt>
                <c:pt idx="251" formatCode="0.0%">
                  <c:v>0.26668590212586185</c:v>
                </c:pt>
                <c:pt idx="252" formatCode="0.0%">
                  <c:v>0.305382135716326</c:v>
                </c:pt>
                <c:pt idx="253" formatCode="0.0%">
                  <c:v>0.18010368422055767</c:v>
                </c:pt>
                <c:pt idx="254" formatCode="0.0%">
                  <c:v>0.16756977535738593</c:v>
                </c:pt>
                <c:pt idx="255" formatCode="0.0%">
                  <c:v>0.20097144142118295</c:v>
                </c:pt>
                <c:pt idx="256" formatCode="0.0%">
                  <c:v>0.19345079848187607</c:v>
                </c:pt>
                <c:pt idx="257" formatCode="0.0%">
                  <c:v>0.21067346362802519</c:v>
                </c:pt>
                <c:pt idx="258" formatCode="0.0%">
                  <c:v>0.18564787136266703</c:v>
                </c:pt>
                <c:pt idx="259" formatCode="0.0%">
                  <c:v>0.37933519973257579</c:v>
                </c:pt>
                <c:pt idx="260" formatCode="0.0%">
                  <c:v>0.26125603484724835</c:v>
                </c:pt>
                <c:pt idx="261" formatCode="0.0%">
                  <c:v>0.24052718286655672</c:v>
                </c:pt>
                <c:pt idx="262" formatCode="0.0%">
                  <c:v>0.19360105875578992</c:v>
                </c:pt>
                <c:pt idx="263" formatCode="0.0%">
                  <c:v>0.19526044759727634</c:v>
                </c:pt>
                <c:pt idx="264" formatCode="0.0%">
                  <c:v>8.9728361101559795E-2</c:v>
                </c:pt>
                <c:pt idx="265" formatCode="0.0%">
                  <c:v>0.10343769431411665</c:v>
                </c:pt>
                <c:pt idx="266" formatCode="0.0%">
                  <c:v>0.16496808849708877</c:v>
                </c:pt>
                <c:pt idx="267" formatCode="0.0%">
                  <c:v>8.7815875013106837E-2</c:v>
                </c:pt>
                <c:pt idx="268" formatCode="0.0%">
                  <c:v>9.1224728077182959E-2</c:v>
                </c:pt>
                <c:pt idx="269" formatCode="0.0%">
                  <c:v>5.9655717522273388E-2</c:v>
                </c:pt>
                <c:pt idx="270" formatCode="0.0%">
                  <c:v>7.6848395448250839E-2</c:v>
                </c:pt>
                <c:pt idx="271" formatCode="0.0%">
                  <c:v>0.14940056497603016</c:v>
                </c:pt>
                <c:pt idx="272" formatCode="0.0%">
                  <c:v>0.11990239414988579</c:v>
                </c:pt>
                <c:pt idx="273" formatCode="0.0%">
                  <c:v>4.8769929490142472E-2</c:v>
                </c:pt>
                <c:pt idx="274" formatCode="0.0%">
                  <c:v>-5.3250390594063002E-2</c:v>
                </c:pt>
                <c:pt idx="275" formatCode="0.0%">
                  <c:v>-0.10139186659860477</c:v>
                </c:pt>
                <c:pt idx="276" formatCode="0.0%">
                  <c:v>-2.0402162844398553E-2</c:v>
                </c:pt>
                <c:pt idx="277" formatCode="0.0%">
                  <c:v>-9.2563047964754674E-2</c:v>
                </c:pt>
                <c:pt idx="278" formatCode="0.0%">
                  <c:v>-0.22571367561291356</c:v>
                </c:pt>
                <c:pt idx="279" formatCode="0.0%">
                  <c:v>-0.13974511680425217</c:v>
                </c:pt>
                <c:pt idx="280" formatCode="0.0%">
                  <c:v>-0.11599324229198926</c:v>
                </c:pt>
                <c:pt idx="281" formatCode="0.0%">
                  <c:v>-0.15824281589440381</c:v>
                </c:pt>
                <c:pt idx="282" formatCode="0.0%">
                  <c:v>-0.15347735230600412</c:v>
                </c:pt>
                <c:pt idx="283" formatCode="0.0%">
                  <c:v>-0.25308365399820787</c:v>
                </c:pt>
                <c:pt idx="284" formatCode="0.0%">
                  <c:v>-0.27536877571336082</c:v>
                </c:pt>
                <c:pt idx="285" formatCode="0.0%">
                  <c:v>-0.25858402126766478</c:v>
                </c:pt>
                <c:pt idx="286" formatCode="0.0%">
                  <c:v>-0.13346515076618881</c:v>
                </c:pt>
                <c:pt idx="287" formatCode="0.0%">
                  <c:v>-0.1304268791468477</c:v>
                </c:pt>
                <c:pt idx="288" formatCode="0.0%">
                  <c:v>-0.17262684753405899</c:v>
                </c:pt>
                <c:pt idx="289" formatCode="0.0%">
                  <c:v>-0.1074326177073085</c:v>
                </c:pt>
                <c:pt idx="290" formatCode="0.0%">
                  <c:v>-1.115199986210802E-2</c:v>
                </c:pt>
                <c:pt idx="291" formatCode="0.0%">
                  <c:v>-0.13809165559521708</c:v>
                </c:pt>
                <c:pt idx="292" formatCode="0.0%">
                  <c:v>-0.15024446178592465</c:v>
                </c:pt>
                <c:pt idx="293" formatCode="0.0%">
                  <c:v>-0.1916090883847047</c:v>
                </c:pt>
                <c:pt idx="294" formatCode="0.0%">
                  <c:v>-0.24736012152935449</c:v>
                </c:pt>
                <c:pt idx="295" formatCode="0.0%">
                  <c:v>-0.1918788263730834</c:v>
                </c:pt>
                <c:pt idx="296" formatCode="0.0%">
                  <c:v>-0.21678482909677799</c:v>
                </c:pt>
                <c:pt idx="297" formatCode="0.0%">
                  <c:v>-0.1642038913736813</c:v>
                </c:pt>
                <c:pt idx="298" formatCode="0.0%">
                  <c:v>-0.17827899425161275</c:v>
                </c:pt>
                <c:pt idx="299" formatCode="0.0%">
                  <c:v>-0.23365967528395226</c:v>
                </c:pt>
                <c:pt idx="300" formatCode="0.0%">
                  <c:v>-0.24287736683772787</c:v>
                </c:pt>
                <c:pt idx="301" formatCode="0.0%">
                  <c:v>-0.23996819459127339</c:v>
                </c:pt>
                <c:pt idx="302" formatCode="0.0%">
                  <c:v>-0.26077445332450178</c:v>
                </c:pt>
                <c:pt idx="303" formatCode="0.0%">
                  <c:v>-0.14857185306243736</c:v>
                </c:pt>
                <c:pt idx="304" formatCode="0.0%">
                  <c:v>-9.7035065689600297E-2</c:v>
                </c:pt>
                <c:pt idx="305" formatCode="0.0%">
                  <c:v>-1.546761499681748E-2</c:v>
                </c:pt>
                <c:pt idx="306" formatCode="0.0%">
                  <c:v>8.6318860928895846E-2</c:v>
                </c:pt>
                <c:pt idx="307" formatCode="0.0%">
                  <c:v>0.100363509338806</c:v>
                </c:pt>
                <c:pt idx="308" formatCode="0.0%">
                  <c:v>0.22162937886370337</c:v>
                </c:pt>
                <c:pt idx="309" formatCode="0.0%">
                  <c:v>0.18622425939306364</c:v>
                </c:pt>
                <c:pt idx="310" formatCode="0.0%">
                  <c:v>0.13018124339161186</c:v>
                </c:pt>
                <c:pt idx="311" formatCode="0.0%">
                  <c:v>0.26380395990088878</c:v>
                </c:pt>
                <c:pt idx="312" formatCode="0.0%">
                  <c:v>0.32187682599041723</c:v>
                </c:pt>
                <c:pt idx="313" formatCode="0.0%">
                  <c:v>0.3611603162337278</c:v>
                </c:pt>
                <c:pt idx="314" formatCode="0.0%">
                  <c:v>0.32779598670093635</c:v>
                </c:pt>
                <c:pt idx="315" formatCode="0.0%">
                  <c:v>0.20762989137547438</c:v>
                </c:pt>
                <c:pt idx="316" formatCode="0.0%">
                  <c:v>0.16302576822092396</c:v>
                </c:pt>
                <c:pt idx="317" formatCode="0.0%">
                  <c:v>0.17069266290405327</c:v>
                </c:pt>
                <c:pt idx="318" formatCode="0.0%">
                  <c:v>0.11250012622310201</c:v>
                </c:pt>
                <c:pt idx="319" formatCode="0.0%">
                  <c:v>9.5465322764655136E-2</c:v>
                </c:pt>
                <c:pt idx="320" formatCode="0.0%">
                  <c:v>0.11908993242768351</c:v>
                </c:pt>
                <c:pt idx="321" formatCode="0.0%">
                  <c:v>7.5653605657127088E-2</c:v>
                </c:pt>
                <c:pt idx="322" formatCode="0.0%">
                  <c:v>0.10926100926100912</c:v>
                </c:pt>
                <c:pt idx="323" formatCode="0.0%">
                  <c:v>8.9934527663860786E-2</c:v>
                </c:pt>
                <c:pt idx="324" formatCode="0.0%">
                  <c:v>4.4327354061867164E-2</c:v>
                </c:pt>
                <c:pt idx="325" formatCode="0.0%">
                  <c:v>5.1234125805718955E-2</c:v>
                </c:pt>
                <c:pt idx="326" formatCode="0.0%">
                  <c:v>4.828584367036326E-2</c:v>
                </c:pt>
                <c:pt idx="327" formatCode="0.0%">
                  <c:v>4.4748487311478291E-2</c:v>
                </c:pt>
                <c:pt idx="328" formatCode="0.0%">
                  <c:v>6.3193775207909475E-2</c:v>
                </c:pt>
                <c:pt idx="329" formatCode="0.0%">
                  <c:v>4.4256863363837162E-2</c:v>
                </c:pt>
                <c:pt idx="330" formatCode="0.0%">
                  <c:v>0.1202301855280834</c:v>
                </c:pt>
                <c:pt idx="331" formatCode="0.0%">
                  <c:v>0.1051311309135694</c:v>
                </c:pt>
                <c:pt idx="332" formatCode="0.0%">
                  <c:v>0.10248703547524629</c:v>
                </c:pt>
                <c:pt idx="333" formatCode="0.0%">
                  <c:v>6.7961422757034207E-2</c:v>
                </c:pt>
                <c:pt idx="334" formatCode="0.0%">
                  <c:v>6.445621986335226E-2</c:v>
                </c:pt>
                <c:pt idx="335" formatCode="0.0%">
                  <c:v>3.0010231698461842E-2</c:v>
                </c:pt>
                <c:pt idx="336" formatCode="0.0%">
                  <c:v>8.3647260998755524E-2</c:v>
                </c:pt>
                <c:pt idx="337" formatCode="0.0%">
                  <c:v>6.4024592888002774E-2</c:v>
                </c:pt>
                <c:pt idx="338" formatCode="0.0%">
                  <c:v>9.6765176733667024E-2</c:v>
                </c:pt>
                <c:pt idx="339" formatCode="0.0%">
                  <c:v>0.13291265073259284</c:v>
                </c:pt>
                <c:pt idx="340" formatCode="0.0%">
                  <c:v>6.5958875367184255E-2</c:v>
                </c:pt>
                <c:pt idx="341" formatCode="0.0%">
                  <c:v>6.6203318979627834E-2</c:v>
                </c:pt>
                <c:pt idx="342" formatCode="0.0%">
                  <c:v>3.4419614642920759E-2</c:v>
                </c:pt>
                <c:pt idx="343" formatCode="0.0%">
                  <c:v>6.8415920283857679E-2</c:v>
                </c:pt>
                <c:pt idx="344" formatCode="0.0%">
                  <c:v>8.7108666107860389E-2</c:v>
                </c:pt>
                <c:pt idx="345" formatCode="0.0%">
                  <c:v>0.1416144025318764</c:v>
                </c:pt>
                <c:pt idx="346" formatCode="0.0%">
                  <c:v>0.12097032365464044</c:v>
                </c:pt>
                <c:pt idx="347" formatCode="0.0%">
                  <c:v>0.13619431382130753</c:v>
                </c:pt>
                <c:pt idx="348" formatCode="0.0%">
                  <c:v>0.12355477782638591</c:v>
                </c:pt>
                <c:pt idx="349" formatCode="0.0%">
                  <c:v>9.8511704902159769E-2</c:v>
                </c:pt>
                <c:pt idx="350" formatCode="0.0%">
                  <c:v>9.7333240657074604E-2</c:v>
                </c:pt>
                <c:pt idx="351" formatCode="0.0%">
                  <c:v>0.13105347891439867</c:v>
                </c:pt>
                <c:pt idx="352" formatCode="0.0%">
                  <c:v>0.20512719571054028</c:v>
                </c:pt>
                <c:pt idx="353" formatCode="0.0%">
                  <c:v>0.18355377105967552</c:v>
                </c:pt>
                <c:pt idx="354" formatCode="0.0%">
                  <c:v>0.13990412482571712</c:v>
                </c:pt>
                <c:pt idx="355" formatCode="0.0%">
                  <c:v>0.1305164823365188</c:v>
                </c:pt>
                <c:pt idx="356" formatCode="0.0%">
                  <c:v>0.14290526630984024</c:v>
                </c:pt>
                <c:pt idx="357" formatCode="0.0%">
                  <c:v>0.12441760889443665</c:v>
                </c:pt>
                <c:pt idx="358" formatCode="0.0%">
                  <c:v>5.748127628281563E-2</c:v>
                </c:pt>
                <c:pt idx="359" formatCode="0.0%">
                  <c:v>3.5295776633998521E-2</c:v>
                </c:pt>
                <c:pt idx="360" formatCode="0.0%">
                  <c:v>-4.1502113694515508E-2</c:v>
                </c:pt>
                <c:pt idx="361" formatCode="0.0%">
                  <c:v>-5.4157603673533061E-2</c:v>
                </c:pt>
                <c:pt idx="362" formatCode="0.0%">
                  <c:v>-6.9084920400320882E-2</c:v>
                </c:pt>
                <c:pt idx="363" formatCode="0.0%">
                  <c:v>-6.5287343915486629E-2</c:v>
                </c:pt>
                <c:pt idx="364" formatCode="0.0%">
                  <c:v>-8.5089702212175267E-2</c:v>
                </c:pt>
                <c:pt idx="365" formatCode="0.0%">
                  <c:v>-0.1485681976918215</c:v>
                </c:pt>
                <c:pt idx="366" formatCode="0.0%">
                  <c:v>-0.12911006205034103</c:v>
                </c:pt>
                <c:pt idx="367" formatCode="0.0%">
                  <c:v>-0.12968880385891357</c:v>
                </c:pt>
                <c:pt idx="368" formatCode="0.0%">
                  <c:v>-0.23605043392827907</c:v>
                </c:pt>
                <c:pt idx="369" formatCode="0.0%">
                  <c:v>-0.37474989995998409</c:v>
                </c:pt>
                <c:pt idx="370" formatCode="0.0%">
                  <c:v>-0.3948985241098073</c:v>
                </c:pt>
                <c:pt idx="371" formatCode="0.0%">
                  <c:v>-0.38485793674575708</c:v>
                </c:pt>
                <c:pt idx="372" formatCode="0.0%">
                  <c:v>-0.40090674984585251</c:v>
                </c:pt>
                <c:pt idx="373" formatCode="0.0%">
                  <c:v>-0.44756243283256802</c:v>
                </c:pt>
                <c:pt idx="374" formatCode="0.0%">
                  <c:v>-0.39678687533076284</c:v>
                </c:pt>
                <c:pt idx="375" formatCode="0.0%">
                  <c:v>-0.37008061547788307</c:v>
                </c:pt>
                <c:pt idx="376" formatCode="0.0%">
                  <c:v>-0.34364958082806096</c:v>
                </c:pt>
                <c:pt idx="377" formatCode="0.0%">
                  <c:v>-0.28178124999999998</c:v>
                </c:pt>
                <c:pt idx="378" formatCode="0.0%">
                  <c:v>-0.2208493111773896</c:v>
                </c:pt>
                <c:pt idx="379" formatCode="0.0%">
                  <c:v>-0.20439964765401486</c:v>
                </c:pt>
                <c:pt idx="380" formatCode="0.0%">
                  <c:v>-9.3693199355259105E-2</c:v>
                </c:pt>
                <c:pt idx="381" formatCode="0.0%">
                  <c:v>6.961548387096772E-2</c:v>
                </c:pt>
                <c:pt idx="382" formatCode="0.0%">
                  <c:v>0.22247389092207448</c:v>
                </c:pt>
                <c:pt idx="383" formatCode="0.0%">
                  <c:v>0.23454193191253792</c:v>
                </c:pt>
                <c:pt idx="384" formatCode="0.0%">
                  <c:v>0.30027364750326901</c:v>
                </c:pt>
                <c:pt idx="385" formatCode="0.0%">
                  <c:v>0.50252350052374539</c:v>
                </c:pt>
                <c:pt idx="386" formatCode="0.0%">
                  <c:v>0.4656898993570382</c:v>
                </c:pt>
                <c:pt idx="387" formatCode="0.0%">
                  <c:v>0.35962007768013682</c:v>
                </c:pt>
                <c:pt idx="388" formatCode="0.0%">
                  <c:v>0.18524925473812481</c:v>
                </c:pt>
                <c:pt idx="389" formatCode="0.0%">
                  <c:v>0.12116564417177922</c:v>
                </c:pt>
                <c:pt idx="390" formatCode="0.0%">
                  <c:v>0.11556689755741867</c:v>
                </c:pt>
                <c:pt idx="391" formatCode="0.0%">
                  <c:v>2.8129960220258265E-2</c:v>
                </c:pt>
                <c:pt idx="392" formatCode="0.0%">
                  <c:v>7.9577704620274803E-2</c:v>
                </c:pt>
                <c:pt idx="393" formatCode="0.0%">
                  <c:v>0.14193342919734797</c:v>
                </c:pt>
                <c:pt idx="394" formatCode="0.0%">
                  <c:v>7.7507917818971483E-2</c:v>
                </c:pt>
                <c:pt idx="395" formatCode="0.0%">
                  <c:v>0.12782710070845682</c:v>
                </c:pt>
                <c:pt idx="396" formatCode="0.0%">
                  <c:v>0.19764962239377204</c:v>
                </c:pt>
                <c:pt idx="397" formatCode="0.0%">
                  <c:v>0.20165868409854326</c:v>
                </c:pt>
                <c:pt idx="398" formatCode="0.0%">
                  <c:v>0.133740369239715</c:v>
                </c:pt>
                <c:pt idx="399" formatCode="0.0%">
                  <c:v>0.14908695615535628</c:v>
                </c:pt>
                <c:pt idx="400" formatCode="0.0%">
                  <c:v>0.23479681662551277</c:v>
                </c:pt>
                <c:pt idx="401" formatCode="0.0%">
                  <c:v>0.28129153690174746</c:v>
                </c:pt>
                <c:pt idx="402" formatCode="0.0%">
                  <c:v>0.17309368191721131</c:v>
                </c:pt>
                <c:pt idx="403" formatCode="0.0%">
                  <c:v>0.16158882334442004</c:v>
                </c:pt>
                <c:pt idx="404" formatCode="0.0%">
                  <c:v>-8.5699263932702552E-3</c:v>
                </c:pt>
                <c:pt idx="405" formatCode="0.0%">
                  <c:v>5.9192400655815325E-2</c:v>
                </c:pt>
                <c:pt idx="406" formatCode="0.0%">
                  <c:v>5.6253441192664511E-2</c:v>
                </c:pt>
                <c:pt idx="407" formatCode="0.0%">
                  <c:v>-3.1805604147616684E-5</c:v>
                </c:pt>
                <c:pt idx="408" formatCode="0.0%">
                  <c:v>2.0441327403352805E-2</c:v>
                </c:pt>
                <c:pt idx="409" formatCode="0.0%">
                  <c:v>2.8977863504166645E-2</c:v>
                </c:pt>
                <c:pt idx="410" formatCode="0.0%">
                  <c:v>6.2330766387847625E-2</c:v>
                </c:pt>
                <c:pt idx="411" formatCode="0.0%">
                  <c:v>2.515381964051322E-2</c:v>
                </c:pt>
                <c:pt idx="412" formatCode="0.0%">
                  <c:v>-2.5921796015462517E-2</c:v>
                </c:pt>
                <c:pt idx="413" formatCode="0.0%">
                  <c:v>3.1439302156530236E-2</c:v>
                </c:pt>
                <c:pt idx="414" formatCode="0.0%">
                  <c:v>6.7353824248614913E-2</c:v>
                </c:pt>
                <c:pt idx="415" formatCode="0.0%">
                  <c:v>0.15398436282191152</c:v>
                </c:pt>
                <c:pt idx="416" formatCode="0.0%">
                  <c:v>0.27332909087695101</c:v>
                </c:pt>
                <c:pt idx="417" formatCode="0.0%">
                  <c:v>0.12675337110029528</c:v>
                </c:pt>
                <c:pt idx="418" formatCode="0.0%">
                  <c:v>0.13570603708218387</c:v>
                </c:pt>
                <c:pt idx="419" formatCode="0.0%">
                  <c:v>0.13405693384223927</c:v>
                </c:pt>
                <c:pt idx="420" formatCode="0.0%">
                  <c:v>0.14149541682858247</c:v>
                </c:pt>
                <c:pt idx="421" formatCode="0.0%">
                  <c:v>0.10910315740144094</c:v>
                </c:pt>
                <c:pt idx="422" formatCode="0.0%">
                  <c:v>0.11410963669797725</c:v>
                </c:pt>
                <c:pt idx="423" formatCode="0.0%">
                  <c:v>0.14282750677797562</c:v>
                </c:pt>
                <c:pt idx="424" formatCode="0.0%">
                  <c:v>0.24452618805949644</c:v>
                </c:pt>
                <c:pt idx="425" formatCode="0.0%">
                  <c:v>0.17921536383391068</c:v>
                </c:pt>
                <c:pt idx="426" formatCode="0.0%">
                  <c:v>0.22214569498013526</c:v>
                </c:pt>
                <c:pt idx="427" formatCode="0.0%">
                  <c:v>0.16095067468611823</c:v>
                </c:pt>
                <c:pt idx="428" formatCode="0.0%">
                  <c:v>0.16719998334108421</c:v>
                </c:pt>
                <c:pt idx="429" formatCode="0.0%">
                  <c:v>0.24386755041921582</c:v>
                </c:pt>
                <c:pt idx="430" formatCode="0.0%">
                  <c:v>0.27512745554943563</c:v>
                </c:pt>
                <c:pt idx="431" formatCode="0.0%">
                  <c:v>0.29601245275874866</c:v>
                </c:pt>
                <c:pt idx="432" formatCode="0.0%">
                  <c:v>0.18989259800682201</c:v>
                </c:pt>
                <c:pt idx="433" formatCode="0.0%">
                  <c:v>0.22761903504370551</c:v>
                </c:pt>
                <c:pt idx="434" formatCode="0.0%">
                  <c:v>0.19318884265130398</c:v>
                </c:pt>
                <c:pt idx="435" formatCode="0.0%">
                  <c:v>0.17925975074644618</c:v>
                </c:pt>
                <c:pt idx="436" formatCode="0.0%">
                  <c:v>0.17956878472349969</c:v>
                </c:pt>
                <c:pt idx="437" formatCode="0.0%">
                  <c:v>0.22035386109520139</c:v>
                </c:pt>
                <c:pt idx="438" formatCode="0.0%">
                  <c:v>0.14530203532000985</c:v>
                </c:pt>
                <c:pt idx="439" formatCode="0.0%">
                  <c:v>0.22682596740907668</c:v>
                </c:pt>
                <c:pt idx="440" formatCode="0.0%">
                  <c:v>0.1729000029734471</c:v>
                </c:pt>
                <c:pt idx="441" formatCode="0.0%">
                  <c:v>0.14887790770491982</c:v>
                </c:pt>
                <c:pt idx="442" formatCode="0.0%">
                  <c:v>0.14494880413775535</c:v>
                </c:pt>
                <c:pt idx="443" formatCode="0.0%">
                  <c:v>0.11390638187366098</c:v>
                </c:pt>
                <c:pt idx="444" formatCode="0.0%">
                  <c:v>0.11915246916004252</c:v>
                </c:pt>
                <c:pt idx="445" formatCode="0.0%">
                  <c:v>0.13178628088951028</c:v>
                </c:pt>
                <c:pt idx="446" formatCode="0.0%">
                  <c:v>0.10444150100943195</c:v>
                </c:pt>
                <c:pt idx="447" formatCode="0.0%">
                  <c:v>0.10698797738793497</c:v>
                </c:pt>
                <c:pt idx="448" formatCode="0.0%">
                  <c:v>9.5561897929370865E-2</c:v>
                </c:pt>
                <c:pt idx="449" formatCode="0.0%">
                  <c:v>5.2483637124214999E-2</c:v>
                </c:pt>
                <c:pt idx="450" formatCode="0.0%">
                  <c:v>8.9694251218489063E-2</c:v>
                </c:pt>
                <c:pt idx="451" formatCode="0.0%">
                  <c:v>-1.5568766628231367E-2</c:v>
                </c:pt>
                <c:pt idx="452" formatCode="0.0%">
                  <c:v>-2.6497117563847095E-2</c:v>
                </c:pt>
                <c:pt idx="453" formatCode="0.0%">
                  <c:v>3.0380813161219988E-2</c:v>
                </c:pt>
                <c:pt idx="454" formatCode="0.0%">
                  <c:v>6.2150554276538816E-3</c:v>
                </c:pt>
                <c:pt idx="455" formatCode="0.0%">
                  <c:v>-7.26601583369757E-3</c:v>
                </c:pt>
                <c:pt idx="456" formatCode="0.0%">
                  <c:v>-2.7443746585195883E-2</c:v>
                </c:pt>
                <c:pt idx="457" formatCode="0.0%">
                  <c:v>-8.1857923497267726E-2</c:v>
                </c:pt>
                <c:pt idx="458" formatCode="0.0%">
                  <c:v>-3.9412154418272394E-3</c:v>
                </c:pt>
                <c:pt idx="459" formatCode="0.0%">
                  <c:v>-9.690675182569275E-3</c:v>
                </c:pt>
                <c:pt idx="460" formatCode="0.0%">
                  <c:v>-4.9492500201669953E-3</c:v>
                </c:pt>
                <c:pt idx="461" formatCode="0.0%">
                  <c:v>1.7328208384429278E-2</c:v>
                </c:pt>
                <c:pt idx="462" formatCode="0.0%">
                  <c:v>3.3158415088599735E-2</c:v>
                </c:pt>
                <c:pt idx="463" formatCode="0.0%">
                  <c:v>0.10078694642476838</c:v>
                </c:pt>
                <c:pt idx="464" formatCode="0.0%">
                  <c:v>0.12928964651593988</c:v>
                </c:pt>
                <c:pt idx="465" formatCode="0.0%">
                  <c:v>2.250211603570329E-2</c:v>
                </c:pt>
                <c:pt idx="466" formatCode="0.0%">
                  <c:v>5.691185872015625E-2</c:v>
                </c:pt>
                <c:pt idx="467" formatCode="0.0%">
                  <c:v>9.5350157049619799E-2</c:v>
                </c:pt>
                <c:pt idx="468" formatCode="0.0%">
                  <c:v>0.17452995505710622</c:v>
                </c:pt>
                <c:pt idx="469" formatCode="0.0%">
                  <c:v>0.22327052162527217</c:v>
                </c:pt>
                <c:pt idx="470" formatCode="0.0%">
                  <c:v>0.1470962354471923</c:v>
                </c:pt>
                <c:pt idx="471" formatCode="0.0%">
                  <c:v>0.15440856049968499</c:v>
                </c:pt>
                <c:pt idx="472" formatCode="0.0%">
                  <c:v>0.15014115672211203</c:v>
                </c:pt>
                <c:pt idx="473" formatCode="0.0%">
                  <c:v>0.15463156189550498</c:v>
                </c:pt>
                <c:pt idx="474" formatCode="0.0%">
                  <c:v>0.13650165623849841</c:v>
                </c:pt>
                <c:pt idx="475" formatCode="0.0%">
                  <c:v>0.13851079020705237</c:v>
                </c:pt>
                <c:pt idx="476" formatCode="0.0%">
                  <c:v>0.16192171639140884</c:v>
                </c:pt>
                <c:pt idx="477" formatCode="0.0%">
                  <c:v>0.21123156879806237</c:v>
                </c:pt>
                <c:pt idx="478" formatCode="0.0%">
                  <c:v>0.20409676143004618</c:v>
                </c:pt>
                <c:pt idx="479" formatCode="0.0%">
                  <c:v>0.19419964892376829</c:v>
                </c:pt>
                <c:pt idx="480" formatCode="0.0%">
                  <c:v>0.23912728676931994</c:v>
                </c:pt>
                <c:pt idx="481" formatCode="0.0%">
                  <c:v>0.14815707975833892</c:v>
                </c:pt>
                <c:pt idx="482" formatCode="0.0%">
                  <c:v>0.11772448703189542</c:v>
                </c:pt>
                <c:pt idx="483" formatCode="0.0%">
                  <c:v>0.11066605150574627</c:v>
                </c:pt>
                <c:pt idx="484" formatCode="0.0%">
                  <c:v>0.12168090223069905</c:v>
                </c:pt>
                <c:pt idx="485" formatCode="0.0%">
                  <c:v>0.12171279313034122</c:v>
                </c:pt>
                <c:pt idx="486" formatCode="0.0%">
                  <c:v>0.14005991175160903</c:v>
                </c:pt>
                <c:pt idx="487" formatCode="0.0%">
                  <c:v>0.17392025569963376</c:v>
                </c:pt>
                <c:pt idx="488" formatCode="0.0%">
                  <c:v>0.1566350184173757</c:v>
                </c:pt>
                <c:pt idx="489" formatCode="0.0%">
                  <c:v>5.2996590635508545E-2</c:v>
                </c:pt>
                <c:pt idx="490" formatCode="0.0%">
                  <c:v>4.2525627176515979E-2</c:v>
                </c:pt>
                <c:pt idx="491" formatCode="0.0%">
                  <c:v>-6.2372597349650949E-2</c:v>
                </c:pt>
                <c:pt idx="492" formatCode="0.0%">
                  <c:v>-4.2393078854455535E-2</c:v>
                </c:pt>
                <c:pt idx="493" formatCode="0.0%">
                  <c:v>2.6037003054723451E-2</c:v>
                </c:pt>
                <c:pt idx="494" formatCode="0.0%">
                  <c:v>7.3282668211612112E-2</c:v>
                </c:pt>
                <c:pt idx="495" formatCode="0.0%">
                  <c:v>0.11245255943052435</c:v>
                </c:pt>
                <c:pt idx="496" formatCode="0.0%">
                  <c:v>1.7295870652467293E-2</c:v>
                </c:pt>
                <c:pt idx="497" formatCode="0.0%">
                  <c:v>8.2177922799324676E-2</c:v>
                </c:pt>
                <c:pt idx="498" formatCode="0.0%">
                  <c:v>5.8264596330633633E-2</c:v>
                </c:pt>
                <c:pt idx="499" formatCode="0.0%">
                  <c:v>8.5954947751523125E-3</c:v>
                </c:pt>
                <c:pt idx="500" formatCode="0.0%">
                  <c:v>2.1537553449234359E-2</c:v>
                </c:pt>
                <c:pt idx="501" formatCode="0.0%">
                  <c:v>0.12015163695634534</c:v>
                </c:pt>
                <c:pt idx="502" formatCode="0.0%">
                  <c:v>0.13796613976675354</c:v>
                </c:pt>
                <c:pt idx="503" formatCode="0.0%">
                  <c:v>0.28878074077028959</c:v>
                </c:pt>
                <c:pt idx="504" formatCode="0.0%">
                  <c:v>0.19282570910839092</c:v>
                </c:pt>
                <c:pt idx="505" formatCode="0.0%">
                  <c:v>6.0955507112613105E-2</c:v>
                </c:pt>
                <c:pt idx="506" formatCode="0.0%">
                  <c:v>-8.813505503810326E-2</c:v>
                </c:pt>
                <c:pt idx="507" formatCode="0.0%">
                  <c:v>-1.1338060920012438E-2</c:v>
                </c:pt>
                <c:pt idx="508" formatCode="0.0%">
                  <c:v>0.10619317892778501</c:v>
                </c:pt>
                <c:pt idx="509" formatCode="0.0%">
                  <c:v>5.3889508321548929E-2</c:v>
                </c:pt>
                <c:pt idx="510" formatCode="0.0%">
                  <c:v>9.7551318959327338E-2</c:v>
                </c:pt>
                <c:pt idx="511" formatCode="0.0%">
                  <c:v>0.19609015670810459</c:v>
                </c:pt>
                <c:pt idx="512" formatCode="0.0%">
                  <c:v>0.12975940122415808</c:v>
                </c:pt>
                <c:pt idx="513" formatCode="0.0%">
                  <c:v>7.6508776781363919E-2</c:v>
                </c:pt>
                <c:pt idx="514" formatCode="0.0%">
                  <c:v>0.15302548886016476</c:v>
                </c:pt>
                <c:pt idx="515" formatCode="0.0%">
                  <c:v>0.16258921994069531</c:v>
                </c:pt>
                <c:pt idx="516" formatCode="0.0%">
                  <c:v>0.15151665467893549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3175">
                    <a:solidFill>
                      <a:schemeClr val="tx1">
                        <a:alpha val="2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91B-4287-8759-096C56B0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0230416"/>
        <c:axId val="860467136"/>
      </c:barChart>
      <c:lineChart>
        <c:grouping val="standard"/>
        <c:varyColors val="0"/>
        <c:ser>
          <c:idx val="0"/>
          <c:order val="0"/>
          <c:tx>
            <c:strRef>
              <c:f>UMCSI_VS_SP500!$D$1</c:f>
              <c:strCache>
                <c:ptCount val="1"/>
                <c:pt idx="0">
                  <c:v>UMCSI YoY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UMCSI_VS_SP500!$D$2:$D$1000</c:f>
              <c:numCache>
                <c:formatCode>0.0</c:formatCode>
                <c:ptCount val="999"/>
                <c:pt idx="12">
                  <c:v>-11.600000000000009</c:v>
                </c:pt>
                <c:pt idx="13">
                  <c:v>-10.399999999999991</c:v>
                </c:pt>
                <c:pt idx="14">
                  <c:v>-10.399999999999991</c:v>
                </c:pt>
                <c:pt idx="15">
                  <c:v>-15.599999999999994</c:v>
                </c:pt>
                <c:pt idx="16">
                  <c:v>-14.800000000000011</c:v>
                </c:pt>
                <c:pt idx="17">
                  <c:v>-14.200000000000003</c:v>
                </c:pt>
                <c:pt idx="18">
                  <c:v>-22.000000000000007</c:v>
                </c:pt>
                <c:pt idx="19">
                  <c:v>-13.900000000000006</c:v>
                </c:pt>
                <c:pt idx="20">
                  <c:v>-13.700000000000003</c:v>
                </c:pt>
                <c:pt idx="21">
                  <c:v>-17.199999999999996</c:v>
                </c:pt>
                <c:pt idx="22">
                  <c:v>-11.700000000000003</c:v>
                </c:pt>
                <c:pt idx="23">
                  <c:v>-5.0999999999999943</c:v>
                </c:pt>
                <c:pt idx="24">
                  <c:v>-5.0999999999999943</c:v>
                </c:pt>
                <c:pt idx="25">
                  <c:v>-7</c:v>
                </c:pt>
                <c:pt idx="26">
                  <c:v>-11.900000000000006</c:v>
                </c:pt>
                <c:pt idx="27">
                  <c:v>-13.299999999999997</c:v>
                </c:pt>
                <c:pt idx="28">
                  <c:v>-16.399999999999991</c:v>
                </c:pt>
                <c:pt idx="29">
                  <c:v>-7.0999999999999943</c:v>
                </c:pt>
                <c:pt idx="30">
                  <c:v>1.8999999999999986</c:v>
                </c:pt>
                <c:pt idx="31">
                  <c:v>2.7999999999999972</c:v>
                </c:pt>
                <c:pt idx="32">
                  <c:v>7</c:v>
                </c:pt>
                <c:pt idx="33">
                  <c:v>12.899999999999999</c:v>
                </c:pt>
                <c:pt idx="34">
                  <c:v>13.400000000000006</c:v>
                </c:pt>
                <c:pt idx="35">
                  <c:v>3.5</c:v>
                </c:pt>
                <c:pt idx="36">
                  <c:v>4.4000000000000057</c:v>
                </c:pt>
                <c:pt idx="37">
                  <c:v>0</c:v>
                </c:pt>
                <c:pt idx="38">
                  <c:v>10</c:v>
                </c:pt>
                <c:pt idx="39">
                  <c:v>19.700000000000003</c:v>
                </c:pt>
                <c:pt idx="40">
                  <c:v>24.599999999999994</c:v>
                </c:pt>
                <c:pt idx="41">
                  <c:v>14.399999999999991</c:v>
                </c:pt>
                <c:pt idx="42">
                  <c:v>11.799999999999997</c:v>
                </c:pt>
                <c:pt idx="43">
                  <c:v>9.9000000000000057</c:v>
                </c:pt>
                <c:pt idx="44">
                  <c:v>-0.60000000000000853</c:v>
                </c:pt>
                <c:pt idx="45">
                  <c:v>-4.7000000000000028</c:v>
                </c:pt>
                <c:pt idx="46">
                  <c:v>-14.200000000000003</c:v>
                </c:pt>
                <c:pt idx="47">
                  <c:v>-0.20000000000000284</c:v>
                </c:pt>
                <c:pt idx="48">
                  <c:v>-0.40000000000000568</c:v>
                </c:pt>
                <c:pt idx="49">
                  <c:v>-0.40000000000000568</c:v>
                </c:pt>
                <c:pt idx="50">
                  <c:v>-4.5</c:v>
                </c:pt>
                <c:pt idx="51">
                  <c:v>-6.9000000000000057</c:v>
                </c:pt>
                <c:pt idx="52">
                  <c:v>-8.7999999999999972</c:v>
                </c:pt>
                <c:pt idx="53">
                  <c:v>-7.3999999999999915</c:v>
                </c:pt>
                <c:pt idx="54">
                  <c:v>-8.6999999999999886</c:v>
                </c:pt>
                <c:pt idx="55">
                  <c:v>-11.799999999999997</c:v>
                </c:pt>
                <c:pt idx="56">
                  <c:v>-3.7999999999999972</c:v>
                </c:pt>
                <c:pt idx="57">
                  <c:v>3.1000000000000085</c:v>
                </c:pt>
                <c:pt idx="58">
                  <c:v>9.5999999999999943</c:v>
                </c:pt>
                <c:pt idx="59">
                  <c:v>7.6000000000000085</c:v>
                </c:pt>
                <c:pt idx="60">
                  <c:v>-0.59999999999999432</c:v>
                </c:pt>
                <c:pt idx="61">
                  <c:v>8.0999999999999943</c:v>
                </c:pt>
                <c:pt idx="62">
                  <c:v>18.799999999999997</c:v>
                </c:pt>
                <c:pt idx="63">
                  <c:v>23.599999999999994</c:v>
                </c:pt>
                <c:pt idx="64">
                  <c:v>25.799999999999997</c:v>
                </c:pt>
                <c:pt idx="65">
                  <c:v>26.5</c:v>
                </c:pt>
                <c:pt idx="66">
                  <c:v>27.399999999999991</c:v>
                </c:pt>
                <c:pt idx="67">
                  <c:v>25.5</c:v>
                </c:pt>
                <c:pt idx="68">
                  <c:v>20.600000000000009</c:v>
                </c:pt>
                <c:pt idx="69">
                  <c:v>15.899999999999991</c:v>
                </c:pt>
                <c:pt idx="70">
                  <c:v>19</c:v>
                </c:pt>
                <c:pt idx="71">
                  <c:v>22.299999999999997</c:v>
                </c:pt>
                <c:pt idx="72">
                  <c:v>29.699999999999989</c:v>
                </c:pt>
                <c:pt idx="73">
                  <c:v>22.800000000000011</c:v>
                </c:pt>
                <c:pt idx="74">
                  <c:v>20.200000000000003</c:v>
                </c:pt>
                <c:pt idx="75">
                  <c:v>7</c:v>
                </c:pt>
                <c:pt idx="76">
                  <c:v>4.7999999999999972</c:v>
                </c:pt>
                <c:pt idx="77">
                  <c:v>3.2999999999999972</c:v>
                </c:pt>
                <c:pt idx="78">
                  <c:v>3.7999999999999972</c:v>
                </c:pt>
                <c:pt idx="79">
                  <c:v>8.1999999999999886</c:v>
                </c:pt>
                <c:pt idx="80">
                  <c:v>11</c:v>
                </c:pt>
                <c:pt idx="81">
                  <c:v>7</c:v>
                </c:pt>
                <c:pt idx="82">
                  <c:v>4.6000000000000085</c:v>
                </c:pt>
                <c:pt idx="83">
                  <c:v>-1.2999999999999972</c:v>
                </c:pt>
                <c:pt idx="84">
                  <c:v>-4.0999999999999943</c:v>
                </c:pt>
                <c:pt idx="85">
                  <c:v>-3.7000000000000028</c:v>
                </c:pt>
                <c:pt idx="86">
                  <c:v>-7.2999999999999972</c:v>
                </c:pt>
                <c:pt idx="87">
                  <c:v>-1.5</c:v>
                </c:pt>
                <c:pt idx="88">
                  <c:v>-6.2999999999999972</c:v>
                </c:pt>
                <c:pt idx="89">
                  <c:v>1</c:v>
                </c:pt>
                <c:pt idx="90">
                  <c:v>-2.5999999999999943</c:v>
                </c:pt>
                <c:pt idx="91">
                  <c:v>-6.6999999999999886</c:v>
                </c:pt>
                <c:pt idx="92">
                  <c:v>-8.8000000000000114</c:v>
                </c:pt>
                <c:pt idx="93">
                  <c:v>-7.8999999999999915</c:v>
                </c:pt>
                <c:pt idx="94">
                  <c:v>-4.7999999999999972</c:v>
                </c:pt>
                <c:pt idx="95">
                  <c:v>1</c:v>
                </c:pt>
                <c:pt idx="96">
                  <c:v>-0.40000000000000568</c:v>
                </c:pt>
                <c:pt idx="97">
                  <c:v>2.2000000000000028</c:v>
                </c:pt>
                <c:pt idx="98">
                  <c:v>1.3999999999999915</c:v>
                </c:pt>
                <c:pt idx="99">
                  <c:v>1.6000000000000085</c:v>
                </c:pt>
                <c:pt idx="100">
                  <c:v>3</c:v>
                </c:pt>
                <c:pt idx="101">
                  <c:v>2.7999999999999972</c:v>
                </c:pt>
                <c:pt idx="102">
                  <c:v>3.7000000000000028</c:v>
                </c:pt>
                <c:pt idx="103">
                  <c:v>2.5</c:v>
                </c:pt>
                <c:pt idx="104">
                  <c:v>-0.19999999999998863</c:v>
                </c:pt>
                <c:pt idx="105">
                  <c:v>7.1999999999999886</c:v>
                </c:pt>
                <c:pt idx="106">
                  <c:v>0.5</c:v>
                </c:pt>
                <c:pt idx="107">
                  <c:v>-4.8000000000000114</c:v>
                </c:pt>
                <c:pt idx="108">
                  <c:v>-5.1999999999999886</c:v>
                </c:pt>
                <c:pt idx="109">
                  <c:v>-5.7000000000000028</c:v>
                </c:pt>
                <c:pt idx="110">
                  <c:v>-4.2999999999999972</c:v>
                </c:pt>
                <c:pt idx="111">
                  <c:v>-3.4000000000000057</c:v>
                </c:pt>
                <c:pt idx="112">
                  <c:v>-3.7000000000000028</c:v>
                </c:pt>
                <c:pt idx="113">
                  <c:v>-7.7999999999999972</c:v>
                </c:pt>
                <c:pt idx="114">
                  <c:v>-4</c:v>
                </c:pt>
                <c:pt idx="115">
                  <c:v>-0.5</c:v>
                </c:pt>
                <c:pt idx="116">
                  <c:v>1.6999999999999886</c:v>
                </c:pt>
                <c:pt idx="117">
                  <c:v>-6.2999999999999972</c:v>
                </c:pt>
                <c:pt idx="118">
                  <c:v>-8.3000000000000114</c:v>
                </c:pt>
                <c:pt idx="119">
                  <c:v>-2.2999999999999972</c:v>
                </c:pt>
                <c:pt idx="120">
                  <c:v>0.39999999999999147</c:v>
                </c:pt>
                <c:pt idx="121">
                  <c:v>1.3999999999999915</c:v>
                </c:pt>
                <c:pt idx="122">
                  <c:v>3.7999999999999972</c:v>
                </c:pt>
                <c:pt idx="123">
                  <c:v>-1.5999999999999943</c:v>
                </c:pt>
                <c:pt idx="124">
                  <c:v>3.7000000000000028</c:v>
                </c:pt>
                <c:pt idx="125">
                  <c:v>3.2000000000000028</c:v>
                </c:pt>
                <c:pt idx="126">
                  <c:v>-0.29999999999999716</c:v>
                </c:pt>
                <c:pt idx="127">
                  <c:v>3</c:v>
                </c:pt>
                <c:pt idx="128">
                  <c:v>3.7000000000000028</c:v>
                </c:pt>
                <c:pt idx="129">
                  <c:v>4.7999999999999972</c:v>
                </c:pt>
                <c:pt idx="130">
                  <c:v>9.9000000000000057</c:v>
                </c:pt>
                <c:pt idx="131">
                  <c:v>5.1000000000000085</c:v>
                </c:pt>
                <c:pt idx="132">
                  <c:v>7.1000000000000085</c:v>
                </c:pt>
                <c:pt idx="133">
                  <c:v>3.8000000000000114</c:v>
                </c:pt>
                <c:pt idx="134">
                  <c:v>-0.29999999999999716</c:v>
                </c:pt>
                <c:pt idx="135">
                  <c:v>0.29999999999999716</c:v>
                </c:pt>
                <c:pt idx="136">
                  <c:v>-4.0999999999999943</c:v>
                </c:pt>
                <c:pt idx="137">
                  <c:v>-4.1000000000000085</c:v>
                </c:pt>
                <c:pt idx="138">
                  <c:v>-1.4000000000000057</c:v>
                </c:pt>
                <c:pt idx="139">
                  <c:v>-7.8000000000000114</c:v>
                </c:pt>
                <c:pt idx="140">
                  <c:v>-1.5</c:v>
                </c:pt>
                <c:pt idx="141">
                  <c:v>-0.19999999999998863</c:v>
                </c:pt>
                <c:pt idx="142">
                  <c:v>-2.0999999999999943</c:v>
                </c:pt>
                <c:pt idx="143">
                  <c:v>-1.4000000000000057</c:v>
                </c:pt>
                <c:pt idx="144">
                  <c:v>-4.9000000000000057</c:v>
                </c:pt>
                <c:pt idx="145">
                  <c:v>-5.9000000000000057</c:v>
                </c:pt>
                <c:pt idx="146">
                  <c:v>-3</c:v>
                </c:pt>
                <c:pt idx="147">
                  <c:v>2.4000000000000057</c:v>
                </c:pt>
                <c:pt idx="148">
                  <c:v>-0.10000000000000853</c:v>
                </c:pt>
                <c:pt idx="149">
                  <c:v>-2.2999999999999972</c:v>
                </c:pt>
                <c:pt idx="150">
                  <c:v>-3.7999999999999972</c:v>
                </c:pt>
                <c:pt idx="151">
                  <c:v>-13.199999999999989</c:v>
                </c:pt>
                <c:pt idx="152">
                  <c:v>-23</c:v>
                </c:pt>
                <c:pt idx="153">
                  <c:v>-30.000000000000007</c:v>
                </c:pt>
                <c:pt idx="154">
                  <c:v>-24.900000000000006</c:v>
                </c:pt>
                <c:pt idx="155">
                  <c:v>-25</c:v>
                </c:pt>
                <c:pt idx="156">
                  <c:v>-26.200000000000003</c:v>
                </c:pt>
                <c:pt idx="157">
                  <c:v>-19.099999999999994</c:v>
                </c:pt>
                <c:pt idx="158">
                  <c:v>-3.5999999999999943</c:v>
                </c:pt>
                <c:pt idx="159">
                  <c:v>-12.100000000000009</c:v>
                </c:pt>
                <c:pt idx="160">
                  <c:v>-12.299999999999997</c:v>
                </c:pt>
                <c:pt idx="161">
                  <c:v>-6.2000000000000028</c:v>
                </c:pt>
                <c:pt idx="162">
                  <c:v>-5.2999999999999972</c:v>
                </c:pt>
                <c:pt idx="163">
                  <c:v>5.5999999999999943</c:v>
                </c:pt>
                <c:pt idx="164">
                  <c:v>10.200000000000003</c:v>
                </c:pt>
                <c:pt idx="165">
                  <c:v>14.399999999999999</c:v>
                </c:pt>
                <c:pt idx="166">
                  <c:v>3.0999999999999943</c:v>
                </c:pt>
                <c:pt idx="167">
                  <c:v>2.7000000000000028</c:v>
                </c:pt>
                <c:pt idx="168">
                  <c:v>0.70000000000000284</c:v>
                </c:pt>
                <c:pt idx="169">
                  <c:v>-1.6000000000000085</c:v>
                </c:pt>
                <c:pt idx="170">
                  <c:v>-11.700000000000003</c:v>
                </c:pt>
                <c:pt idx="171">
                  <c:v>-4.5999999999999943</c:v>
                </c:pt>
                <c:pt idx="172">
                  <c:v>0.90000000000000568</c:v>
                </c:pt>
                <c:pt idx="173">
                  <c:v>-1.6999999999999886</c:v>
                </c:pt>
                <c:pt idx="174">
                  <c:v>-6.3000000000000114</c:v>
                </c:pt>
                <c:pt idx="175">
                  <c:v>-5.9000000000000057</c:v>
                </c:pt>
                <c:pt idx="176">
                  <c:v>-7.4000000000000057</c:v>
                </c:pt>
                <c:pt idx="177">
                  <c:v>-5</c:v>
                </c:pt>
                <c:pt idx="178">
                  <c:v>16.200000000000003</c:v>
                </c:pt>
                <c:pt idx="179">
                  <c:v>22.799999999999997</c:v>
                </c:pt>
                <c:pt idx="180">
                  <c:v>21.799999999999997</c:v>
                </c:pt>
                <c:pt idx="181">
                  <c:v>17.799999999999997</c:v>
                </c:pt>
                <c:pt idx="182">
                  <c:v>9.9000000000000057</c:v>
                </c:pt>
                <c:pt idx="183">
                  <c:v>8.3999999999999915</c:v>
                </c:pt>
                <c:pt idx="184">
                  <c:v>1.0999999999999943</c:v>
                </c:pt>
                <c:pt idx="185">
                  <c:v>1.0999999999999943</c:v>
                </c:pt>
                <c:pt idx="186">
                  <c:v>0.40000000000000568</c:v>
                </c:pt>
                <c:pt idx="187">
                  <c:v>1.2000000000000028</c:v>
                </c:pt>
                <c:pt idx="188">
                  <c:v>2.3000000000000114</c:v>
                </c:pt>
                <c:pt idx="189">
                  <c:v>9.4000000000000057</c:v>
                </c:pt>
                <c:pt idx="190">
                  <c:v>-4.0999999999999943</c:v>
                </c:pt>
                <c:pt idx="191">
                  <c:v>-2.7999999999999972</c:v>
                </c:pt>
                <c:pt idx="192">
                  <c:v>5</c:v>
                </c:pt>
                <c:pt idx="193">
                  <c:v>6.6000000000000085</c:v>
                </c:pt>
                <c:pt idx="194">
                  <c:v>5.5999999999999943</c:v>
                </c:pt>
                <c:pt idx="195">
                  <c:v>7</c:v>
                </c:pt>
                <c:pt idx="196">
                  <c:v>12.5</c:v>
                </c:pt>
                <c:pt idx="197">
                  <c:v>9.7000000000000028</c:v>
                </c:pt>
                <c:pt idx="198">
                  <c:v>12</c:v>
                </c:pt>
                <c:pt idx="199">
                  <c:v>14.400000000000006</c:v>
                </c:pt>
                <c:pt idx="200">
                  <c:v>13.599999999999994</c:v>
                </c:pt>
                <c:pt idx="201">
                  <c:v>10</c:v>
                </c:pt>
                <c:pt idx="202">
                  <c:v>10.399999999999991</c:v>
                </c:pt>
                <c:pt idx="203">
                  <c:v>6.8999999999999915</c:v>
                </c:pt>
                <c:pt idx="204">
                  <c:v>3.2999999999999972</c:v>
                </c:pt>
                <c:pt idx="205">
                  <c:v>1.8999999999999915</c:v>
                </c:pt>
                <c:pt idx="206">
                  <c:v>-1.2000000000000028</c:v>
                </c:pt>
                <c:pt idx="207">
                  <c:v>-9.9999999999994316E-2</c:v>
                </c:pt>
                <c:pt idx="208">
                  <c:v>-3</c:v>
                </c:pt>
                <c:pt idx="209">
                  <c:v>1.5</c:v>
                </c:pt>
                <c:pt idx="210">
                  <c:v>5.4000000000000057</c:v>
                </c:pt>
                <c:pt idx="211">
                  <c:v>4.5</c:v>
                </c:pt>
                <c:pt idx="212">
                  <c:v>-2.5999999999999943</c:v>
                </c:pt>
                <c:pt idx="213">
                  <c:v>-2.5</c:v>
                </c:pt>
                <c:pt idx="214">
                  <c:v>-3.3999999999999915</c:v>
                </c:pt>
                <c:pt idx="215">
                  <c:v>-4.0999999999999943</c:v>
                </c:pt>
                <c:pt idx="216">
                  <c:v>-8.2999999999999972</c:v>
                </c:pt>
                <c:pt idx="217">
                  <c:v>-6.5999999999999943</c:v>
                </c:pt>
                <c:pt idx="218">
                  <c:v>3.4000000000000057</c:v>
                </c:pt>
                <c:pt idx="219">
                  <c:v>0.20000000000000284</c:v>
                </c:pt>
                <c:pt idx="220">
                  <c:v>-0.39999999999999147</c:v>
                </c:pt>
                <c:pt idx="221">
                  <c:v>-0.29999999999999716</c:v>
                </c:pt>
                <c:pt idx="222">
                  <c:v>0.29999999999999716</c:v>
                </c:pt>
                <c:pt idx="223">
                  <c:v>-0.90000000000000568</c:v>
                </c:pt>
                <c:pt idx="224">
                  <c:v>5.7999999999999972</c:v>
                </c:pt>
                <c:pt idx="225">
                  <c:v>6.2999999999999972</c:v>
                </c:pt>
                <c:pt idx="226">
                  <c:v>11</c:v>
                </c:pt>
                <c:pt idx="227">
                  <c:v>5.9000000000000057</c:v>
                </c:pt>
                <c:pt idx="228">
                  <c:v>8.1000000000000085</c:v>
                </c:pt>
                <c:pt idx="229">
                  <c:v>11.200000000000003</c:v>
                </c:pt>
                <c:pt idx="230">
                  <c:v>6.2999999999999972</c:v>
                </c:pt>
                <c:pt idx="231">
                  <c:v>8.7000000000000028</c:v>
                </c:pt>
                <c:pt idx="232">
                  <c:v>13.799999999999997</c:v>
                </c:pt>
                <c:pt idx="233">
                  <c:v>12.099999999999994</c:v>
                </c:pt>
                <c:pt idx="234">
                  <c:v>12.399999999999991</c:v>
                </c:pt>
                <c:pt idx="235">
                  <c:v>9.1000000000000085</c:v>
                </c:pt>
                <c:pt idx="236">
                  <c:v>11.299999999999997</c:v>
                </c:pt>
                <c:pt idx="237">
                  <c:v>9.0999999999999943</c:v>
                </c:pt>
                <c:pt idx="238">
                  <c:v>8</c:v>
                </c:pt>
                <c:pt idx="239">
                  <c:v>5.1999999999999886</c:v>
                </c:pt>
                <c:pt idx="240">
                  <c:v>9.1999999999999886</c:v>
                </c:pt>
                <c:pt idx="241">
                  <c:v>10.700000000000003</c:v>
                </c:pt>
                <c:pt idx="242">
                  <c:v>6.5</c:v>
                </c:pt>
                <c:pt idx="243">
                  <c:v>7.2999999999999972</c:v>
                </c:pt>
                <c:pt idx="244">
                  <c:v>3.2999999999999972</c:v>
                </c:pt>
                <c:pt idx="245">
                  <c:v>1.0999999999999943</c:v>
                </c:pt>
                <c:pt idx="246">
                  <c:v>-1.8999999999999915</c:v>
                </c:pt>
                <c:pt idx="247">
                  <c:v>0</c:v>
                </c:pt>
                <c:pt idx="248">
                  <c:v>-5.0999999999999943</c:v>
                </c:pt>
                <c:pt idx="249">
                  <c:v>-8.1999999999999886</c:v>
                </c:pt>
                <c:pt idx="250">
                  <c:v>-4.5</c:v>
                </c:pt>
                <c:pt idx="251">
                  <c:v>-1.5999999999999943</c:v>
                </c:pt>
                <c:pt idx="252">
                  <c:v>-2.6999999999999886</c:v>
                </c:pt>
                <c:pt idx="253">
                  <c:v>-2.3000000000000114</c:v>
                </c:pt>
                <c:pt idx="254">
                  <c:v>-0.79999999999999716</c:v>
                </c:pt>
                <c:pt idx="255">
                  <c:v>-4.1000000000000085</c:v>
                </c:pt>
                <c:pt idx="256">
                  <c:v>0.29999999999999716</c:v>
                </c:pt>
                <c:pt idx="257">
                  <c:v>1.7000000000000028</c:v>
                </c:pt>
                <c:pt idx="258">
                  <c:v>0.79999999999999716</c:v>
                </c:pt>
                <c:pt idx="259">
                  <c:v>9.9999999999994316E-2</c:v>
                </c:pt>
                <c:pt idx="260">
                  <c:v>6.2999999999999972</c:v>
                </c:pt>
                <c:pt idx="261">
                  <c:v>5.7999999999999972</c:v>
                </c:pt>
                <c:pt idx="262">
                  <c:v>4.5</c:v>
                </c:pt>
                <c:pt idx="263">
                  <c:v>4.9000000000000057</c:v>
                </c:pt>
                <c:pt idx="264">
                  <c:v>7.5</c:v>
                </c:pt>
                <c:pt idx="265">
                  <c:v>3.2000000000000028</c:v>
                </c:pt>
                <c:pt idx="266">
                  <c:v>1.3999999999999915</c:v>
                </c:pt>
                <c:pt idx="267">
                  <c:v>4.6000000000000085</c:v>
                </c:pt>
                <c:pt idx="268">
                  <c:v>3.9000000000000057</c:v>
                </c:pt>
                <c:pt idx="269">
                  <c:v>-0.89999999999999147</c:v>
                </c:pt>
                <c:pt idx="270">
                  <c:v>2.2999999999999972</c:v>
                </c:pt>
                <c:pt idx="271">
                  <c:v>2.7999999999999972</c:v>
                </c:pt>
                <c:pt idx="272">
                  <c:v>-0.40000000000000568</c:v>
                </c:pt>
                <c:pt idx="273">
                  <c:v>2.5999999999999943</c:v>
                </c:pt>
                <c:pt idx="274">
                  <c:v>0.39999999999999147</c:v>
                </c:pt>
                <c:pt idx="275">
                  <c:v>-7</c:v>
                </c:pt>
                <c:pt idx="276">
                  <c:v>-16.700000000000003</c:v>
                </c:pt>
                <c:pt idx="277">
                  <c:v>-20.700000000000003</c:v>
                </c:pt>
                <c:pt idx="278">
                  <c:v>-15.599999999999994</c:v>
                </c:pt>
                <c:pt idx="279">
                  <c:v>-20.799999999999997</c:v>
                </c:pt>
                <c:pt idx="280">
                  <c:v>-18.700000000000003</c:v>
                </c:pt>
                <c:pt idx="281">
                  <c:v>-13.800000000000011</c:v>
                </c:pt>
                <c:pt idx="282">
                  <c:v>-15.899999999999991</c:v>
                </c:pt>
                <c:pt idx="283">
                  <c:v>-15.799999999999997</c:v>
                </c:pt>
                <c:pt idx="284">
                  <c:v>-25</c:v>
                </c:pt>
                <c:pt idx="285">
                  <c:v>-23.099999999999994</c:v>
                </c:pt>
                <c:pt idx="286">
                  <c:v>-23.699999999999989</c:v>
                </c:pt>
                <c:pt idx="287">
                  <c:v>-9.6000000000000085</c:v>
                </c:pt>
                <c:pt idx="288">
                  <c:v>-1.7000000000000028</c:v>
                </c:pt>
                <c:pt idx="289">
                  <c:v>0.10000000000000853</c:v>
                </c:pt>
                <c:pt idx="290">
                  <c:v>4.2000000000000028</c:v>
                </c:pt>
                <c:pt idx="291">
                  <c:v>4.5999999999999943</c:v>
                </c:pt>
                <c:pt idx="292">
                  <c:v>4.9000000000000057</c:v>
                </c:pt>
                <c:pt idx="293">
                  <c:v>-0.19999999999998863</c:v>
                </c:pt>
                <c:pt idx="294">
                  <c:v>-4.3000000000000114</c:v>
                </c:pt>
                <c:pt idx="295">
                  <c:v>-3.9000000000000057</c:v>
                </c:pt>
                <c:pt idx="296">
                  <c:v>4.2999999999999972</c:v>
                </c:pt>
                <c:pt idx="297">
                  <c:v>-2.1000000000000085</c:v>
                </c:pt>
                <c:pt idx="298">
                  <c:v>0.29999999999999716</c:v>
                </c:pt>
                <c:pt idx="299">
                  <c:v>-2.0999999999999943</c:v>
                </c:pt>
                <c:pt idx="300">
                  <c:v>-10.599999999999994</c:v>
                </c:pt>
                <c:pt idx="301">
                  <c:v>-10.799999999999997</c:v>
                </c:pt>
                <c:pt idx="302">
                  <c:v>-18.100000000000009</c:v>
                </c:pt>
                <c:pt idx="303">
                  <c:v>-7</c:v>
                </c:pt>
                <c:pt idx="304">
                  <c:v>-4.8000000000000114</c:v>
                </c:pt>
                <c:pt idx="305">
                  <c:v>-2.7000000000000028</c:v>
                </c:pt>
                <c:pt idx="306">
                  <c:v>2.8000000000000114</c:v>
                </c:pt>
                <c:pt idx="307">
                  <c:v>1.7000000000000028</c:v>
                </c:pt>
                <c:pt idx="308">
                  <c:v>1.6000000000000085</c:v>
                </c:pt>
                <c:pt idx="309">
                  <c:v>9</c:v>
                </c:pt>
                <c:pt idx="310">
                  <c:v>9.5</c:v>
                </c:pt>
                <c:pt idx="311">
                  <c:v>5.8999999999999915</c:v>
                </c:pt>
                <c:pt idx="312">
                  <c:v>21.399999999999991</c:v>
                </c:pt>
                <c:pt idx="313">
                  <c:v>14.5</c:v>
                </c:pt>
                <c:pt idx="314">
                  <c:v>18.200000000000003</c:v>
                </c:pt>
                <c:pt idx="315">
                  <c:v>8.2000000000000028</c:v>
                </c:pt>
                <c:pt idx="316">
                  <c:v>-1.8999999999999915</c:v>
                </c:pt>
                <c:pt idx="317">
                  <c:v>5.8999999999999915</c:v>
                </c:pt>
                <c:pt idx="318">
                  <c:v>5.7999999999999972</c:v>
                </c:pt>
                <c:pt idx="319">
                  <c:v>6.6000000000000085</c:v>
                </c:pt>
                <c:pt idx="320">
                  <c:v>6.5</c:v>
                </c:pt>
                <c:pt idx="321">
                  <c:v>2.1000000000000085</c:v>
                </c:pt>
                <c:pt idx="322">
                  <c:v>-0.90000000000000568</c:v>
                </c:pt>
                <c:pt idx="323">
                  <c:v>4.5</c:v>
                </c:pt>
                <c:pt idx="324">
                  <c:v>-8.2999999999999972</c:v>
                </c:pt>
                <c:pt idx="325">
                  <c:v>-0.30000000000001137</c:v>
                </c:pt>
                <c:pt idx="326">
                  <c:v>-3.2000000000000028</c:v>
                </c:pt>
                <c:pt idx="327">
                  <c:v>-6.5</c:v>
                </c:pt>
                <c:pt idx="328">
                  <c:v>-3.2999999999999972</c:v>
                </c:pt>
                <c:pt idx="329">
                  <c:v>0.40000000000000568</c:v>
                </c:pt>
                <c:pt idx="330">
                  <c:v>-0.20000000000000284</c:v>
                </c:pt>
                <c:pt idx="331">
                  <c:v>-6.8000000000000114</c:v>
                </c:pt>
                <c:pt idx="332">
                  <c:v>-17.299999999999997</c:v>
                </c:pt>
                <c:pt idx="333">
                  <c:v>-17.5</c:v>
                </c:pt>
                <c:pt idx="334">
                  <c:v>-11.200000000000003</c:v>
                </c:pt>
                <c:pt idx="335">
                  <c:v>-5.5999999999999943</c:v>
                </c:pt>
                <c:pt idx="336">
                  <c:v>-4.2999999999999972</c:v>
                </c:pt>
                <c:pt idx="337">
                  <c:v>-7.3999999999999915</c:v>
                </c:pt>
                <c:pt idx="338">
                  <c:v>-3.6999999999999886</c:v>
                </c:pt>
                <c:pt idx="339">
                  <c:v>-0.29999999999999716</c:v>
                </c:pt>
                <c:pt idx="340">
                  <c:v>-7.8000000000000114</c:v>
                </c:pt>
                <c:pt idx="341">
                  <c:v>-11.099999999999994</c:v>
                </c:pt>
                <c:pt idx="342">
                  <c:v>-11.799999999999997</c:v>
                </c:pt>
                <c:pt idx="343">
                  <c:v>-7.0999999999999943</c:v>
                </c:pt>
                <c:pt idx="344">
                  <c:v>8.5</c:v>
                </c:pt>
                <c:pt idx="345">
                  <c:v>19.399999999999991</c:v>
                </c:pt>
                <c:pt idx="346">
                  <c:v>10.5</c:v>
                </c:pt>
                <c:pt idx="347">
                  <c:v>0.20000000000000284</c:v>
                </c:pt>
                <c:pt idx="348">
                  <c:v>5.7000000000000028</c:v>
                </c:pt>
                <c:pt idx="349">
                  <c:v>4.5999999999999943</c:v>
                </c:pt>
                <c:pt idx="350">
                  <c:v>-0.5</c:v>
                </c:pt>
                <c:pt idx="351">
                  <c:v>-0.30000000000001137</c:v>
                </c:pt>
                <c:pt idx="352">
                  <c:v>9.2000000000000028</c:v>
                </c:pt>
                <c:pt idx="353">
                  <c:v>0.39999999999999147</c:v>
                </c:pt>
                <c:pt idx="354">
                  <c:v>5.7000000000000028</c:v>
                </c:pt>
                <c:pt idx="355">
                  <c:v>1.4000000000000057</c:v>
                </c:pt>
                <c:pt idx="356">
                  <c:v>-2</c:v>
                </c:pt>
                <c:pt idx="357">
                  <c:v>-12.699999999999989</c:v>
                </c:pt>
                <c:pt idx="358">
                  <c:v>-16</c:v>
                </c:pt>
                <c:pt idx="359">
                  <c:v>-16.200000000000003</c:v>
                </c:pt>
                <c:pt idx="360">
                  <c:v>-18.5</c:v>
                </c:pt>
                <c:pt idx="361">
                  <c:v>-20.5</c:v>
                </c:pt>
                <c:pt idx="362">
                  <c:v>-18.900000000000006</c:v>
                </c:pt>
                <c:pt idx="363">
                  <c:v>-24.499999999999993</c:v>
                </c:pt>
                <c:pt idx="364">
                  <c:v>-28.5</c:v>
                </c:pt>
                <c:pt idx="365">
                  <c:v>-28.9</c:v>
                </c:pt>
                <c:pt idx="366">
                  <c:v>-29.200000000000003</c:v>
                </c:pt>
                <c:pt idx="367">
                  <c:v>-20.400000000000006</c:v>
                </c:pt>
                <c:pt idx="368">
                  <c:v>-13.100000000000009</c:v>
                </c:pt>
                <c:pt idx="369">
                  <c:v>-23.300000000000004</c:v>
                </c:pt>
                <c:pt idx="370">
                  <c:v>-20.799999999999997</c:v>
                </c:pt>
                <c:pt idx="371">
                  <c:v>-15.399999999999999</c:v>
                </c:pt>
                <c:pt idx="372">
                  <c:v>-17.200000000000003</c:v>
                </c:pt>
                <c:pt idx="373">
                  <c:v>-14.5</c:v>
                </c:pt>
                <c:pt idx="374">
                  <c:v>-12.200000000000003</c:v>
                </c:pt>
                <c:pt idx="375">
                  <c:v>2.4999999999999929</c:v>
                </c:pt>
                <c:pt idx="376">
                  <c:v>8.9000000000000057</c:v>
                </c:pt>
                <c:pt idx="377">
                  <c:v>14.399999999999999</c:v>
                </c:pt>
                <c:pt idx="378">
                  <c:v>4.7999999999999972</c:v>
                </c:pt>
                <c:pt idx="379">
                  <c:v>2.7000000000000028</c:v>
                </c:pt>
                <c:pt idx="380">
                  <c:v>3.2000000000000028</c:v>
                </c:pt>
                <c:pt idx="381">
                  <c:v>12.999999999999993</c:v>
                </c:pt>
                <c:pt idx="382">
                  <c:v>12.100000000000009</c:v>
                </c:pt>
                <c:pt idx="383">
                  <c:v>12.399999999999999</c:v>
                </c:pt>
                <c:pt idx="384">
                  <c:v>13.200000000000003</c:v>
                </c:pt>
                <c:pt idx="385">
                  <c:v>17.299999999999997</c:v>
                </c:pt>
                <c:pt idx="386">
                  <c:v>16.299999999999997</c:v>
                </c:pt>
                <c:pt idx="387">
                  <c:v>7.1000000000000085</c:v>
                </c:pt>
                <c:pt idx="388">
                  <c:v>4.8999999999999915</c:v>
                </c:pt>
                <c:pt idx="389">
                  <c:v>5.2000000000000028</c:v>
                </c:pt>
                <c:pt idx="390">
                  <c:v>1.7999999999999972</c:v>
                </c:pt>
                <c:pt idx="391">
                  <c:v>3.2000000000000028</c:v>
                </c:pt>
                <c:pt idx="392">
                  <c:v>-5.2999999999999972</c:v>
                </c:pt>
                <c:pt idx="393">
                  <c:v>-2.8999999999999915</c:v>
                </c:pt>
                <c:pt idx="394">
                  <c:v>4.1999999999999886</c:v>
                </c:pt>
                <c:pt idx="395">
                  <c:v>2</c:v>
                </c:pt>
                <c:pt idx="396">
                  <c:v>-0.20000000000000284</c:v>
                </c:pt>
                <c:pt idx="397">
                  <c:v>3.9000000000000057</c:v>
                </c:pt>
                <c:pt idx="398">
                  <c:v>-6.0999999999999943</c:v>
                </c:pt>
                <c:pt idx="399">
                  <c:v>-2.4000000000000057</c:v>
                </c:pt>
                <c:pt idx="400">
                  <c:v>0.70000000000000284</c:v>
                </c:pt>
                <c:pt idx="401">
                  <c:v>-4.5</c:v>
                </c:pt>
                <c:pt idx="402">
                  <c:v>-4.0999999999999943</c:v>
                </c:pt>
                <c:pt idx="403">
                  <c:v>-13.100000000000009</c:v>
                </c:pt>
                <c:pt idx="404">
                  <c:v>-8.7000000000000028</c:v>
                </c:pt>
                <c:pt idx="405">
                  <c:v>-6.9000000000000057</c:v>
                </c:pt>
                <c:pt idx="406">
                  <c:v>-7.8999999999999915</c:v>
                </c:pt>
                <c:pt idx="407">
                  <c:v>-4.5999999999999943</c:v>
                </c:pt>
                <c:pt idx="408">
                  <c:v>0.79999999999999716</c:v>
                </c:pt>
                <c:pt idx="409">
                  <c:v>-2.2000000000000028</c:v>
                </c:pt>
                <c:pt idx="410">
                  <c:v>8.7000000000000028</c:v>
                </c:pt>
                <c:pt idx="411">
                  <c:v>6.6000000000000085</c:v>
                </c:pt>
                <c:pt idx="412">
                  <c:v>5</c:v>
                </c:pt>
                <c:pt idx="413">
                  <c:v>1.7000000000000028</c:v>
                </c:pt>
                <c:pt idx="414">
                  <c:v>8.5999999999999943</c:v>
                </c:pt>
                <c:pt idx="415">
                  <c:v>18.5</c:v>
                </c:pt>
                <c:pt idx="416">
                  <c:v>18.799999999999997</c:v>
                </c:pt>
                <c:pt idx="417">
                  <c:v>21.799999999999997</c:v>
                </c:pt>
                <c:pt idx="418">
                  <c:v>19</c:v>
                </c:pt>
                <c:pt idx="419">
                  <c:v>3</c:v>
                </c:pt>
                <c:pt idx="420">
                  <c:v>-1.2000000000000028</c:v>
                </c:pt>
                <c:pt idx="421">
                  <c:v>2.2999999999999972</c:v>
                </c:pt>
                <c:pt idx="422">
                  <c:v>2.3999999999999915</c:v>
                </c:pt>
                <c:pt idx="423">
                  <c:v>0</c:v>
                </c:pt>
                <c:pt idx="424">
                  <c:v>5.2000000000000028</c:v>
                </c:pt>
                <c:pt idx="425">
                  <c:v>10.899999999999991</c:v>
                </c:pt>
                <c:pt idx="426">
                  <c:v>12.799999999999997</c:v>
                </c:pt>
                <c:pt idx="427">
                  <c:v>7.7999999999999972</c:v>
                </c:pt>
                <c:pt idx="428">
                  <c:v>-0.79999999999999716</c:v>
                </c:pt>
                <c:pt idx="429">
                  <c:v>-9.3999999999999915</c:v>
                </c:pt>
                <c:pt idx="430">
                  <c:v>-7.6000000000000085</c:v>
                </c:pt>
                <c:pt idx="431">
                  <c:v>9.5999999999999943</c:v>
                </c:pt>
                <c:pt idx="432">
                  <c:v>7.4000000000000057</c:v>
                </c:pt>
                <c:pt idx="433">
                  <c:v>4</c:v>
                </c:pt>
                <c:pt idx="434">
                  <c:v>1.4000000000000057</c:v>
                </c:pt>
                <c:pt idx="435">
                  <c:v>7.6999999999999886</c:v>
                </c:pt>
                <c:pt idx="436">
                  <c:v>-2.5999999999999943</c:v>
                </c:pt>
                <c:pt idx="437">
                  <c:v>-1.5999999999999943</c:v>
                </c:pt>
                <c:pt idx="438">
                  <c:v>-3.2999999999999972</c:v>
                </c:pt>
                <c:pt idx="439">
                  <c:v>0.40000000000000568</c:v>
                </c:pt>
                <c:pt idx="440">
                  <c:v>7.0999999999999943</c:v>
                </c:pt>
                <c:pt idx="441">
                  <c:v>13.700000000000003</c:v>
                </c:pt>
                <c:pt idx="442">
                  <c:v>13.700000000000003</c:v>
                </c:pt>
                <c:pt idx="443">
                  <c:v>11.099999999999994</c:v>
                </c:pt>
                <c:pt idx="444">
                  <c:v>16.899999999999991</c:v>
                </c:pt>
                <c:pt idx="445">
                  <c:v>13.800000000000011</c:v>
                </c:pt>
                <c:pt idx="446">
                  <c:v>13</c:v>
                </c:pt>
                <c:pt idx="447">
                  <c:v>11.800000000000011</c:v>
                </c:pt>
                <c:pt idx="448">
                  <c:v>8.7999999999999972</c:v>
                </c:pt>
                <c:pt idx="449">
                  <c:v>13.599999999999994</c:v>
                </c:pt>
                <c:pt idx="450">
                  <c:v>11.299999999999997</c:v>
                </c:pt>
                <c:pt idx="451">
                  <c:v>9.4000000000000057</c:v>
                </c:pt>
                <c:pt idx="452">
                  <c:v>2.6000000000000085</c:v>
                </c:pt>
                <c:pt idx="453">
                  <c:v>3.0999999999999943</c:v>
                </c:pt>
                <c:pt idx="454">
                  <c:v>2.5</c:v>
                </c:pt>
                <c:pt idx="455">
                  <c:v>-1</c:v>
                </c:pt>
                <c:pt idx="456">
                  <c:v>-6.0999999999999943</c:v>
                </c:pt>
                <c:pt idx="457">
                  <c:v>-3.7000000000000028</c:v>
                </c:pt>
                <c:pt idx="458">
                  <c:v>-2</c:v>
                </c:pt>
                <c:pt idx="459">
                  <c:v>-6.9000000000000057</c:v>
                </c:pt>
                <c:pt idx="460">
                  <c:v>4</c:v>
                </c:pt>
                <c:pt idx="461">
                  <c:v>-2.5999999999999943</c:v>
                </c:pt>
                <c:pt idx="462">
                  <c:v>-3.0999999999999943</c:v>
                </c:pt>
                <c:pt idx="463">
                  <c:v>-2.1000000000000085</c:v>
                </c:pt>
                <c:pt idx="464">
                  <c:v>4</c:v>
                </c:pt>
                <c:pt idx="465">
                  <c:v>-2.7999999999999972</c:v>
                </c:pt>
                <c:pt idx="466">
                  <c:v>2.5</c:v>
                </c:pt>
                <c:pt idx="467">
                  <c:v>5.6000000000000085</c:v>
                </c:pt>
                <c:pt idx="468">
                  <c:v>6.5</c:v>
                </c:pt>
                <c:pt idx="469">
                  <c:v>4.5999999999999943</c:v>
                </c:pt>
                <c:pt idx="470">
                  <c:v>5.9000000000000057</c:v>
                </c:pt>
                <c:pt idx="471">
                  <c:v>8</c:v>
                </c:pt>
                <c:pt idx="472">
                  <c:v>2.3999999999999915</c:v>
                </c:pt>
                <c:pt idx="473">
                  <c:v>1.5999999999999943</c:v>
                </c:pt>
                <c:pt idx="474">
                  <c:v>3.4000000000000057</c:v>
                </c:pt>
                <c:pt idx="475">
                  <c:v>7</c:v>
                </c:pt>
                <c:pt idx="476">
                  <c:v>3.8999999999999915</c:v>
                </c:pt>
                <c:pt idx="477">
                  <c:v>13.5</c:v>
                </c:pt>
                <c:pt idx="478">
                  <c:v>4.7000000000000028</c:v>
                </c:pt>
                <c:pt idx="479">
                  <c:v>-2.2999999999999972</c:v>
                </c:pt>
                <c:pt idx="480">
                  <c:v>-2.7999999999999972</c:v>
                </c:pt>
                <c:pt idx="481">
                  <c:v>3.4000000000000057</c:v>
                </c:pt>
                <c:pt idx="482">
                  <c:v>4.5</c:v>
                </c:pt>
                <c:pt idx="483">
                  <c:v>1.7999999999999972</c:v>
                </c:pt>
                <c:pt idx="484">
                  <c:v>0.90000000000000568</c:v>
                </c:pt>
                <c:pt idx="485">
                  <c:v>3.1000000000000085</c:v>
                </c:pt>
                <c:pt idx="486">
                  <c:v>4.5</c:v>
                </c:pt>
                <c:pt idx="487">
                  <c:v>-0.59999999999999432</c:v>
                </c:pt>
                <c:pt idx="488">
                  <c:v>5</c:v>
                </c:pt>
                <c:pt idx="489">
                  <c:v>-2.1000000000000085</c:v>
                </c:pt>
                <c:pt idx="490">
                  <c:v>-1</c:v>
                </c:pt>
                <c:pt idx="491">
                  <c:v>2.3999999999999915</c:v>
                </c:pt>
                <c:pt idx="492">
                  <c:v>-4.5</c:v>
                </c:pt>
                <c:pt idx="493">
                  <c:v>-5.9000000000000057</c:v>
                </c:pt>
                <c:pt idx="494">
                  <c:v>-3</c:v>
                </c:pt>
                <c:pt idx="495">
                  <c:v>-1.5999999999999943</c:v>
                </c:pt>
                <c:pt idx="496">
                  <c:v>2</c:v>
                </c:pt>
                <c:pt idx="497">
                  <c:v>0</c:v>
                </c:pt>
                <c:pt idx="498">
                  <c:v>0.5</c:v>
                </c:pt>
                <c:pt idx="499">
                  <c:v>-6.4000000000000057</c:v>
                </c:pt>
                <c:pt idx="500">
                  <c:v>-6.8999999999999915</c:v>
                </c:pt>
                <c:pt idx="501">
                  <c:v>-3.0999999999999943</c:v>
                </c:pt>
                <c:pt idx="502">
                  <c:v>-0.70000000000000284</c:v>
                </c:pt>
                <c:pt idx="503">
                  <c:v>1</c:v>
                </c:pt>
                <c:pt idx="504">
                  <c:v>8.5999999999999943</c:v>
                </c:pt>
                <c:pt idx="505">
                  <c:v>7.2000000000000028</c:v>
                </c:pt>
                <c:pt idx="506">
                  <c:v>-9.3000000000000114</c:v>
                </c:pt>
                <c:pt idx="507">
                  <c:v>-25.400000000000006</c:v>
                </c:pt>
                <c:pt idx="508">
                  <c:v>-27.700000000000003</c:v>
                </c:pt>
                <c:pt idx="509">
                  <c:v>-20.100000000000009</c:v>
                </c:pt>
                <c:pt idx="510">
                  <c:v>-25.900000000000006</c:v>
                </c:pt>
                <c:pt idx="511">
                  <c:v>-15.700000000000003</c:v>
                </c:pt>
                <c:pt idx="512">
                  <c:v>-12.799999999999997</c:v>
                </c:pt>
                <c:pt idx="513">
                  <c:v>-13.700000000000003</c:v>
                </c:pt>
                <c:pt idx="514">
                  <c:v>-19.899999999999991</c:v>
                </c:pt>
                <c:pt idx="515">
                  <c:v>-18.599999999999994</c:v>
                </c:pt>
                <c:pt idx="516">
                  <c:v>-20.799999999999997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B-4287-8759-096C56B0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06016"/>
        <c:axId val="860440512"/>
      </c:lineChart>
      <c:dateAx>
        <c:axId val="860230416"/>
        <c:scaling>
          <c:orientation val="minMax"/>
          <c:min val="32874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467136"/>
        <c:crosses val="autoZero"/>
        <c:auto val="1"/>
        <c:lblOffset val="100"/>
        <c:baseTimeUnit val="months"/>
      </c:dateAx>
      <c:valAx>
        <c:axId val="86046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S&amp;P</a:t>
                </a:r>
                <a:r>
                  <a:rPr lang="en-GB" sz="1050" baseline="0">
                    <a:solidFill>
                      <a:schemeClr val="bg1"/>
                    </a:solidFill>
                  </a:rPr>
                  <a:t> 500 YoY %</a:t>
                </a:r>
                <a:endParaRPr lang="en-GB" sz="105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30416"/>
        <c:crosses val="autoZero"/>
        <c:crossBetween val="between"/>
        <c:majorUnit val="0.1"/>
      </c:valAx>
      <c:valAx>
        <c:axId val="860440512"/>
        <c:scaling>
          <c:orientation val="minMax"/>
          <c:max val="40"/>
          <c:min val="-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UMCSI YoY</a:t>
                </a:r>
                <a:r>
                  <a:rPr lang="en-GB" sz="1050" baseline="0">
                    <a:solidFill>
                      <a:schemeClr val="bg1"/>
                    </a:solidFill>
                  </a:rPr>
                  <a:t> (Level Change)</a:t>
                </a:r>
                <a:endParaRPr lang="en-GB" sz="105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206016"/>
        <c:crosses val="max"/>
        <c:crossBetween val="between"/>
        <c:majorUnit val="8"/>
      </c:valAx>
      <c:dateAx>
        <c:axId val="86020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6044051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University of Michigan Consumer Sentiment Index vs GDP Growth y/y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0656"/>
        <c:axId val="55696704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GDP!$C$1</c:f>
              <c:strCache>
                <c:ptCount val="1"/>
                <c:pt idx="0">
                  <c:v>GDP y/y %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  <a:ln w="22225">
              <a:solidFill>
                <a:srgbClr val="FF0000">
                  <a:alpha val="75000"/>
                </a:srgbClr>
              </a:solidFill>
            </a:ln>
          </c:spPr>
          <c:invertIfNegative val="0"/>
          <c:val>
            <c:numRef>
              <c:f>GDP!$C$2:$C$999</c:f>
              <c:numCache>
                <c:formatCode>0.00%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751680"/>
        <c:axId val="54345728"/>
      </c:barChart>
      <c:lineChart>
        <c:grouping val="standard"/>
        <c:varyColors val="0"/>
        <c:ser>
          <c:idx val="1"/>
          <c:order val="1"/>
          <c:spPr>
            <a:ln w="2222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0656"/>
        <c:axId val="55696704"/>
      </c:lineChart>
      <c:dateAx>
        <c:axId val="55750656"/>
        <c:scaling>
          <c:orientation val="minMax"/>
          <c:min val="30317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696704"/>
        <c:crossesAt val="75"/>
        <c:auto val="1"/>
        <c:lblOffset val="100"/>
        <c:baseTimeUnit val="months"/>
        <c:majorUnit val="12"/>
        <c:majorTimeUnit val="months"/>
      </c:dateAx>
      <c:valAx>
        <c:axId val="55696704"/>
        <c:scaling>
          <c:orientation val="minMax"/>
          <c:max val="120"/>
          <c:min val="4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0656"/>
        <c:crosses val="autoZero"/>
        <c:crossBetween val="between"/>
        <c:majorUnit val="5"/>
      </c:valAx>
      <c:catAx>
        <c:axId val="55751680"/>
        <c:scaling>
          <c:orientation val="minMax"/>
        </c:scaling>
        <c:delete val="1"/>
        <c:axPos val="b"/>
        <c:majorTickMark val="out"/>
        <c:minorTickMark val="none"/>
        <c:tickLblPos val="none"/>
        <c:crossAx val="54345728"/>
        <c:crossesAt val="1.0000000000000004E-2"/>
        <c:auto val="1"/>
        <c:lblAlgn val="ctr"/>
        <c:lblOffset val="100"/>
        <c:noMultiLvlLbl val="0"/>
      </c:catAx>
      <c:valAx>
        <c:axId val="54345728"/>
        <c:scaling>
          <c:orientation val="minMax"/>
          <c:max val="0.1"/>
          <c:min val="-6.0000000000000019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1680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836177347526E-2"/>
          <c:y val="0.76947684706832464"/>
          <c:w val="8.5160863390659772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UoM Consumer Sentiment Index vs GDP Growth y/y (Zoom)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192"/>
        <c:axId val="54348032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GDP!$C$1</c:f>
              <c:strCache>
                <c:ptCount val="1"/>
                <c:pt idx="0">
                  <c:v>GDP y/y %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  <a:ln w="28575">
              <a:solidFill>
                <a:srgbClr val="FF0000">
                  <a:alpha val="75000"/>
                </a:srgbClr>
              </a:solidFill>
            </a:ln>
          </c:spPr>
          <c:invertIfNegative val="0"/>
          <c:val>
            <c:numRef>
              <c:f>GDP!$C$2:$C$999</c:f>
              <c:numCache>
                <c:formatCode>0.00%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753216"/>
        <c:axId val="54348608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2192"/>
        <c:axId val="54348032"/>
      </c:lineChart>
      <c:dateAx>
        <c:axId val="55752192"/>
        <c:scaling>
          <c:orientation val="minMax"/>
          <c:min val="37257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4348032"/>
        <c:crossesAt val="75"/>
        <c:auto val="1"/>
        <c:lblOffset val="100"/>
        <c:baseTimeUnit val="months"/>
        <c:majorUnit val="6"/>
        <c:majorTimeUnit val="months"/>
      </c:dateAx>
      <c:valAx>
        <c:axId val="54348032"/>
        <c:scaling>
          <c:orientation val="minMax"/>
          <c:max val="120"/>
          <c:min val="4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2192"/>
        <c:crosses val="autoZero"/>
        <c:crossBetween val="between"/>
        <c:majorUnit val="5"/>
      </c:valAx>
      <c:catAx>
        <c:axId val="55753216"/>
        <c:scaling>
          <c:orientation val="minMax"/>
        </c:scaling>
        <c:delete val="1"/>
        <c:axPos val="b"/>
        <c:majorTickMark val="out"/>
        <c:minorTickMark val="none"/>
        <c:tickLblPos val="none"/>
        <c:crossAx val="54348608"/>
        <c:crossesAt val="1.0000000000000004E-2"/>
        <c:auto val="1"/>
        <c:lblAlgn val="ctr"/>
        <c:lblOffset val="100"/>
        <c:noMultiLvlLbl val="0"/>
      </c:catAx>
      <c:valAx>
        <c:axId val="54348608"/>
        <c:scaling>
          <c:orientation val="minMax"/>
          <c:max val="0.1"/>
          <c:min val="-6.0000000000000019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3216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98488397168E-2"/>
          <c:y val="0.76947684706832464"/>
          <c:w val="8.5160863390659772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University of Michigan Consumer Sentiment Index vs GDP Growth q/q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4240"/>
        <c:axId val="54350912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GDP!$D$1</c:f>
              <c:strCache>
                <c:ptCount val="1"/>
                <c:pt idx="0">
                  <c:v>GDP q/q %</c:v>
                </c:pt>
              </c:strCache>
            </c:strRef>
          </c:tx>
          <c:spPr>
            <a:solidFill>
              <a:srgbClr val="FF0000">
                <a:alpha val="90000"/>
              </a:srgbClr>
            </a:solidFill>
            <a:ln w="3175">
              <a:noFill/>
            </a:ln>
          </c:spPr>
          <c:invertIfNegative val="0"/>
          <c:val>
            <c:numRef>
              <c:f>GDP!$D$2:$D$999</c:f>
              <c:numCache>
                <c:formatCode>0.0%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340992"/>
        <c:axId val="54351488"/>
      </c:barChart>
      <c:lineChart>
        <c:grouping val="standard"/>
        <c:varyColors val="0"/>
        <c:ser>
          <c:idx val="1"/>
          <c:order val="1"/>
          <c:spPr>
            <a:ln w="2222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4240"/>
        <c:axId val="54350912"/>
      </c:lineChart>
      <c:dateAx>
        <c:axId val="55754240"/>
        <c:scaling>
          <c:orientation val="minMax"/>
          <c:min val="32874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4350912"/>
        <c:crossesAt val="75"/>
        <c:auto val="1"/>
        <c:lblOffset val="100"/>
        <c:baseTimeUnit val="months"/>
        <c:majorUnit val="12"/>
        <c:majorTimeUnit val="months"/>
      </c:dateAx>
      <c:valAx>
        <c:axId val="54350912"/>
        <c:scaling>
          <c:orientation val="minMax"/>
          <c:max val="120"/>
          <c:min val="2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5754240"/>
        <c:crosses val="autoZero"/>
        <c:crossBetween val="between"/>
        <c:majorUnit val="5"/>
      </c:valAx>
      <c:catAx>
        <c:axId val="56340992"/>
        <c:scaling>
          <c:orientation val="minMax"/>
        </c:scaling>
        <c:delete val="1"/>
        <c:axPos val="b"/>
        <c:majorTickMark val="out"/>
        <c:minorTickMark val="none"/>
        <c:tickLblPos val="none"/>
        <c:crossAx val="54351488"/>
        <c:crossesAt val="1.0000000000000004E-2"/>
        <c:auto val="1"/>
        <c:lblAlgn val="ctr"/>
        <c:lblOffset val="100"/>
        <c:noMultiLvlLbl val="0"/>
      </c:catAx>
      <c:valAx>
        <c:axId val="54351488"/>
        <c:scaling>
          <c:orientation val="minMax"/>
          <c:max val="0.1"/>
          <c:min val="-0.1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6340992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941422436823E-2"/>
          <c:y val="0.76947684706832464"/>
          <c:w val="8.5160902165166349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UoM Consumer Sentiment Index vs GDP Growth q/q (Zoom)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040"/>
        <c:axId val="56844288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GDP!$D$1</c:f>
              <c:strCache>
                <c:ptCount val="1"/>
                <c:pt idx="0">
                  <c:v>GDP q/q %</c:v>
                </c:pt>
              </c:strCache>
            </c:strRef>
          </c:tx>
          <c:spPr>
            <a:solidFill>
              <a:srgbClr val="FF0000">
                <a:alpha val="90000"/>
              </a:srgbClr>
            </a:solidFill>
            <a:ln w="1905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6600"/>
                    </a:solidFill>
                    <a:latin typeface="Calibri"/>
                    <a:ea typeface="Calibri"/>
                    <a:cs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GDP!$D$2:$D$999</c:f>
              <c:numCache>
                <c:formatCode>0.0%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343552"/>
        <c:axId val="56844864"/>
      </c:barChart>
      <c:lineChart>
        <c:grouping val="standard"/>
        <c:varyColors val="0"/>
        <c:ser>
          <c:idx val="1"/>
          <c:order val="1"/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040"/>
        <c:axId val="56844288"/>
      </c:lineChart>
      <c:dateAx>
        <c:axId val="56343040"/>
        <c:scaling>
          <c:orientation val="minMax"/>
          <c:min val="37987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6844288"/>
        <c:crossesAt val="75"/>
        <c:auto val="1"/>
        <c:lblOffset val="100"/>
        <c:baseTimeUnit val="months"/>
        <c:majorUnit val="1"/>
        <c:majorTimeUnit val="years"/>
      </c:dateAx>
      <c:valAx>
        <c:axId val="56844288"/>
        <c:scaling>
          <c:orientation val="minMax"/>
          <c:max val="120"/>
          <c:min val="3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6343040"/>
        <c:crosses val="autoZero"/>
        <c:crossBetween val="between"/>
        <c:majorUnit val="15"/>
      </c:valAx>
      <c:catAx>
        <c:axId val="56343552"/>
        <c:scaling>
          <c:orientation val="minMax"/>
        </c:scaling>
        <c:delete val="1"/>
        <c:axPos val="b"/>
        <c:majorTickMark val="out"/>
        <c:minorTickMark val="none"/>
        <c:tickLblPos val="none"/>
        <c:crossAx val="56844864"/>
        <c:crossesAt val="1.0000000000000004E-2"/>
        <c:auto val="1"/>
        <c:lblAlgn val="ctr"/>
        <c:lblOffset val="100"/>
        <c:noMultiLvlLbl val="0"/>
      </c:catAx>
      <c:valAx>
        <c:axId val="56844864"/>
        <c:scaling>
          <c:orientation val="minMax"/>
          <c:max val="0.12000000000000002"/>
          <c:min val="-0.1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6343552"/>
        <c:crosses val="max"/>
        <c:crossBetween val="between"/>
        <c:majorUnit val="2.0000000000000007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1091833434868E-2"/>
          <c:y val="0.76947684706832464"/>
          <c:w val="8.5160902165166349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Expectations</a:t>
            </a:r>
            <a:r>
              <a:rPr lang="en-GB" sz="1200" baseline="0">
                <a:solidFill>
                  <a:schemeClr val="bg1"/>
                </a:solidFill>
              </a:rPr>
              <a:t> Index &amp;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Data!$G$1</c:f>
              <c:strCache>
                <c:ptCount val="1"/>
                <c:pt idx="0">
                  <c:v>Expectation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Data!$E$2:$E$687</c:f>
              <c:numCache>
                <c:formatCode>m/d/yyyy</c:formatCode>
                <c:ptCount val="686"/>
                <c:pt idx="0">
                  <c:v>45058</c:v>
                </c:pt>
                <c:pt idx="1">
                  <c:v>45044</c:v>
                </c:pt>
                <c:pt idx="2">
                  <c:v>45030</c:v>
                </c:pt>
                <c:pt idx="3">
                  <c:v>45016</c:v>
                </c:pt>
                <c:pt idx="4">
                  <c:v>45002</c:v>
                </c:pt>
                <c:pt idx="5">
                  <c:v>44981</c:v>
                </c:pt>
                <c:pt idx="6">
                  <c:v>44967</c:v>
                </c:pt>
                <c:pt idx="7">
                  <c:v>44953</c:v>
                </c:pt>
                <c:pt idx="8">
                  <c:v>44939</c:v>
                </c:pt>
                <c:pt idx="9">
                  <c:v>44918</c:v>
                </c:pt>
                <c:pt idx="10">
                  <c:v>44904</c:v>
                </c:pt>
                <c:pt idx="11">
                  <c:v>44888</c:v>
                </c:pt>
                <c:pt idx="12">
                  <c:v>44876</c:v>
                </c:pt>
                <c:pt idx="13">
                  <c:v>44862</c:v>
                </c:pt>
                <c:pt idx="14">
                  <c:v>44848</c:v>
                </c:pt>
                <c:pt idx="15">
                  <c:v>44834</c:v>
                </c:pt>
                <c:pt idx="16">
                  <c:v>44820</c:v>
                </c:pt>
                <c:pt idx="17">
                  <c:v>44799</c:v>
                </c:pt>
                <c:pt idx="18">
                  <c:v>44785</c:v>
                </c:pt>
                <c:pt idx="19">
                  <c:v>44771</c:v>
                </c:pt>
                <c:pt idx="20">
                  <c:v>44757</c:v>
                </c:pt>
                <c:pt idx="21">
                  <c:v>44736</c:v>
                </c:pt>
                <c:pt idx="22">
                  <c:v>44722</c:v>
                </c:pt>
                <c:pt idx="23">
                  <c:v>44708</c:v>
                </c:pt>
                <c:pt idx="24">
                  <c:v>44694</c:v>
                </c:pt>
                <c:pt idx="25">
                  <c:v>44680</c:v>
                </c:pt>
                <c:pt idx="26">
                  <c:v>44665</c:v>
                </c:pt>
                <c:pt idx="27">
                  <c:v>44645</c:v>
                </c:pt>
                <c:pt idx="28">
                  <c:v>44631</c:v>
                </c:pt>
                <c:pt idx="29">
                  <c:v>44617</c:v>
                </c:pt>
                <c:pt idx="30">
                  <c:v>44603</c:v>
                </c:pt>
                <c:pt idx="31">
                  <c:v>44589</c:v>
                </c:pt>
                <c:pt idx="32">
                  <c:v>44575</c:v>
                </c:pt>
                <c:pt idx="33">
                  <c:v>44553</c:v>
                </c:pt>
                <c:pt idx="34">
                  <c:v>44540</c:v>
                </c:pt>
                <c:pt idx="35">
                  <c:v>44524</c:v>
                </c:pt>
                <c:pt idx="36">
                  <c:v>44512</c:v>
                </c:pt>
                <c:pt idx="37">
                  <c:v>44498</c:v>
                </c:pt>
                <c:pt idx="38">
                  <c:v>44484</c:v>
                </c:pt>
                <c:pt idx="39">
                  <c:v>44470</c:v>
                </c:pt>
                <c:pt idx="40">
                  <c:v>44456</c:v>
                </c:pt>
                <c:pt idx="41">
                  <c:v>44435</c:v>
                </c:pt>
                <c:pt idx="42">
                  <c:v>44421</c:v>
                </c:pt>
                <c:pt idx="43">
                  <c:v>44407</c:v>
                </c:pt>
                <c:pt idx="44">
                  <c:v>44393</c:v>
                </c:pt>
                <c:pt idx="45">
                  <c:v>44372</c:v>
                </c:pt>
                <c:pt idx="46">
                  <c:v>44358</c:v>
                </c:pt>
                <c:pt idx="47">
                  <c:v>44344</c:v>
                </c:pt>
                <c:pt idx="48">
                  <c:v>44330</c:v>
                </c:pt>
                <c:pt idx="49">
                  <c:v>44316</c:v>
                </c:pt>
                <c:pt idx="50">
                  <c:v>44302</c:v>
                </c:pt>
                <c:pt idx="51">
                  <c:v>44281</c:v>
                </c:pt>
                <c:pt idx="52">
                  <c:v>44267</c:v>
                </c:pt>
                <c:pt idx="53">
                  <c:v>44253</c:v>
                </c:pt>
                <c:pt idx="54">
                  <c:v>44239</c:v>
                </c:pt>
                <c:pt idx="55">
                  <c:v>44225</c:v>
                </c:pt>
                <c:pt idx="56">
                  <c:v>44211</c:v>
                </c:pt>
                <c:pt idx="57">
                  <c:v>44188</c:v>
                </c:pt>
                <c:pt idx="58">
                  <c:v>44176</c:v>
                </c:pt>
                <c:pt idx="59">
                  <c:v>44160</c:v>
                </c:pt>
                <c:pt idx="60">
                  <c:v>44148</c:v>
                </c:pt>
                <c:pt idx="61">
                  <c:v>44134</c:v>
                </c:pt>
                <c:pt idx="62">
                  <c:v>44120</c:v>
                </c:pt>
                <c:pt idx="63">
                  <c:v>44106</c:v>
                </c:pt>
                <c:pt idx="64">
                  <c:v>44092</c:v>
                </c:pt>
                <c:pt idx="65">
                  <c:v>44071</c:v>
                </c:pt>
                <c:pt idx="66">
                  <c:v>44057</c:v>
                </c:pt>
                <c:pt idx="67">
                  <c:v>44043</c:v>
                </c:pt>
                <c:pt idx="68">
                  <c:v>44029</c:v>
                </c:pt>
                <c:pt idx="69">
                  <c:v>44008</c:v>
                </c:pt>
                <c:pt idx="70">
                  <c:v>43994</c:v>
                </c:pt>
                <c:pt idx="71">
                  <c:v>43980</c:v>
                </c:pt>
                <c:pt idx="72">
                  <c:v>43966</c:v>
                </c:pt>
                <c:pt idx="73">
                  <c:v>43945</c:v>
                </c:pt>
                <c:pt idx="74">
                  <c:v>43930</c:v>
                </c:pt>
                <c:pt idx="75">
                  <c:v>43917</c:v>
                </c:pt>
                <c:pt idx="76">
                  <c:v>43903</c:v>
                </c:pt>
                <c:pt idx="77">
                  <c:v>43889</c:v>
                </c:pt>
                <c:pt idx="78">
                  <c:v>43875</c:v>
                </c:pt>
                <c:pt idx="79">
                  <c:v>43861</c:v>
                </c:pt>
                <c:pt idx="80">
                  <c:v>43847</c:v>
                </c:pt>
                <c:pt idx="81">
                  <c:v>43819</c:v>
                </c:pt>
                <c:pt idx="82">
                  <c:v>43805</c:v>
                </c:pt>
                <c:pt idx="83">
                  <c:v>43791</c:v>
                </c:pt>
                <c:pt idx="84">
                  <c:v>43777</c:v>
                </c:pt>
                <c:pt idx="85">
                  <c:v>43763</c:v>
                </c:pt>
                <c:pt idx="86">
                  <c:v>43749</c:v>
                </c:pt>
                <c:pt idx="87">
                  <c:v>43735</c:v>
                </c:pt>
                <c:pt idx="88">
                  <c:v>43721</c:v>
                </c:pt>
                <c:pt idx="89">
                  <c:v>43707</c:v>
                </c:pt>
                <c:pt idx="90">
                  <c:v>43693</c:v>
                </c:pt>
                <c:pt idx="91">
                  <c:v>43679</c:v>
                </c:pt>
                <c:pt idx="92">
                  <c:v>43665</c:v>
                </c:pt>
                <c:pt idx="93">
                  <c:v>43644</c:v>
                </c:pt>
                <c:pt idx="94">
                  <c:v>43630</c:v>
                </c:pt>
                <c:pt idx="95">
                  <c:v>43616</c:v>
                </c:pt>
                <c:pt idx="96">
                  <c:v>43602</c:v>
                </c:pt>
                <c:pt idx="97">
                  <c:v>43581</c:v>
                </c:pt>
                <c:pt idx="98">
                  <c:v>43567</c:v>
                </c:pt>
                <c:pt idx="99">
                  <c:v>43553</c:v>
                </c:pt>
                <c:pt idx="100">
                  <c:v>43539</c:v>
                </c:pt>
                <c:pt idx="101">
                  <c:v>43525</c:v>
                </c:pt>
                <c:pt idx="102">
                  <c:v>43511</c:v>
                </c:pt>
                <c:pt idx="103">
                  <c:v>43497</c:v>
                </c:pt>
                <c:pt idx="104">
                  <c:v>43483</c:v>
                </c:pt>
                <c:pt idx="105">
                  <c:v>43455</c:v>
                </c:pt>
                <c:pt idx="106">
                  <c:v>43441</c:v>
                </c:pt>
                <c:pt idx="107">
                  <c:v>43425</c:v>
                </c:pt>
                <c:pt idx="108">
                  <c:v>43413</c:v>
                </c:pt>
                <c:pt idx="109">
                  <c:v>43399</c:v>
                </c:pt>
                <c:pt idx="110">
                  <c:v>43385</c:v>
                </c:pt>
                <c:pt idx="111">
                  <c:v>43371</c:v>
                </c:pt>
                <c:pt idx="112">
                  <c:v>43357</c:v>
                </c:pt>
                <c:pt idx="113">
                  <c:v>43343</c:v>
                </c:pt>
                <c:pt idx="114">
                  <c:v>43329</c:v>
                </c:pt>
                <c:pt idx="115">
                  <c:v>43308</c:v>
                </c:pt>
                <c:pt idx="116">
                  <c:v>43294</c:v>
                </c:pt>
                <c:pt idx="117">
                  <c:v>43280</c:v>
                </c:pt>
                <c:pt idx="118">
                  <c:v>43266</c:v>
                </c:pt>
                <c:pt idx="119">
                  <c:v>43245</c:v>
                </c:pt>
                <c:pt idx="120">
                  <c:v>43231</c:v>
                </c:pt>
                <c:pt idx="121">
                  <c:v>43217</c:v>
                </c:pt>
                <c:pt idx="122">
                  <c:v>43203</c:v>
                </c:pt>
                <c:pt idx="123">
                  <c:v>43188</c:v>
                </c:pt>
                <c:pt idx="124">
                  <c:v>43175</c:v>
                </c:pt>
                <c:pt idx="125">
                  <c:v>43161</c:v>
                </c:pt>
                <c:pt idx="126">
                  <c:v>43147</c:v>
                </c:pt>
                <c:pt idx="127">
                  <c:v>43133</c:v>
                </c:pt>
                <c:pt idx="128">
                  <c:v>43119</c:v>
                </c:pt>
                <c:pt idx="129">
                  <c:v>43091</c:v>
                </c:pt>
                <c:pt idx="130">
                  <c:v>43077</c:v>
                </c:pt>
                <c:pt idx="131">
                  <c:v>43061</c:v>
                </c:pt>
                <c:pt idx="132">
                  <c:v>43049</c:v>
                </c:pt>
                <c:pt idx="133">
                  <c:v>43035</c:v>
                </c:pt>
                <c:pt idx="134">
                  <c:v>43021</c:v>
                </c:pt>
                <c:pt idx="135">
                  <c:v>43007</c:v>
                </c:pt>
                <c:pt idx="136">
                  <c:v>42993</c:v>
                </c:pt>
                <c:pt idx="137">
                  <c:v>42979</c:v>
                </c:pt>
                <c:pt idx="138">
                  <c:v>42965</c:v>
                </c:pt>
                <c:pt idx="139">
                  <c:v>42944</c:v>
                </c:pt>
                <c:pt idx="140">
                  <c:v>42930</c:v>
                </c:pt>
                <c:pt idx="141">
                  <c:v>42916</c:v>
                </c:pt>
                <c:pt idx="142">
                  <c:v>42902</c:v>
                </c:pt>
                <c:pt idx="143">
                  <c:v>42881</c:v>
                </c:pt>
                <c:pt idx="144">
                  <c:v>42867</c:v>
                </c:pt>
                <c:pt idx="145">
                  <c:v>42853</c:v>
                </c:pt>
                <c:pt idx="146">
                  <c:v>42838</c:v>
                </c:pt>
                <c:pt idx="147">
                  <c:v>42825</c:v>
                </c:pt>
                <c:pt idx="148">
                  <c:v>42811</c:v>
                </c:pt>
                <c:pt idx="149">
                  <c:v>42790</c:v>
                </c:pt>
                <c:pt idx="150">
                  <c:v>42776</c:v>
                </c:pt>
                <c:pt idx="151">
                  <c:v>42762</c:v>
                </c:pt>
                <c:pt idx="152">
                  <c:v>42748</c:v>
                </c:pt>
                <c:pt idx="153">
                  <c:v>42727</c:v>
                </c:pt>
                <c:pt idx="154">
                  <c:v>42713</c:v>
                </c:pt>
                <c:pt idx="155">
                  <c:v>42697</c:v>
                </c:pt>
                <c:pt idx="156">
                  <c:v>42685</c:v>
                </c:pt>
                <c:pt idx="157">
                  <c:v>42671</c:v>
                </c:pt>
                <c:pt idx="158">
                  <c:v>42657</c:v>
                </c:pt>
                <c:pt idx="159">
                  <c:v>42643</c:v>
                </c:pt>
                <c:pt idx="160">
                  <c:v>42629</c:v>
                </c:pt>
                <c:pt idx="161">
                  <c:v>42608</c:v>
                </c:pt>
                <c:pt idx="162">
                  <c:v>42594</c:v>
                </c:pt>
                <c:pt idx="163">
                  <c:v>42580</c:v>
                </c:pt>
                <c:pt idx="164">
                  <c:v>42566</c:v>
                </c:pt>
                <c:pt idx="165">
                  <c:v>42545</c:v>
                </c:pt>
                <c:pt idx="166">
                  <c:v>42531</c:v>
                </c:pt>
                <c:pt idx="167">
                  <c:v>42517</c:v>
                </c:pt>
                <c:pt idx="168">
                  <c:v>42503</c:v>
                </c:pt>
                <c:pt idx="169">
                  <c:v>42489</c:v>
                </c:pt>
                <c:pt idx="170">
                  <c:v>42475</c:v>
                </c:pt>
                <c:pt idx="171">
                  <c:v>42461</c:v>
                </c:pt>
                <c:pt idx="172">
                  <c:v>42447</c:v>
                </c:pt>
                <c:pt idx="173">
                  <c:v>42426</c:v>
                </c:pt>
                <c:pt idx="174">
                  <c:v>42412</c:v>
                </c:pt>
                <c:pt idx="175">
                  <c:v>42398</c:v>
                </c:pt>
                <c:pt idx="176">
                  <c:v>42384</c:v>
                </c:pt>
                <c:pt idx="177">
                  <c:v>42361</c:v>
                </c:pt>
                <c:pt idx="178">
                  <c:v>42349</c:v>
                </c:pt>
                <c:pt idx="179">
                  <c:v>42333</c:v>
                </c:pt>
                <c:pt idx="180">
                  <c:v>42321</c:v>
                </c:pt>
                <c:pt idx="181">
                  <c:v>42307</c:v>
                </c:pt>
                <c:pt idx="182">
                  <c:v>42293</c:v>
                </c:pt>
                <c:pt idx="183">
                  <c:v>42272</c:v>
                </c:pt>
                <c:pt idx="184">
                  <c:v>42258</c:v>
                </c:pt>
                <c:pt idx="185">
                  <c:v>42244</c:v>
                </c:pt>
                <c:pt idx="186">
                  <c:v>42230</c:v>
                </c:pt>
                <c:pt idx="187">
                  <c:v>42216</c:v>
                </c:pt>
                <c:pt idx="188">
                  <c:v>42202</c:v>
                </c:pt>
                <c:pt idx="189">
                  <c:v>42181</c:v>
                </c:pt>
                <c:pt idx="190">
                  <c:v>42167</c:v>
                </c:pt>
                <c:pt idx="191">
                  <c:v>42153</c:v>
                </c:pt>
                <c:pt idx="192">
                  <c:v>42139</c:v>
                </c:pt>
                <c:pt idx="193">
                  <c:v>42125</c:v>
                </c:pt>
                <c:pt idx="194">
                  <c:v>42111</c:v>
                </c:pt>
                <c:pt idx="195">
                  <c:v>42090</c:v>
                </c:pt>
                <c:pt idx="196">
                  <c:v>42076</c:v>
                </c:pt>
                <c:pt idx="197">
                  <c:v>42062</c:v>
                </c:pt>
                <c:pt idx="198">
                  <c:v>42048</c:v>
                </c:pt>
                <c:pt idx="199">
                  <c:v>42034</c:v>
                </c:pt>
                <c:pt idx="200">
                  <c:v>42020</c:v>
                </c:pt>
                <c:pt idx="201">
                  <c:v>41996</c:v>
                </c:pt>
                <c:pt idx="202">
                  <c:v>41985</c:v>
                </c:pt>
                <c:pt idx="203">
                  <c:v>41969</c:v>
                </c:pt>
                <c:pt idx="204">
                  <c:v>41957</c:v>
                </c:pt>
                <c:pt idx="205">
                  <c:v>41943</c:v>
                </c:pt>
                <c:pt idx="206">
                  <c:v>41929</c:v>
                </c:pt>
                <c:pt idx="207">
                  <c:v>41908</c:v>
                </c:pt>
                <c:pt idx="208">
                  <c:v>41894</c:v>
                </c:pt>
                <c:pt idx="209">
                  <c:v>41880</c:v>
                </c:pt>
                <c:pt idx="210">
                  <c:v>41866</c:v>
                </c:pt>
                <c:pt idx="211">
                  <c:v>41852</c:v>
                </c:pt>
                <c:pt idx="212">
                  <c:v>41838</c:v>
                </c:pt>
                <c:pt idx="213">
                  <c:v>41817</c:v>
                </c:pt>
                <c:pt idx="214">
                  <c:v>41803</c:v>
                </c:pt>
                <c:pt idx="215">
                  <c:v>41789</c:v>
                </c:pt>
                <c:pt idx="216">
                  <c:v>41775</c:v>
                </c:pt>
                <c:pt idx="217">
                  <c:v>41754</c:v>
                </c:pt>
                <c:pt idx="218">
                  <c:v>41740</c:v>
                </c:pt>
                <c:pt idx="219">
                  <c:v>41726</c:v>
                </c:pt>
                <c:pt idx="220">
                  <c:v>41712</c:v>
                </c:pt>
                <c:pt idx="221">
                  <c:v>41671</c:v>
                </c:pt>
                <c:pt idx="222">
                  <c:v>41640</c:v>
                </c:pt>
                <c:pt idx="223">
                  <c:v>41609</c:v>
                </c:pt>
                <c:pt idx="224">
                  <c:v>41579</c:v>
                </c:pt>
                <c:pt idx="225">
                  <c:v>41548</c:v>
                </c:pt>
                <c:pt idx="226">
                  <c:v>41518</c:v>
                </c:pt>
                <c:pt idx="227">
                  <c:v>41487</c:v>
                </c:pt>
                <c:pt idx="228">
                  <c:v>41456</c:v>
                </c:pt>
                <c:pt idx="229">
                  <c:v>41426</c:v>
                </c:pt>
                <c:pt idx="230">
                  <c:v>41395</c:v>
                </c:pt>
                <c:pt idx="231">
                  <c:v>41365</c:v>
                </c:pt>
                <c:pt idx="232">
                  <c:v>41334</c:v>
                </c:pt>
                <c:pt idx="233">
                  <c:v>41306</c:v>
                </c:pt>
                <c:pt idx="234">
                  <c:v>41275</c:v>
                </c:pt>
                <c:pt idx="235">
                  <c:v>41244</c:v>
                </c:pt>
                <c:pt idx="236">
                  <c:v>41214</c:v>
                </c:pt>
                <c:pt idx="237">
                  <c:v>41183</c:v>
                </c:pt>
                <c:pt idx="238">
                  <c:v>41153</c:v>
                </c:pt>
                <c:pt idx="239">
                  <c:v>41122</c:v>
                </c:pt>
                <c:pt idx="240">
                  <c:v>41091</c:v>
                </c:pt>
                <c:pt idx="241">
                  <c:v>41061</c:v>
                </c:pt>
                <c:pt idx="242">
                  <c:v>41030</c:v>
                </c:pt>
                <c:pt idx="243">
                  <c:v>41000</c:v>
                </c:pt>
                <c:pt idx="244">
                  <c:v>40969</c:v>
                </c:pt>
                <c:pt idx="245">
                  <c:v>40940</c:v>
                </c:pt>
                <c:pt idx="246">
                  <c:v>40909</c:v>
                </c:pt>
                <c:pt idx="247">
                  <c:v>40878</c:v>
                </c:pt>
                <c:pt idx="248">
                  <c:v>40848</c:v>
                </c:pt>
                <c:pt idx="249">
                  <c:v>40817</c:v>
                </c:pt>
                <c:pt idx="250">
                  <c:v>40787</c:v>
                </c:pt>
                <c:pt idx="251">
                  <c:v>40756</c:v>
                </c:pt>
                <c:pt idx="252">
                  <c:v>40725</c:v>
                </c:pt>
                <c:pt idx="253">
                  <c:v>40695</c:v>
                </c:pt>
                <c:pt idx="254">
                  <c:v>40664</c:v>
                </c:pt>
                <c:pt idx="255">
                  <c:v>40634</c:v>
                </c:pt>
                <c:pt idx="256">
                  <c:v>40603</c:v>
                </c:pt>
                <c:pt idx="257">
                  <c:v>40575</c:v>
                </c:pt>
                <c:pt idx="258">
                  <c:v>40544</c:v>
                </c:pt>
                <c:pt idx="259">
                  <c:v>40513</c:v>
                </c:pt>
                <c:pt idx="260">
                  <c:v>40483</c:v>
                </c:pt>
                <c:pt idx="261">
                  <c:v>40452</c:v>
                </c:pt>
                <c:pt idx="262">
                  <c:v>40422</c:v>
                </c:pt>
                <c:pt idx="263">
                  <c:v>40391</c:v>
                </c:pt>
                <c:pt idx="264">
                  <c:v>40360</c:v>
                </c:pt>
                <c:pt idx="265">
                  <c:v>40330</c:v>
                </c:pt>
                <c:pt idx="266">
                  <c:v>40299</c:v>
                </c:pt>
                <c:pt idx="267">
                  <c:v>40269</c:v>
                </c:pt>
                <c:pt idx="268">
                  <c:v>40238</c:v>
                </c:pt>
                <c:pt idx="269">
                  <c:v>40210</c:v>
                </c:pt>
                <c:pt idx="270">
                  <c:v>40179</c:v>
                </c:pt>
                <c:pt idx="271">
                  <c:v>40148</c:v>
                </c:pt>
                <c:pt idx="272">
                  <c:v>40118</c:v>
                </c:pt>
                <c:pt idx="273">
                  <c:v>40087</c:v>
                </c:pt>
                <c:pt idx="274">
                  <c:v>40057</c:v>
                </c:pt>
                <c:pt idx="275">
                  <c:v>40026</c:v>
                </c:pt>
                <c:pt idx="276">
                  <c:v>39995</c:v>
                </c:pt>
                <c:pt idx="277">
                  <c:v>39965</c:v>
                </c:pt>
                <c:pt idx="278">
                  <c:v>39934</c:v>
                </c:pt>
                <c:pt idx="279">
                  <c:v>39904</c:v>
                </c:pt>
                <c:pt idx="280">
                  <c:v>39873</c:v>
                </c:pt>
                <c:pt idx="281">
                  <c:v>39845</c:v>
                </c:pt>
                <c:pt idx="282">
                  <c:v>39814</c:v>
                </c:pt>
                <c:pt idx="283">
                  <c:v>39783</c:v>
                </c:pt>
                <c:pt idx="284">
                  <c:v>39753</c:v>
                </c:pt>
                <c:pt idx="285">
                  <c:v>39722</c:v>
                </c:pt>
                <c:pt idx="286">
                  <c:v>39692</c:v>
                </c:pt>
                <c:pt idx="287">
                  <c:v>39661</c:v>
                </c:pt>
                <c:pt idx="288">
                  <c:v>39630</c:v>
                </c:pt>
                <c:pt idx="289">
                  <c:v>39600</c:v>
                </c:pt>
                <c:pt idx="290">
                  <c:v>39569</c:v>
                </c:pt>
                <c:pt idx="291">
                  <c:v>39539</c:v>
                </c:pt>
                <c:pt idx="292">
                  <c:v>39508</c:v>
                </c:pt>
                <c:pt idx="293">
                  <c:v>39479</c:v>
                </c:pt>
                <c:pt idx="294">
                  <c:v>39448</c:v>
                </c:pt>
                <c:pt idx="295">
                  <c:v>39417</c:v>
                </c:pt>
                <c:pt idx="296">
                  <c:v>39387</c:v>
                </c:pt>
                <c:pt idx="297">
                  <c:v>39356</c:v>
                </c:pt>
                <c:pt idx="298">
                  <c:v>39326</c:v>
                </c:pt>
                <c:pt idx="299">
                  <c:v>39295</c:v>
                </c:pt>
                <c:pt idx="300">
                  <c:v>39264</c:v>
                </c:pt>
                <c:pt idx="301">
                  <c:v>39234</c:v>
                </c:pt>
                <c:pt idx="302">
                  <c:v>39203</c:v>
                </c:pt>
                <c:pt idx="303">
                  <c:v>39173</c:v>
                </c:pt>
                <c:pt idx="304">
                  <c:v>39142</c:v>
                </c:pt>
                <c:pt idx="305">
                  <c:v>39114</c:v>
                </c:pt>
                <c:pt idx="306">
                  <c:v>39083</c:v>
                </c:pt>
                <c:pt idx="307">
                  <c:v>39052</c:v>
                </c:pt>
                <c:pt idx="308">
                  <c:v>39022</c:v>
                </c:pt>
                <c:pt idx="309">
                  <c:v>38991</c:v>
                </c:pt>
                <c:pt idx="310">
                  <c:v>38961</c:v>
                </c:pt>
                <c:pt idx="311">
                  <c:v>38930</c:v>
                </c:pt>
                <c:pt idx="312">
                  <c:v>38899</c:v>
                </c:pt>
                <c:pt idx="313">
                  <c:v>38869</c:v>
                </c:pt>
                <c:pt idx="314">
                  <c:v>38838</c:v>
                </c:pt>
                <c:pt idx="315">
                  <c:v>38808</c:v>
                </c:pt>
                <c:pt idx="316">
                  <c:v>38777</c:v>
                </c:pt>
                <c:pt idx="317">
                  <c:v>38749</c:v>
                </c:pt>
                <c:pt idx="318">
                  <c:v>38718</c:v>
                </c:pt>
                <c:pt idx="319">
                  <c:v>38687</c:v>
                </c:pt>
                <c:pt idx="320">
                  <c:v>38657</c:v>
                </c:pt>
                <c:pt idx="321">
                  <c:v>38626</c:v>
                </c:pt>
                <c:pt idx="322">
                  <c:v>38596</c:v>
                </c:pt>
                <c:pt idx="323">
                  <c:v>38565</c:v>
                </c:pt>
                <c:pt idx="324">
                  <c:v>38534</c:v>
                </c:pt>
                <c:pt idx="325">
                  <c:v>38504</c:v>
                </c:pt>
                <c:pt idx="326">
                  <c:v>38473</c:v>
                </c:pt>
                <c:pt idx="327">
                  <c:v>38443</c:v>
                </c:pt>
                <c:pt idx="328">
                  <c:v>38412</c:v>
                </c:pt>
                <c:pt idx="329">
                  <c:v>38384</c:v>
                </c:pt>
                <c:pt idx="330">
                  <c:v>38353</c:v>
                </c:pt>
                <c:pt idx="331">
                  <c:v>38322</c:v>
                </c:pt>
                <c:pt idx="332">
                  <c:v>38292</c:v>
                </c:pt>
                <c:pt idx="333">
                  <c:v>38261</c:v>
                </c:pt>
                <c:pt idx="334">
                  <c:v>38231</c:v>
                </c:pt>
                <c:pt idx="335">
                  <c:v>38200</c:v>
                </c:pt>
                <c:pt idx="336">
                  <c:v>38169</c:v>
                </c:pt>
                <c:pt idx="337">
                  <c:v>38139</c:v>
                </c:pt>
                <c:pt idx="338">
                  <c:v>38108</c:v>
                </c:pt>
                <c:pt idx="339">
                  <c:v>38078</c:v>
                </c:pt>
                <c:pt idx="340">
                  <c:v>38047</c:v>
                </c:pt>
                <c:pt idx="341">
                  <c:v>38018</c:v>
                </c:pt>
                <c:pt idx="342">
                  <c:v>37987</c:v>
                </c:pt>
                <c:pt idx="343">
                  <c:v>37956</c:v>
                </c:pt>
                <c:pt idx="344">
                  <c:v>37926</c:v>
                </c:pt>
                <c:pt idx="345">
                  <c:v>37895</c:v>
                </c:pt>
                <c:pt idx="346">
                  <c:v>37865</c:v>
                </c:pt>
                <c:pt idx="347">
                  <c:v>37834</c:v>
                </c:pt>
                <c:pt idx="348">
                  <c:v>37803</c:v>
                </c:pt>
                <c:pt idx="349">
                  <c:v>37773</c:v>
                </c:pt>
                <c:pt idx="350">
                  <c:v>37742</c:v>
                </c:pt>
                <c:pt idx="351">
                  <c:v>37712</c:v>
                </c:pt>
                <c:pt idx="352">
                  <c:v>37681</c:v>
                </c:pt>
                <c:pt idx="353">
                  <c:v>37653</c:v>
                </c:pt>
                <c:pt idx="354">
                  <c:v>37622</c:v>
                </c:pt>
                <c:pt idx="355">
                  <c:v>37591</c:v>
                </c:pt>
                <c:pt idx="356">
                  <c:v>37561</c:v>
                </c:pt>
                <c:pt idx="357">
                  <c:v>37530</c:v>
                </c:pt>
                <c:pt idx="358">
                  <c:v>37500</c:v>
                </c:pt>
                <c:pt idx="359">
                  <c:v>37469</c:v>
                </c:pt>
                <c:pt idx="360">
                  <c:v>37438</c:v>
                </c:pt>
                <c:pt idx="361">
                  <c:v>37408</c:v>
                </c:pt>
                <c:pt idx="362">
                  <c:v>37377</c:v>
                </c:pt>
                <c:pt idx="363">
                  <c:v>37347</c:v>
                </c:pt>
                <c:pt idx="364">
                  <c:v>37316</c:v>
                </c:pt>
                <c:pt idx="365">
                  <c:v>37288</c:v>
                </c:pt>
                <c:pt idx="366">
                  <c:v>37257</c:v>
                </c:pt>
                <c:pt idx="367">
                  <c:v>37226</c:v>
                </c:pt>
                <c:pt idx="368">
                  <c:v>37196</c:v>
                </c:pt>
                <c:pt idx="369">
                  <c:v>37165</c:v>
                </c:pt>
                <c:pt idx="370">
                  <c:v>37135</c:v>
                </c:pt>
                <c:pt idx="371">
                  <c:v>37104</c:v>
                </c:pt>
                <c:pt idx="372">
                  <c:v>37073</c:v>
                </c:pt>
                <c:pt idx="373">
                  <c:v>37043</c:v>
                </c:pt>
                <c:pt idx="374">
                  <c:v>37012</c:v>
                </c:pt>
                <c:pt idx="375">
                  <c:v>36982</c:v>
                </c:pt>
                <c:pt idx="376">
                  <c:v>36951</c:v>
                </c:pt>
                <c:pt idx="377">
                  <c:v>36923</c:v>
                </c:pt>
                <c:pt idx="378">
                  <c:v>36892</c:v>
                </c:pt>
                <c:pt idx="379">
                  <c:v>36861</c:v>
                </c:pt>
                <c:pt idx="380">
                  <c:v>36831</c:v>
                </c:pt>
                <c:pt idx="381">
                  <c:v>36800</c:v>
                </c:pt>
                <c:pt idx="382">
                  <c:v>36770</c:v>
                </c:pt>
                <c:pt idx="383">
                  <c:v>36739</c:v>
                </c:pt>
                <c:pt idx="384">
                  <c:v>36708</c:v>
                </c:pt>
                <c:pt idx="385">
                  <c:v>36678</c:v>
                </c:pt>
                <c:pt idx="386">
                  <c:v>36647</c:v>
                </c:pt>
                <c:pt idx="387">
                  <c:v>36617</c:v>
                </c:pt>
                <c:pt idx="388">
                  <c:v>36586</c:v>
                </c:pt>
                <c:pt idx="389">
                  <c:v>36557</c:v>
                </c:pt>
                <c:pt idx="390">
                  <c:v>36526</c:v>
                </c:pt>
                <c:pt idx="391">
                  <c:v>36495</c:v>
                </c:pt>
                <c:pt idx="392">
                  <c:v>36465</c:v>
                </c:pt>
                <c:pt idx="393">
                  <c:v>36434</c:v>
                </c:pt>
                <c:pt idx="394">
                  <c:v>36404</c:v>
                </c:pt>
                <c:pt idx="395">
                  <c:v>36373</c:v>
                </c:pt>
                <c:pt idx="396">
                  <c:v>36342</c:v>
                </c:pt>
                <c:pt idx="397">
                  <c:v>36312</c:v>
                </c:pt>
                <c:pt idx="398">
                  <c:v>36281</c:v>
                </c:pt>
                <c:pt idx="399">
                  <c:v>36251</c:v>
                </c:pt>
                <c:pt idx="400">
                  <c:v>36220</c:v>
                </c:pt>
                <c:pt idx="401">
                  <c:v>36192</c:v>
                </c:pt>
                <c:pt idx="402">
                  <c:v>36161</c:v>
                </c:pt>
                <c:pt idx="403">
                  <c:v>36130</c:v>
                </c:pt>
                <c:pt idx="404">
                  <c:v>36100</c:v>
                </c:pt>
                <c:pt idx="405">
                  <c:v>36069</c:v>
                </c:pt>
                <c:pt idx="406">
                  <c:v>36039</c:v>
                </c:pt>
                <c:pt idx="407">
                  <c:v>36008</c:v>
                </c:pt>
                <c:pt idx="408">
                  <c:v>35977</c:v>
                </c:pt>
                <c:pt idx="409">
                  <c:v>35947</c:v>
                </c:pt>
                <c:pt idx="410">
                  <c:v>35916</c:v>
                </c:pt>
                <c:pt idx="411">
                  <c:v>35886</c:v>
                </c:pt>
                <c:pt idx="412">
                  <c:v>35855</c:v>
                </c:pt>
                <c:pt idx="413">
                  <c:v>35827</c:v>
                </c:pt>
                <c:pt idx="414">
                  <c:v>35796</c:v>
                </c:pt>
                <c:pt idx="415">
                  <c:v>35765</c:v>
                </c:pt>
                <c:pt idx="416">
                  <c:v>35735</c:v>
                </c:pt>
                <c:pt idx="417">
                  <c:v>35704</c:v>
                </c:pt>
                <c:pt idx="418">
                  <c:v>35674</c:v>
                </c:pt>
                <c:pt idx="419">
                  <c:v>35643</c:v>
                </c:pt>
                <c:pt idx="420">
                  <c:v>35612</c:v>
                </c:pt>
                <c:pt idx="421">
                  <c:v>35582</c:v>
                </c:pt>
                <c:pt idx="422">
                  <c:v>35551</c:v>
                </c:pt>
                <c:pt idx="423">
                  <c:v>35521</c:v>
                </c:pt>
                <c:pt idx="424">
                  <c:v>35490</c:v>
                </c:pt>
                <c:pt idx="425">
                  <c:v>35462</c:v>
                </c:pt>
                <c:pt idx="426">
                  <c:v>35431</c:v>
                </c:pt>
                <c:pt idx="427">
                  <c:v>35400</c:v>
                </c:pt>
                <c:pt idx="428">
                  <c:v>35370</c:v>
                </c:pt>
                <c:pt idx="429">
                  <c:v>35339</c:v>
                </c:pt>
                <c:pt idx="430">
                  <c:v>35309</c:v>
                </c:pt>
                <c:pt idx="431">
                  <c:v>35278</c:v>
                </c:pt>
                <c:pt idx="432">
                  <c:v>35247</c:v>
                </c:pt>
                <c:pt idx="433">
                  <c:v>35217</c:v>
                </c:pt>
                <c:pt idx="434">
                  <c:v>35186</c:v>
                </c:pt>
                <c:pt idx="435">
                  <c:v>35156</c:v>
                </c:pt>
                <c:pt idx="436">
                  <c:v>35125</c:v>
                </c:pt>
                <c:pt idx="437">
                  <c:v>35096</c:v>
                </c:pt>
                <c:pt idx="438">
                  <c:v>35065</c:v>
                </c:pt>
                <c:pt idx="439">
                  <c:v>35034</c:v>
                </c:pt>
                <c:pt idx="440">
                  <c:v>35004</c:v>
                </c:pt>
                <c:pt idx="441">
                  <c:v>34973</c:v>
                </c:pt>
                <c:pt idx="442">
                  <c:v>34943</c:v>
                </c:pt>
                <c:pt idx="443">
                  <c:v>34912</c:v>
                </c:pt>
                <c:pt idx="444">
                  <c:v>34881</c:v>
                </c:pt>
                <c:pt idx="445">
                  <c:v>34851</c:v>
                </c:pt>
                <c:pt idx="446">
                  <c:v>34820</c:v>
                </c:pt>
                <c:pt idx="447">
                  <c:v>34790</c:v>
                </c:pt>
                <c:pt idx="448">
                  <c:v>34759</c:v>
                </c:pt>
                <c:pt idx="449">
                  <c:v>34731</c:v>
                </c:pt>
                <c:pt idx="450">
                  <c:v>34700</c:v>
                </c:pt>
                <c:pt idx="451">
                  <c:v>34669</c:v>
                </c:pt>
                <c:pt idx="452">
                  <c:v>34639</c:v>
                </c:pt>
                <c:pt idx="453">
                  <c:v>34608</c:v>
                </c:pt>
                <c:pt idx="454">
                  <c:v>34578</c:v>
                </c:pt>
                <c:pt idx="455">
                  <c:v>34547</c:v>
                </c:pt>
                <c:pt idx="456">
                  <c:v>34516</c:v>
                </c:pt>
                <c:pt idx="457">
                  <c:v>34486</c:v>
                </c:pt>
                <c:pt idx="458">
                  <c:v>34455</c:v>
                </c:pt>
                <c:pt idx="459">
                  <c:v>34425</c:v>
                </c:pt>
                <c:pt idx="460">
                  <c:v>34394</c:v>
                </c:pt>
                <c:pt idx="461">
                  <c:v>34366</c:v>
                </c:pt>
                <c:pt idx="462">
                  <c:v>34335</c:v>
                </c:pt>
                <c:pt idx="463">
                  <c:v>34304</c:v>
                </c:pt>
                <c:pt idx="464">
                  <c:v>34274</c:v>
                </c:pt>
                <c:pt idx="465">
                  <c:v>34243</c:v>
                </c:pt>
                <c:pt idx="466">
                  <c:v>34213</c:v>
                </c:pt>
                <c:pt idx="467">
                  <c:v>34182</c:v>
                </c:pt>
                <c:pt idx="468">
                  <c:v>34151</c:v>
                </c:pt>
                <c:pt idx="469">
                  <c:v>34121</c:v>
                </c:pt>
                <c:pt idx="470">
                  <c:v>34090</c:v>
                </c:pt>
                <c:pt idx="471">
                  <c:v>34060</c:v>
                </c:pt>
                <c:pt idx="472">
                  <c:v>34029</c:v>
                </c:pt>
                <c:pt idx="473">
                  <c:v>34001</c:v>
                </c:pt>
                <c:pt idx="474">
                  <c:v>33970</c:v>
                </c:pt>
                <c:pt idx="475">
                  <c:v>33939</c:v>
                </c:pt>
                <c:pt idx="476">
                  <c:v>33909</c:v>
                </c:pt>
                <c:pt idx="477">
                  <c:v>33878</c:v>
                </c:pt>
                <c:pt idx="478">
                  <c:v>33848</c:v>
                </c:pt>
                <c:pt idx="479">
                  <c:v>33817</c:v>
                </c:pt>
                <c:pt idx="480">
                  <c:v>33786</c:v>
                </c:pt>
                <c:pt idx="481">
                  <c:v>33756</c:v>
                </c:pt>
                <c:pt idx="482">
                  <c:v>33725</c:v>
                </c:pt>
                <c:pt idx="483">
                  <c:v>33695</c:v>
                </c:pt>
                <c:pt idx="484">
                  <c:v>33664</c:v>
                </c:pt>
                <c:pt idx="485">
                  <c:v>33635</c:v>
                </c:pt>
                <c:pt idx="486">
                  <c:v>33604</c:v>
                </c:pt>
                <c:pt idx="487">
                  <c:v>33573</c:v>
                </c:pt>
                <c:pt idx="488">
                  <c:v>33543</c:v>
                </c:pt>
                <c:pt idx="489">
                  <c:v>33512</c:v>
                </c:pt>
                <c:pt idx="490">
                  <c:v>33482</c:v>
                </c:pt>
                <c:pt idx="491">
                  <c:v>33451</c:v>
                </c:pt>
                <c:pt idx="492">
                  <c:v>33420</c:v>
                </c:pt>
                <c:pt idx="493">
                  <c:v>33390</c:v>
                </c:pt>
                <c:pt idx="494">
                  <c:v>33359</c:v>
                </c:pt>
                <c:pt idx="495">
                  <c:v>33329</c:v>
                </c:pt>
                <c:pt idx="496">
                  <c:v>33298</c:v>
                </c:pt>
                <c:pt idx="497">
                  <c:v>33270</c:v>
                </c:pt>
                <c:pt idx="498">
                  <c:v>33239</c:v>
                </c:pt>
                <c:pt idx="499">
                  <c:v>33208</c:v>
                </c:pt>
                <c:pt idx="500">
                  <c:v>33178</c:v>
                </c:pt>
                <c:pt idx="501">
                  <c:v>33147</c:v>
                </c:pt>
                <c:pt idx="502">
                  <c:v>33117</c:v>
                </c:pt>
                <c:pt idx="503">
                  <c:v>33086</c:v>
                </c:pt>
                <c:pt idx="504">
                  <c:v>33055</c:v>
                </c:pt>
                <c:pt idx="505">
                  <c:v>33025</c:v>
                </c:pt>
                <c:pt idx="506">
                  <c:v>32994</c:v>
                </c:pt>
                <c:pt idx="507">
                  <c:v>32964</c:v>
                </c:pt>
                <c:pt idx="508">
                  <c:v>32933</c:v>
                </c:pt>
                <c:pt idx="509">
                  <c:v>32905</c:v>
                </c:pt>
                <c:pt idx="510">
                  <c:v>32874</c:v>
                </c:pt>
                <c:pt idx="511">
                  <c:v>32843</c:v>
                </c:pt>
                <c:pt idx="512">
                  <c:v>32813</c:v>
                </c:pt>
                <c:pt idx="513">
                  <c:v>32782</c:v>
                </c:pt>
                <c:pt idx="514">
                  <c:v>32752</c:v>
                </c:pt>
                <c:pt idx="515">
                  <c:v>32721</c:v>
                </c:pt>
                <c:pt idx="516">
                  <c:v>32690</c:v>
                </c:pt>
                <c:pt idx="517">
                  <c:v>32660</c:v>
                </c:pt>
                <c:pt idx="518">
                  <c:v>32629</c:v>
                </c:pt>
                <c:pt idx="519">
                  <c:v>32599</c:v>
                </c:pt>
                <c:pt idx="520">
                  <c:v>32568</c:v>
                </c:pt>
                <c:pt idx="521">
                  <c:v>32540</c:v>
                </c:pt>
                <c:pt idx="522">
                  <c:v>32509</c:v>
                </c:pt>
                <c:pt idx="523">
                  <c:v>32478</c:v>
                </c:pt>
                <c:pt idx="524">
                  <c:v>32448</c:v>
                </c:pt>
                <c:pt idx="525">
                  <c:v>32417</c:v>
                </c:pt>
                <c:pt idx="526">
                  <c:v>32387</c:v>
                </c:pt>
                <c:pt idx="527">
                  <c:v>32356</c:v>
                </c:pt>
                <c:pt idx="528">
                  <c:v>32325</c:v>
                </c:pt>
                <c:pt idx="529">
                  <c:v>32295</c:v>
                </c:pt>
                <c:pt idx="530">
                  <c:v>32264</c:v>
                </c:pt>
                <c:pt idx="531">
                  <c:v>32234</c:v>
                </c:pt>
                <c:pt idx="532">
                  <c:v>32203</c:v>
                </c:pt>
                <c:pt idx="533">
                  <c:v>32174</c:v>
                </c:pt>
                <c:pt idx="534">
                  <c:v>32143</c:v>
                </c:pt>
                <c:pt idx="535">
                  <c:v>32112</c:v>
                </c:pt>
                <c:pt idx="536">
                  <c:v>32082</c:v>
                </c:pt>
                <c:pt idx="537">
                  <c:v>32051</c:v>
                </c:pt>
                <c:pt idx="538">
                  <c:v>32021</c:v>
                </c:pt>
                <c:pt idx="539">
                  <c:v>31990</c:v>
                </c:pt>
                <c:pt idx="540">
                  <c:v>31959</c:v>
                </c:pt>
                <c:pt idx="541">
                  <c:v>31929</c:v>
                </c:pt>
                <c:pt idx="542">
                  <c:v>31898</c:v>
                </c:pt>
                <c:pt idx="543">
                  <c:v>31868</c:v>
                </c:pt>
                <c:pt idx="544">
                  <c:v>31837</c:v>
                </c:pt>
                <c:pt idx="545">
                  <c:v>31809</c:v>
                </c:pt>
                <c:pt idx="546">
                  <c:v>31778</c:v>
                </c:pt>
                <c:pt idx="547">
                  <c:v>31747</c:v>
                </c:pt>
                <c:pt idx="548">
                  <c:v>31717</c:v>
                </c:pt>
                <c:pt idx="549">
                  <c:v>31686</c:v>
                </c:pt>
                <c:pt idx="550">
                  <c:v>31656</c:v>
                </c:pt>
                <c:pt idx="551">
                  <c:v>31625</c:v>
                </c:pt>
                <c:pt idx="552">
                  <c:v>31594</c:v>
                </c:pt>
                <c:pt idx="553">
                  <c:v>31564</c:v>
                </c:pt>
                <c:pt idx="554">
                  <c:v>31533</c:v>
                </c:pt>
                <c:pt idx="555">
                  <c:v>31503</c:v>
                </c:pt>
                <c:pt idx="556">
                  <c:v>31472</c:v>
                </c:pt>
                <c:pt idx="557">
                  <c:v>31444</c:v>
                </c:pt>
                <c:pt idx="558">
                  <c:v>31413</c:v>
                </c:pt>
                <c:pt idx="559">
                  <c:v>31382</c:v>
                </c:pt>
                <c:pt idx="560">
                  <c:v>31352</c:v>
                </c:pt>
                <c:pt idx="561">
                  <c:v>31321</c:v>
                </c:pt>
                <c:pt idx="562">
                  <c:v>31291</c:v>
                </c:pt>
                <c:pt idx="563">
                  <c:v>31260</c:v>
                </c:pt>
                <c:pt idx="564">
                  <c:v>31229</c:v>
                </c:pt>
                <c:pt idx="565">
                  <c:v>31199</c:v>
                </c:pt>
                <c:pt idx="566">
                  <c:v>31168</c:v>
                </c:pt>
                <c:pt idx="567">
                  <c:v>31138</c:v>
                </c:pt>
                <c:pt idx="568">
                  <c:v>31107</c:v>
                </c:pt>
                <c:pt idx="569">
                  <c:v>31079</c:v>
                </c:pt>
                <c:pt idx="570">
                  <c:v>31048</c:v>
                </c:pt>
                <c:pt idx="571">
                  <c:v>31017</c:v>
                </c:pt>
                <c:pt idx="572">
                  <c:v>30987</c:v>
                </c:pt>
                <c:pt idx="573">
                  <c:v>30956</c:v>
                </c:pt>
                <c:pt idx="574">
                  <c:v>30926</c:v>
                </c:pt>
                <c:pt idx="575">
                  <c:v>30895</c:v>
                </c:pt>
                <c:pt idx="576">
                  <c:v>30864</c:v>
                </c:pt>
                <c:pt idx="577">
                  <c:v>30834</c:v>
                </c:pt>
                <c:pt idx="578">
                  <c:v>30803</c:v>
                </c:pt>
                <c:pt idx="579">
                  <c:v>30773</c:v>
                </c:pt>
                <c:pt idx="580">
                  <c:v>30742</c:v>
                </c:pt>
                <c:pt idx="581">
                  <c:v>30713</c:v>
                </c:pt>
                <c:pt idx="582">
                  <c:v>30682</c:v>
                </c:pt>
                <c:pt idx="583">
                  <c:v>30651</c:v>
                </c:pt>
                <c:pt idx="584">
                  <c:v>30621</c:v>
                </c:pt>
                <c:pt idx="585">
                  <c:v>30590</c:v>
                </c:pt>
                <c:pt idx="586">
                  <c:v>30560</c:v>
                </c:pt>
                <c:pt idx="587">
                  <c:v>30529</c:v>
                </c:pt>
                <c:pt idx="588">
                  <c:v>30498</c:v>
                </c:pt>
                <c:pt idx="589">
                  <c:v>30468</c:v>
                </c:pt>
                <c:pt idx="590">
                  <c:v>30437</c:v>
                </c:pt>
                <c:pt idx="591">
                  <c:v>30407</c:v>
                </c:pt>
                <c:pt idx="592">
                  <c:v>30376</c:v>
                </c:pt>
                <c:pt idx="593">
                  <c:v>30348</c:v>
                </c:pt>
                <c:pt idx="594">
                  <c:v>30317</c:v>
                </c:pt>
                <c:pt idx="595">
                  <c:v>30286</c:v>
                </c:pt>
                <c:pt idx="596">
                  <c:v>30256</c:v>
                </c:pt>
                <c:pt idx="597">
                  <c:v>30225</c:v>
                </c:pt>
                <c:pt idx="598">
                  <c:v>30195</c:v>
                </c:pt>
                <c:pt idx="599">
                  <c:v>30164</c:v>
                </c:pt>
                <c:pt idx="600">
                  <c:v>30133</c:v>
                </c:pt>
                <c:pt idx="601">
                  <c:v>30103</c:v>
                </c:pt>
                <c:pt idx="602">
                  <c:v>30072</c:v>
                </c:pt>
                <c:pt idx="603">
                  <c:v>30042</c:v>
                </c:pt>
                <c:pt idx="604">
                  <c:v>30011</c:v>
                </c:pt>
                <c:pt idx="605">
                  <c:v>29983</c:v>
                </c:pt>
                <c:pt idx="606">
                  <c:v>29952</c:v>
                </c:pt>
                <c:pt idx="607">
                  <c:v>29921</c:v>
                </c:pt>
                <c:pt idx="608">
                  <c:v>29891</c:v>
                </c:pt>
                <c:pt idx="609">
                  <c:v>29860</c:v>
                </c:pt>
                <c:pt idx="610">
                  <c:v>29830</c:v>
                </c:pt>
                <c:pt idx="611">
                  <c:v>29799</c:v>
                </c:pt>
                <c:pt idx="612">
                  <c:v>29768</c:v>
                </c:pt>
                <c:pt idx="613">
                  <c:v>29738</c:v>
                </c:pt>
                <c:pt idx="614">
                  <c:v>29707</c:v>
                </c:pt>
                <c:pt idx="615">
                  <c:v>29677</c:v>
                </c:pt>
                <c:pt idx="616">
                  <c:v>29646</c:v>
                </c:pt>
                <c:pt idx="617">
                  <c:v>29618</c:v>
                </c:pt>
                <c:pt idx="618">
                  <c:v>29587</c:v>
                </c:pt>
                <c:pt idx="619">
                  <c:v>29556</c:v>
                </c:pt>
                <c:pt idx="620">
                  <c:v>29526</c:v>
                </c:pt>
                <c:pt idx="621">
                  <c:v>29495</c:v>
                </c:pt>
                <c:pt idx="622">
                  <c:v>29465</c:v>
                </c:pt>
                <c:pt idx="623">
                  <c:v>29434</c:v>
                </c:pt>
                <c:pt idx="624">
                  <c:v>29403</c:v>
                </c:pt>
                <c:pt idx="625">
                  <c:v>29373</c:v>
                </c:pt>
                <c:pt idx="626">
                  <c:v>29342</c:v>
                </c:pt>
                <c:pt idx="627">
                  <c:v>29312</c:v>
                </c:pt>
                <c:pt idx="628">
                  <c:v>29281</c:v>
                </c:pt>
                <c:pt idx="629">
                  <c:v>29252</c:v>
                </c:pt>
                <c:pt idx="630">
                  <c:v>29221</c:v>
                </c:pt>
                <c:pt idx="631">
                  <c:v>29190</c:v>
                </c:pt>
                <c:pt idx="632">
                  <c:v>29160</c:v>
                </c:pt>
                <c:pt idx="633">
                  <c:v>29129</c:v>
                </c:pt>
                <c:pt idx="634">
                  <c:v>29099</c:v>
                </c:pt>
                <c:pt idx="635">
                  <c:v>29068</c:v>
                </c:pt>
                <c:pt idx="636">
                  <c:v>29037</c:v>
                </c:pt>
                <c:pt idx="637">
                  <c:v>29007</c:v>
                </c:pt>
                <c:pt idx="638">
                  <c:v>28976</c:v>
                </c:pt>
                <c:pt idx="639">
                  <c:v>28946</c:v>
                </c:pt>
                <c:pt idx="640">
                  <c:v>28915</c:v>
                </c:pt>
                <c:pt idx="641">
                  <c:v>28887</c:v>
                </c:pt>
                <c:pt idx="642">
                  <c:v>28856</c:v>
                </c:pt>
                <c:pt idx="643">
                  <c:v>28825</c:v>
                </c:pt>
                <c:pt idx="644">
                  <c:v>28795</c:v>
                </c:pt>
                <c:pt idx="645">
                  <c:v>28764</c:v>
                </c:pt>
                <c:pt idx="646">
                  <c:v>28734</c:v>
                </c:pt>
                <c:pt idx="647">
                  <c:v>28703</c:v>
                </c:pt>
                <c:pt idx="648">
                  <c:v>28672</c:v>
                </c:pt>
                <c:pt idx="649">
                  <c:v>28642</c:v>
                </c:pt>
                <c:pt idx="650">
                  <c:v>28611</c:v>
                </c:pt>
                <c:pt idx="651">
                  <c:v>28581</c:v>
                </c:pt>
                <c:pt idx="652">
                  <c:v>28550</c:v>
                </c:pt>
                <c:pt idx="653">
                  <c:v>28522</c:v>
                </c:pt>
                <c:pt idx="654">
                  <c:v>28460</c:v>
                </c:pt>
                <c:pt idx="655">
                  <c:v>28369</c:v>
                </c:pt>
                <c:pt idx="656">
                  <c:v>28277</c:v>
                </c:pt>
                <c:pt idx="657">
                  <c:v>28185</c:v>
                </c:pt>
                <c:pt idx="658">
                  <c:v>28095</c:v>
                </c:pt>
                <c:pt idx="659">
                  <c:v>28004</c:v>
                </c:pt>
                <c:pt idx="660">
                  <c:v>27912</c:v>
                </c:pt>
                <c:pt idx="661">
                  <c:v>27820</c:v>
                </c:pt>
                <c:pt idx="662">
                  <c:v>27729</c:v>
                </c:pt>
                <c:pt idx="663">
                  <c:v>27638</c:v>
                </c:pt>
                <c:pt idx="664">
                  <c:v>27546</c:v>
                </c:pt>
                <c:pt idx="665">
                  <c:v>27454</c:v>
                </c:pt>
                <c:pt idx="666">
                  <c:v>27364</c:v>
                </c:pt>
                <c:pt idx="667">
                  <c:v>27273</c:v>
                </c:pt>
                <c:pt idx="668">
                  <c:v>27181</c:v>
                </c:pt>
                <c:pt idx="669">
                  <c:v>27089</c:v>
                </c:pt>
                <c:pt idx="670">
                  <c:v>26999</c:v>
                </c:pt>
                <c:pt idx="671">
                  <c:v>26908</c:v>
                </c:pt>
                <c:pt idx="672">
                  <c:v>26816</c:v>
                </c:pt>
                <c:pt idx="673">
                  <c:v>26724</c:v>
                </c:pt>
                <c:pt idx="674">
                  <c:v>26634</c:v>
                </c:pt>
                <c:pt idx="675">
                  <c:v>26543</c:v>
                </c:pt>
                <c:pt idx="676">
                  <c:v>26451</c:v>
                </c:pt>
                <c:pt idx="677">
                  <c:v>26359</c:v>
                </c:pt>
                <c:pt idx="678">
                  <c:v>26268</c:v>
                </c:pt>
                <c:pt idx="679">
                  <c:v>26177</c:v>
                </c:pt>
                <c:pt idx="680">
                  <c:v>26085</c:v>
                </c:pt>
                <c:pt idx="681">
                  <c:v>25993</c:v>
                </c:pt>
                <c:pt idx="682">
                  <c:v>25903</c:v>
                </c:pt>
                <c:pt idx="683">
                  <c:v>25812</c:v>
                </c:pt>
                <c:pt idx="684">
                  <c:v>25720</c:v>
                </c:pt>
                <c:pt idx="685">
                  <c:v>25628</c:v>
                </c:pt>
              </c:numCache>
            </c:numRef>
          </c:cat>
          <c:val>
            <c:numRef>
              <c:f>Data!$G$2:$G$687</c:f>
              <c:numCache>
                <c:formatCode>General</c:formatCode>
                <c:ptCount val="686"/>
                <c:pt idx="0">
                  <c:v>-7.1000000000000014</c:v>
                </c:pt>
                <c:pt idx="1">
                  <c:v>0.20000000000000284</c:v>
                </c:pt>
                <c:pt idx="2">
                  <c:v>1.0999999999999943</c:v>
                </c:pt>
                <c:pt idx="3">
                  <c:v>-5.5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2.8000000000000043</c:v>
                </c:pt>
                <c:pt idx="8">
                  <c:v>0</c:v>
                </c:pt>
                <c:pt idx="9">
                  <c:v>1.5</c:v>
                </c:pt>
                <c:pt idx="10">
                  <c:v>2.7999999999999972</c:v>
                </c:pt>
                <c:pt idx="11">
                  <c:v>-0.60000000000000142</c:v>
                </c:pt>
                <c:pt idx="12">
                  <c:v>0</c:v>
                </c:pt>
                <c:pt idx="13">
                  <c:v>0</c:v>
                </c:pt>
                <c:pt idx="14">
                  <c:v>-1.7999999999999972</c:v>
                </c:pt>
                <c:pt idx="15">
                  <c:v>-1.8999999999999986</c:v>
                </c:pt>
                <c:pt idx="16">
                  <c:v>1.8999999999999986</c:v>
                </c:pt>
                <c:pt idx="17">
                  <c:v>10.700000000000003</c:v>
                </c:pt>
                <c:pt idx="18">
                  <c:v>0</c:v>
                </c:pt>
                <c:pt idx="19">
                  <c:v>-0.20000000000000284</c:v>
                </c:pt>
                <c:pt idx="20">
                  <c:v>0</c:v>
                </c:pt>
                <c:pt idx="21">
                  <c:v>0.70000000000000284</c:v>
                </c:pt>
                <c:pt idx="22">
                  <c:v>-8.4000000000000057</c:v>
                </c:pt>
                <c:pt idx="23">
                  <c:v>-7.2999999999999972</c:v>
                </c:pt>
                <c:pt idx="24">
                  <c:v>0</c:v>
                </c:pt>
                <c:pt idx="25">
                  <c:v>8.2000000000000028</c:v>
                </c:pt>
                <c:pt idx="26">
                  <c:v>0</c:v>
                </c:pt>
                <c:pt idx="27">
                  <c:v>-5.1000000000000014</c:v>
                </c:pt>
                <c:pt idx="28">
                  <c:v>0</c:v>
                </c:pt>
                <c:pt idx="29">
                  <c:v>-4.6999999999999957</c:v>
                </c:pt>
                <c:pt idx="30">
                  <c:v>0</c:v>
                </c:pt>
                <c:pt idx="31">
                  <c:v>-4.2000000000000028</c:v>
                </c:pt>
                <c:pt idx="32">
                  <c:v>0</c:v>
                </c:pt>
                <c:pt idx="33">
                  <c:v>4.7999999999999972</c:v>
                </c:pt>
                <c:pt idx="34">
                  <c:v>0</c:v>
                </c:pt>
                <c:pt idx="35">
                  <c:v>-4.4000000000000057</c:v>
                </c:pt>
                <c:pt idx="36">
                  <c:v>0</c:v>
                </c:pt>
                <c:pt idx="37">
                  <c:v>-0.19999999999998863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-13.900000000000006</c:v>
                </c:pt>
                <c:pt idx="42">
                  <c:v>0</c:v>
                </c:pt>
                <c:pt idx="43">
                  <c:v>-4.5</c:v>
                </c:pt>
                <c:pt idx="44">
                  <c:v>0</c:v>
                </c:pt>
                <c:pt idx="45">
                  <c:v>4.7000000000000028</c:v>
                </c:pt>
                <c:pt idx="46">
                  <c:v>0</c:v>
                </c:pt>
                <c:pt idx="47">
                  <c:v>-3.9000000000000057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2.2000000000000028</c:v>
                </c:pt>
                <c:pt idx="52">
                  <c:v>6.7999999999999972</c:v>
                </c:pt>
                <c:pt idx="53">
                  <c:v>-3.2999999999999972</c:v>
                </c:pt>
                <c:pt idx="54">
                  <c:v>0</c:v>
                </c:pt>
                <c:pt idx="55">
                  <c:v>0.20000000000000284</c:v>
                </c:pt>
                <c:pt idx="56">
                  <c:v>-0.79999999999999716</c:v>
                </c:pt>
                <c:pt idx="57">
                  <c:v>4.0999999999999943</c:v>
                </c:pt>
                <c:pt idx="58">
                  <c:v>0</c:v>
                </c:pt>
                <c:pt idx="59">
                  <c:v>-8.7000000000000028</c:v>
                </c:pt>
                <c:pt idx="60">
                  <c:v>0</c:v>
                </c:pt>
                <c:pt idx="61">
                  <c:v>3.6000000000000085</c:v>
                </c:pt>
                <c:pt idx="62">
                  <c:v>0</c:v>
                </c:pt>
                <c:pt idx="63">
                  <c:v>7.0999999999999943</c:v>
                </c:pt>
                <c:pt idx="64">
                  <c:v>0</c:v>
                </c:pt>
                <c:pt idx="65">
                  <c:v>2.5999999999999943</c:v>
                </c:pt>
                <c:pt idx="66">
                  <c:v>0</c:v>
                </c:pt>
                <c:pt idx="67">
                  <c:v>-6.3999999999999915</c:v>
                </c:pt>
                <c:pt idx="68">
                  <c:v>0</c:v>
                </c:pt>
                <c:pt idx="69">
                  <c:v>6.3999999999999915</c:v>
                </c:pt>
                <c:pt idx="70">
                  <c:v>0</c:v>
                </c:pt>
                <c:pt idx="71">
                  <c:v>-4.1999999999999886</c:v>
                </c:pt>
                <c:pt idx="72">
                  <c:v>0</c:v>
                </c:pt>
                <c:pt idx="73">
                  <c:v>-9.6000000000000085</c:v>
                </c:pt>
                <c:pt idx="74">
                  <c:v>0</c:v>
                </c:pt>
                <c:pt idx="75">
                  <c:v>-12.399999999999991</c:v>
                </c:pt>
                <c:pt idx="76">
                  <c:v>0</c:v>
                </c:pt>
                <c:pt idx="77">
                  <c:v>1.5999999999999943</c:v>
                </c:pt>
                <c:pt idx="78">
                  <c:v>0</c:v>
                </c:pt>
                <c:pt idx="79">
                  <c:v>1.5999999999999943</c:v>
                </c:pt>
                <c:pt idx="80">
                  <c:v>0</c:v>
                </c:pt>
                <c:pt idx="81">
                  <c:v>1.6000000000000085</c:v>
                </c:pt>
                <c:pt idx="82">
                  <c:v>0</c:v>
                </c:pt>
                <c:pt idx="83">
                  <c:v>3.0999999999999943</c:v>
                </c:pt>
                <c:pt idx="84">
                  <c:v>0</c:v>
                </c:pt>
                <c:pt idx="85">
                  <c:v>0.79999999999999716</c:v>
                </c:pt>
                <c:pt idx="86">
                  <c:v>0</c:v>
                </c:pt>
                <c:pt idx="87">
                  <c:v>3.5</c:v>
                </c:pt>
                <c:pt idx="88">
                  <c:v>0</c:v>
                </c:pt>
                <c:pt idx="89">
                  <c:v>-2.3999999999999915</c:v>
                </c:pt>
                <c:pt idx="90">
                  <c:v>-8.2000000000000028</c:v>
                </c:pt>
                <c:pt idx="91">
                  <c:v>0.40000000000000568</c:v>
                </c:pt>
                <c:pt idx="92">
                  <c:v>0.79999999999999716</c:v>
                </c:pt>
                <c:pt idx="93">
                  <c:v>0.70000000000000284</c:v>
                </c:pt>
                <c:pt idx="94">
                  <c:v>-4.9000000000000057</c:v>
                </c:pt>
                <c:pt idx="95">
                  <c:v>-2.5</c:v>
                </c:pt>
                <c:pt idx="96">
                  <c:v>8.5999999999999943</c:v>
                </c:pt>
                <c:pt idx="97">
                  <c:v>1.6000000000000085</c:v>
                </c:pt>
                <c:pt idx="98">
                  <c:v>-3</c:v>
                </c:pt>
                <c:pt idx="99">
                  <c:v>-0.40000000000000568</c:v>
                </c:pt>
                <c:pt idx="100">
                  <c:v>4.7999999999999972</c:v>
                </c:pt>
                <c:pt idx="101">
                  <c:v>-1.7999999999999972</c:v>
                </c:pt>
                <c:pt idx="102">
                  <c:v>6.2999999999999972</c:v>
                </c:pt>
                <c:pt idx="103">
                  <c:v>1.6000000000000085</c:v>
                </c:pt>
                <c:pt idx="104">
                  <c:v>-8.7000000000000028</c:v>
                </c:pt>
                <c:pt idx="105">
                  <c:v>0.90000000000000568</c:v>
                </c:pt>
                <c:pt idx="106">
                  <c:v>-2</c:v>
                </c:pt>
                <c:pt idx="107">
                  <c:v>-0.60000000000000853</c:v>
                </c:pt>
                <c:pt idx="108">
                  <c:v>-0.59999999999999432</c:v>
                </c:pt>
                <c:pt idx="109">
                  <c:v>0.20000000000000284</c:v>
                </c:pt>
                <c:pt idx="110">
                  <c:v>-1.4000000000000057</c:v>
                </c:pt>
                <c:pt idx="111">
                  <c:v>-0.59999999999999432</c:v>
                </c:pt>
                <c:pt idx="112">
                  <c:v>4</c:v>
                </c:pt>
                <c:pt idx="113">
                  <c:v>-0.20000000000000284</c:v>
                </c:pt>
                <c:pt idx="114">
                  <c:v>0</c:v>
                </c:pt>
                <c:pt idx="115">
                  <c:v>0.89999999999999147</c:v>
                </c:pt>
                <c:pt idx="116">
                  <c:v>-2.6999999999999886</c:v>
                </c:pt>
                <c:pt idx="117">
                  <c:v>1.6999999999999886</c:v>
                </c:pt>
                <c:pt idx="118">
                  <c:v>-1.6999999999999886</c:v>
                </c:pt>
                <c:pt idx="119">
                  <c:v>-0.40000000000000568</c:v>
                </c:pt>
                <c:pt idx="120">
                  <c:v>1.0999999999999943</c:v>
                </c:pt>
                <c:pt idx="121">
                  <c:v>1.6000000000000085</c:v>
                </c:pt>
                <c:pt idx="122">
                  <c:v>-2</c:v>
                </c:pt>
                <c:pt idx="123">
                  <c:v>0.20000000000000284</c:v>
                </c:pt>
                <c:pt idx="124">
                  <c:v>-1.4000000000000057</c:v>
                </c:pt>
                <c:pt idx="125">
                  <c:v>3.7000000000000028</c:v>
                </c:pt>
                <c:pt idx="126">
                  <c:v>0</c:v>
                </c:pt>
                <c:pt idx="127">
                  <c:v>1.5</c:v>
                </c:pt>
                <c:pt idx="128">
                  <c:v>0.5</c:v>
                </c:pt>
                <c:pt idx="129">
                  <c:v>-0.29999999999999716</c:v>
                </c:pt>
                <c:pt idx="130">
                  <c:v>-4.3000000000000114</c:v>
                </c:pt>
                <c:pt idx="131">
                  <c:v>1.3000000000000114</c:v>
                </c:pt>
                <c:pt idx="132">
                  <c:v>-2.9000000000000057</c:v>
                </c:pt>
                <c:pt idx="133">
                  <c:v>-0.79999999999999716</c:v>
                </c:pt>
                <c:pt idx="134">
                  <c:v>6.8999999999999915</c:v>
                </c:pt>
                <c:pt idx="135">
                  <c:v>1</c:v>
                </c:pt>
                <c:pt idx="136">
                  <c:v>-4.2999999999999972</c:v>
                </c:pt>
                <c:pt idx="137">
                  <c:v>-1.2999999999999972</c:v>
                </c:pt>
                <c:pt idx="138">
                  <c:v>8.5</c:v>
                </c:pt>
                <c:pt idx="139">
                  <c:v>0.29999999999999716</c:v>
                </c:pt>
                <c:pt idx="140">
                  <c:v>-3.7000000000000028</c:v>
                </c:pt>
                <c:pt idx="141">
                  <c:v>-0.79999999999999716</c:v>
                </c:pt>
                <c:pt idx="142">
                  <c:v>-3</c:v>
                </c:pt>
                <c:pt idx="143">
                  <c:v>-0.39999999999999147</c:v>
                </c:pt>
                <c:pt idx="144">
                  <c:v>1.0999999999999943</c:v>
                </c:pt>
                <c:pt idx="145">
                  <c:v>9.9999999999994316E-2</c:v>
                </c:pt>
                <c:pt idx="146">
                  <c:v>0.40000000000000568</c:v>
                </c:pt>
                <c:pt idx="147">
                  <c:v>-0.20000000000000284</c:v>
                </c:pt>
                <c:pt idx="148">
                  <c:v>1</c:v>
                </c:pt>
                <c:pt idx="149">
                  <c:v>0</c:v>
                </c:pt>
                <c:pt idx="150">
                  <c:v>-4.5999999999999943</c:v>
                </c:pt>
                <c:pt idx="151">
                  <c:v>1.3999999999999915</c:v>
                </c:pt>
                <c:pt idx="152">
                  <c:v>-0.59999999999999432</c:v>
                </c:pt>
                <c:pt idx="153">
                  <c:v>0.59999999999999432</c:v>
                </c:pt>
                <c:pt idx="154">
                  <c:v>3.7000000000000028</c:v>
                </c:pt>
                <c:pt idx="155">
                  <c:v>2.7000000000000028</c:v>
                </c:pt>
                <c:pt idx="156">
                  <c:v>5.7000000000000028</c:v>
                </c:pt>
                <c:pt idx="157">
                  <c:v>0.20000000000000284</c:v>
                </c:pt>
                <c:pt idx="158">
                  <c:v>-6.1000000000000085</c:v>
                </c:pt>
                <c:pt idx="159">
                  <c:v>1.6000000000000085</c:v>
                </c:pt>
                <c:pt idx="160">
                  <c:v>2.3999999999999915</c:v>
                </c:pt>
                <c:pt idx="161">
                  <c:v>-1.5999999999999943</c:v>
                </c:pt>
                <c:pt idx="162">
                  <c:v>2.5</c:v>
                </c:pt>
                <c:pt idx="163">
                  <c:v>0.70000000000000284</c:v>
                </c:pt>
                <c:pt idx="164">
                  <c:v>-5.3000000000000114</c:v>
                </c:pt>
                <c:pt idx="165">
                  <c:v>-0.79999999999999716</c:v>
                </c:pt>
                <c:pt idx="166">
                  <c:v>-1.7000000000000028</c:v>
                </c:pt>
                <c:pt idx="167">
                  <c:v>-2.5999999999999943</c:v>
                </c:pt>
                <c:pt idx="168">
                  <c:v>9.9000000000000057</c:v>
                </c:pt>
                <c:pt idx="169">
                  <c:v>-2</c:v>
                </c:pt>
                <c:pt idx="170">
                  <c:v>-1.9000000000000057</c:v>
                </c:pt>
                <c:pt idx="171">
                  <c:v>1.5</c:v>
                </c:pt>
                <c:pt idx="172">
                  <c:v>-1.9000000000000057</c:v>
                </c:pt>
                <c:pt idx="173">
                  <c:v>0.90000000000000568</c:v>
                </c:pt>
                <c:pt idx="174">
                  <c:v>-1.7000000000000028</c:v>
                </c:pt>
                <c:pt idx="175">
                  <c:v>-3</c:v>
                </c:pt>
                <c:pt idx="176">
                  <c:v>3</c:v>
                </c:pt>
                <c:pt idx="177">
                  <c:v>0.70000000000000284</c:v>
                </c:pt>
                <c:pt idx="178">
                  <c:v>-0.90000000000000568</c:v>
                </c:pt>
                <c:pt idx="179">
                  <c:v>-2.6999999999999886</c:v>
                </c:pt>
                <c:pt idx="180">
                  <c:v>3.5</c:v>
                </c:pt>
                <c:pt idx="181">
                  <c:v>-0.60000000000000853</c:v>
                </c:pt>
                <c:pt idx="182">
                  <c:v>4.5</c:v>
                </c:pt>
                <c:pt idx="183">
                  <c:v>1.7999999999999972</c:v>
                </c:pt>
                <c:pt idx="184">
                  <c:v>-7</c:v>
                </c:pt>
                <c:pt idx="185">
                  <c:v>-0.39999999999999147</c:v>
                </c:pt>
                <c:pt idx="186">
                  <c:v>-0.29999999999999716</c:v>
                </c:pt>
                <c:pt idx="187">
                  <c:v>-1.1000000000000085</c:v>
                </c:pt>
                <c:pt idx="188">
                  <c:v>-2.5999999999999943</c:v>
                </c:pt>
                <c:pt idx="189">
                  <c:v>1</c:v>
                </c:pt>
                <c:pt idx="190">
                  <c:v>2.5999999999999943</c:v>
                </c:pt>
                <c:pt idx="191">
                  <c:v>2.7000000000000028</c:v>
                </c:pt>
                <c:pt idx="192">
                  <c:v>-7.2999999999999972</c:v>
                </c:pt>
                <c:pt idx="193">
                  <c:v>0.79999999999999716</c:v>
                </c:pt>
                <c:pt idx="194">
                  <c:v>2.7000000000000028</c:v>
                </c:pt>
                <c:pt idx="195">
                  <c:v>1.5999999999999943</c:v>
                </c:pt>
                <c:pt idx="196">
                  <c:v>-4.2999999999999972</c:v>
                </c:pt>
                <c:pt idx="197">
                  <c:v>0.5</c:v>
                </c:pt>
                <c:pt idx="198">
                  <c:v>-3.5</c:v>
                </c:pt>
                <c:pt idx="199">
                  <c:v>-0.59999999999999432</c:v>
                </c:pt>
                <c:pt idx="200">
                  <c:v>5.1999999999999886</c:v>
                </c:pt>
                <c:pt idx="201">
                  <c:v>0.30000000000001137</c:v>
                </c:pt>
                <c:pt idx="202">
                  <c:v>6.1999999999999886</c:v>
                </c:pt>
                <c:pt idx="203">
                  <c:v>-0.69999999999998863</c:v>
                </c:pt>
                <c:pt idx="204">
                  <c:v>1</c:v>
                </c:pt>
                <c:pt idx="205">
                  <c:v>1.1999999999999886</c:v>
                </c:pt>
                <c:pt idx="206">
                  <c:v>3</c:v>
                </c:pt>
                <c:pt idx="207">
                  <c:v>-0.19999999999998863</c:v>
                </c:pt>
                <c:pt idx="208">
                  <c:v>4.2999999999999972</c:v>
                </c:pt>
                <c:pt idx="209">
                  <c:v>5.0999999999999943</c:v>
                </c:pt>
                <c:pt idx="210">
                  <c:v>-5.5999999999999943</c:v>
                </c:pt>
                <c:pt idx="211">
                  <c:v>0.70000000000000284</c:v>
                </c:pt>
                <c:pt idx="212">
                  <c:v>-2.4000000000000057</c:v>
                </c:pt>
                <c:pt idx="213">
                  <c:v>1.2999999999999972</c:v>
                </c:pt>
                <c:pt idx="214">
                  <c:v>-1.5</c:v>
                </c:pt>
                <c:pt idx="215">
                  <c:v>0.5</c:v>
                </c:pt>
                <c:pt idx="216">
                  <c:v>-1.5</c:v>
                </c:pt>
                <c:pt idx="217">
                  <c:v>1.4000000000000057</c:v>
                </c:pt>
                <c:pt idx="218">
                  <c:v>3.2999999999999972</c:v>
                </c:pt>
                <c:pt idx="219">
                  <c:v>0.59999999999999432</c:v>
                </c:pt>
                <c:pt idx="220">
                  <c:v>-3.2999999999999972</c:v>
                </c:pt>
                <c:pt idx="221">
                  <c:v>0.60000000000000853</c:v>
                </c:pt>
                <c:pt idx="222">
                  <c:v>5.2999999999999972</c:v>
                </c:pt>
                <c:pt idx="223">
                  <c:v>4.2999999999999972</c:v>
                </c:pt>
                <c:pt idx="224">
                  <c:v>-5.2999999999999972</c:v>
                </c:pt>
                <c:pt idx="225">
                  <c:v>-5.9000000000000057</c:v>
                </c:pt>
                <c:pt idx="226">
                  <c:v>-2.7999999999999972</c:v>
                </c:pt>
                <c:pt idx="227">
                  <c:v>-1.2999999999999972</c:v>
                </c:pt>
                <c:pt idx="228">
                  <c:v>2</c:v>
                </c:pt>
                <c:pt idx="229">
                  <c:v>8</c:v>
                </c:pt>
                <c:pt idx="230">
                  <c:v>-3</c:v>
                </c:pt>
                <c:pt idx="231">
                  <c:v>0.59999999999999432</c:v>
                </c:pt>
                <c:pt idx="232">
                  <c:v>3.6000000000000085</c:v>
                </c:pt>
                <c:pt idx="233">
                  <c:v>2.7999999999999972</c:v>
                </c:pt>
                <c:pt idx="234">
                  <c:v>-13.900000000000006</c:v>
                </c:pt>
                <c:pt idx="235">
                  <c:v>-1.2999999999999972</c:v>
                </c:pt>
                <c:pt idx="236">
                  <c:v>5.5</c:v>
                </c:pt>
                <c:pt idx="237">
                  <c:v>8.4000000000000057</c:v>
                </c:pt>
                <c:pt idx="238">
                  <c:v>-0.5</c:v>
                </c:pt>
                <c:pt idx="239">
                  <c:v>-2.2000000000000028</c:v>
                </c:pt>
                <c:pt idx="240">
                  <c:v>-6.5</c:v>
                </c:pt>
                <c:pt idx="241">
                  <c:v>2</c:v>
                </c:pt>
                <c:pt idx="242">
                  <c:v>2.5</c:v>
                </c:pt>
                <c:pt idx="243">
                  <c:v>-0.5</c:v>
                </c:pt>
                <c:pt idx="244">
                  <c:v>1.2000000000000028</c:v>
                </c:pt>
                <c:pt idx="245">
                  <c:v>5.4999999999999929</c:v>
                </c:pt>
                <c:pt idx="246">
                  <c:v>8.7000000000000028</c:v>
                </c:pt>
                <c:pt idx="247">
                  <c:v>3.1999999999999957</c:v>
                </c:pt>
                <c:pt idx="248">
                  <c:v>2.3000000000000043</c:v>
                </c:pt>
                <c:pt idx="249">
                  <c:v>1.7999999999999972</c:v>
                </c:pt>
                <c:pt idx="250">
                  <c:v>-8.2999999999999972</c:v>
                </c:pt>
                <c:pt idx="251">
                  <c:v>-8.8000000000000043</c:v>
                </c:pt>
                <c:pt idx="252">
                  <c:v>-4.7999999999999972</c:v>
                </c:pt>
                <c:pt idx="253">
                  <c:v>7.8999999999999986</c:v>
                </c:pt>
                <c:pt idx="254">
                  <c:v>3.7000000000000028</c:v>
                </c:pt>
                <c:pt idx="255">
                  <c:v>-13.699999999999996</c:v>
                </c:pt>
                <c:pt idx="256">
                  <c:v>2.2999999999999972</c:v>
                </c:pt>
                <c:pt idx="257">
                  <c:v>1.7999999999999972</c:v>
                </c:pt>
                <c:pt idx="258">
                  <c:v>2.7000000000000028</c:v>
                </c:pt>
                <c:pt idx="259">
                  <c:v>2.8999999999999986</c:v>
                </c:pt>
                <c:pt idx="260">
                  <c:v>1</c:v>
                </c:pt>
                <c:pt idx="261">
                  <c:v>-2</c:v>
                </c:pt>
                <c:pt idx="262">
                  <c:v>0.60000000000000142</c:v>
                </c:pt>
                <c:pt idx="263">
                  <c:v>-7.5</c:v>
                </c:pt>
                <c:pt idx="264">
                  <c:v>1</c:v>
                </c:pt>
                <c:pt idx="265">
                  <c:v>2.2999999999999972</c:v>
                </c:pt>
                <c:pt idx="266">
                  <c:v>-1.4000000000000057</c:v>
                </c:pt>
                <c:pt idx="267">
                  <c:v>-0.5</c:v>
                </c:pt>
                <c:pt idx="268">
                  <c:v>-1.6999999999999886</c:v>
                </c:pt>
                <c:pt idx="269">
                  <c:v>1.1999999999999886</c:v>
                </c:pt>
                <c:pt idx="270">
                  <c:v>2.4000000000000057</c:v>
                </c:pt>
                <c:pt idx="271">
                  <c:v>-2.0999999999999943</c:v>
                </c:pt>
                <c:pt idx="272">
                  <c:v>-4.9000000000000057</c:v>
                </c:pt>
                <c:pt idx="273">
                  <c:v>8.5</c:v>
                </c:pt>
                <c:pt idx="274">
                  <c:v>1.7999999999999972</c:v>
                </c:pt>
                <c:pt idx="275">
                  <c:v>-6</c:v>
                </c:pt>
                <c:pt idx="276">
                  <c:v>-0.20000000000000284</c:v>
                </c:pt>
                <c:pt idx="277">
                  <c:v>6.3000000000000043</c:v>
                </c:pt>
                <c:pt idx="278">
                  <c:v>9.6000000000000014</c:v>
                </c:pt>
                <c:pt idx="279">
                  <c:v>3</c:v>
                </c:pt>
                <c:pt idx="280">
                  <c:v>-7.2999999999999972</c:v>
                </c:pt>
                <c:pt idx="281">
                  <c:v>3.7999999999999972</c:v>
                </c:pt>
                <c:pt idx="282">
                  <c:v>0.10000000000000142</c:v>
                </c:pt>
                <c:pt idx="283">
                  <c:v>-3.1000000000000014</c:v>
                </c:pt>
                <c:pt idx="284">
                  <c:v>-10.200000000000003</c:v>
                </c:pt>
                <c:pt idx="285">
                  <c:v>9.3000000000000043</c:v>
                </c:pt>
                <c:pt idx="286">
                  <c:v>4.3999999999999986</c:v>
                </c:pt>
                <c:pt idx="287">
                  <c:v>4.2999999999999972</c:v>
                </c:pt>
                <c:pt idx="288">
                  <c:v>-1.8999999999999986</c:v>
                </c:pt>
                <c:pt idx="289">
                  <c:v>-2.1999999999999957</c:v>
                </c:pt>
                <c:pt idx="290">
                  <c:v>-6.8000000000000043</c:v>
                </c:pt>
                <c:pt idx="291">
                  <c:v>-2.2999999999999972</c:v>
                </c:pt>
                <c:pt idx="292">
                  <c:v>-5.6999999999999957</c:v>
                </c:pt>
                <c:pt idx="293">
                  <c:v>2.5</c:v>
                </c:pt>
                <c:pt idx="294">
                  <c:v>-0.60000000000000853</c:v>
                </c:pt>
                <c:pt idx="295">
                  <c:v>-3.8999999999999915</c:v>
                </c:pt>
                <c:pt idx="296">
                  <c:v>-4</c:v>
                </c:pt>
                <c:pt idx="297">
                  <c:v>0.39999999999999147</c:v>
                </c:pt>
                <c:pt idx="298">
                  <c:v>-7.7999999999999972</c:v>
                </c:pt>
                <c:pt idx="299">
                  <c:v>6.7999999999999972</c:v>
                </c:pt>
                <c:pt idx="300">
                  <c:v>-2.8999999999999915</c:v>
                </c:pt>
                <c:pt idx="301">
                  <c:v>1.6999999999999886</c:v>
                </c:pt>
                <c:pt idx="302">
                  <c:v>-2.7999999999999972</c:v>
                </c:pt>
                <c:pt idx="303">
                  <c:v>-2.7999999999999972</c:v>
                </c:pt>
                <c:pt idx="304">
                  <c:v>-6.0999999999999943</c:v>
                </c:pt>
                <c:pt idx="305">
                  <c:v>6.3999999999999915</c:v>
                </c:pt>
                <c:pt idx="306">
                  <c:v>-2</c:v>
                </c:pt>
                <c:pt idx="307">
                  <c:v>-1.5999999999999943</c:v>
                </c:pt>
                <c:pt idx="308">
                  <c:v>6.5999999999999943</c:v>
                </c:pt>
                <c:pt idx="309">
                  <c:v>10.200000000000003</c:v>
                </c:pt>
                <c:pt idx="310">
                  <c:v>-4.5</c:v>
                </c:pt>
                <c:pt idx="311">
                  <c:v>0.5</c:v>
                </c:pt>
                <c:pt idx="312">
                  <c:v>3.7999999999999972</c:v>
                </c:pt>
                <c:pt idx="313">
                  <c:v>-5.2000000000000028</c:v>
                </c:pt>
                <c:pt idx="314">
                  <c:v>-2.5999999999999943</c:v>
                </c:pt>
                <c:pt idx="315">
                  <c:v>1.5</c:v>
                </c:pt>
                <c:pt idx="316">
                  <c:v>-4.4000000000000057</c:v>
                </c:pt>
                <c:pt idx="317">
                  <c:v>-1.2999999999999972</c:v>
                </c:pt>
                <c:pt idx="318">
                  <c:v>10.600000000000009</c:v>
                </c:pt>
                <c:pt idx="319">
                  <c:v>6.3999999999999915</c:v>
                </c:pt>
                <c:pt idx="320">
                  <c:v>-9.9999999999994316E-2</c:v>
                </c:pt>
                <c:pt idx="321">
                  <c:v>-13.600000000000009</c:v>
                </c:pt>
                <c:pt idx="322">
                  <c:v>-8.5999999999999943</c:v>
                </c:pt>
                <c:pt idx="323">
                  <c:v>0.5</c:v>
                </c:pt>
                <c:pt idx="324">
                  <c:v>9.7000000000000028</c:v>
                </c:pt>
                <c:pt idx="325">
                  <c:v>-1.7000000000000028</c:v>
                </c:pt>
                <c:pt idx="326">
                  <c:v>-5.7999999999999972</c:v>
                </c:pt>
                <c:pt idx="327">
                  <c:v>-1.6000000000000085</c:v>
                </c:pt>
                <c:pt idx="328">
                  <c:v>-1.2999999999999972</c:v>
                </c:pt>
                <c:pt idx="329">
                  <c:v>-5.2000000000000028</c:v>
                </c:pt>
                <c:pt idx="330">
                  <c:v>5.7000000000000028</c:v>
                </c:pt>
                <c:pt idx="331">
                  <c:v>1.4000000000000057</c:v>
                </c:pt>
                <c:pt idx="332">
                  <c:v>-4.2000000000000028</c:v>
                </c:pt>
                <c:pt idx="333">
                  <c:v>-0.20000000000000284</c:v>
                </c:pt>
                <c:pt idx="334">
                  <c:v>-3</c:v>
                </c:pt>
                <c:pt idx="335">
                  <c:v>2.7000000000000028</c:v>
                </c:pt>
                <c:pt idx="336">
                  <c:v>6.9000000000000057</c:v>
                </c:pt>
                <c:pt idx="337">
                  <c:v>-5.7000000000000028</c:v>
                </c:pt>
                <c:pt idx="338">
                  <c:v>-1.5</c:v>
                </c:pt>
                <c:pt idx="339">
                  <c:v>0.29999999999999716</c:v>
                </c:pt>
                <c:pt idx="340">
                  <c:v>-11.599999999999994</c:v>
                </c:pt>
                <c:pt idx="341">
                  <c:v>10.299999999999997</c:v>
                </c:pt>
                <c:pt idx="342">
                  <c:v>1.7000000000000028</c:v>
                </c:pt>
                <c:pt idx="343">
                  <c:v>5.0999999999999943</c:v>
                </c:pt>
                <c:pt idx="344">
                  <c:v>2.2000000000000028</c:v>
                </c:pt>
                <c:pt idx="345">
                  <c:v>-1.7000000000000028</c:v>
                </c:pt>
                <c:pt idx="346">
                  <c:v>-1.2000000000000028</c:v>
                </c:pt>
                <c:pt idx="347">
                  <c:v>-2.7000000000000028</c:v>
                </c:pt>
                <c:pt idx="348">
                  <c:v>-5</c:v>
                </c:pt>
                <c:pt idx="349">
                  <c:v>12.100000000000009</c:v>
                </c:pt>
                <c:pt idx="350">
                  <c:v>9.7000000000000028</c:v>
                </c:pt>
                <c:pt idx="351">
                  <c:v>-0.30000000000001137</c:v>
                </c:pt>
                <c:pt idx="352">
                  <c:v>-2.8999999999999915</c:v>
                </c:pt>
                <c:pt idx="353">
                  <c:v>-8</c:v>
                </c:pt>
                <c:pt idx="354">
                  <c:v>2.2999999999999972</c:v>
                </c:pt>
                <c:pt idx="355">
                  <c:v>5.4000000000000057</c:v>
                </c:pt>
                <c:pt idx="356">
                  <c:v>-6.8000000000000114</c:v>
                </c:pt>
                <c:pt idx="357">
                  <c:v>-0.69999999999998863</c:v>
                </c:pt>
                <c:pt idx="358">
                  <c:v>-0.40000000000000568</c:v>
                </c:pt>
                <c:pt idx="359">
                  <c:v>-6.9000000000000057</c:v>
                </c:pt>
                <c:pt idx="360">
                  <c:v>-4.7999999999999972</c:v>
                </c:pt>
                <c:pt idx="361">
                  <c:v>3.6000000000000085</c:v>
                </c:pt>
                <c:pt idx="362">
                  <c:v>-3.6000000000000085</c:v>
                </c:pt>
                <c:pt idx="363">
                  <c:v>5.5</c:v>
                </c:pt>
                <c:pt idx="364">
                  <c:v>-4.0999999999999943</c:v>
                </c:pt>
                <c:pt idx="365">
                  <c:v>9</c:v>
                </c:pt>
                <c:pt idx="366">
                  <c:v>5.7000000000000028</c:v>
                </c:pt>
                <c:pt idx="367">
                  <c:v>1.0999999999999943</c:v>
                </c:pt>
                <c:pt idx="368">
                  <c:v>2</c:v>
                </c:pt>
                <c:pt idx="369">
                  <c:v>-11.700000000000003</c:v>
                </c:pt>
                <c:pt idx="370">
                  <c:v>-3.2000000000000028</c:v>
                </c:pt>
                <c:pt idx="371">
                  <c:v>1.5</c:v>
                </c:pt>
                <c:pt idx="372">
                  <c:v>1.5</c:v>
                </c:pt>
                <c:pt idx="373">
                  <c:v>3.2000000000000028</c:v>
                </c:pt>
                <c:pt idx="374">
                  <c:v>-1.7000000000000028</c:v>
                </c:pt>
                <c:pt idx="375">
                  <c:v>3.1000000000000085</c:v>
                </c:pt>
                <c:pt idx="376">
                  <c:v>-5.6000000000000085</c:v>
                </c:pt>
                <c:pt idx="377">
                  <c:v>-4.2999999999999972</c:v>
                </c:pt>
                <c:pt idx="378">
                  <c:v>-10.899999999999991</c:v>
                </c:pt>
                <c:pt idx="379">
                  <c:v>0.89999999999999147</c:v>
                </c:pt>
                <c:pt idx="380">
                  <c:v>-2.7000000000000028</c:v>
                </c:pt>
                <c:pt idx="381">
                  <c:v>-0.59999999999999432</c:v>
                </c:pt>
                <c:pt idx="382">
                  <c:v>-0.5</c:v>
                </c:pt>
                <c:pt idx="383">
                  <c:v>3.7000000000000028</c:v>
                </c:pt>
                <c:pt idx="384">
                  <c:v>-4</c:v>
                </c:pt>
                <c:pt idx="385">
                  <c:v>1.0999999999999943</c:v>
                </c:pt>
                <c:pt idx="386">
                  <c:v>2</c:v>
                </c:pt>
                <c:pt idx="387">
                  <c:v>-6.0999999999999943</c:v>
                </c:pt>
                <c:pt idx="388">
                  <c:v>-0.79999999999999716</c:v>
                </c:pt>
                <c:pt idx="389">
                  <c:v>7.5</c:v>
                </c:pt>
                <c:pt idx="390">
                  <c:v>9.9999999999994316E-2</c:v>
                </c:pt>
                <c:pt idx="391">
                  <c:v>3.9000000000000057</c:v>
                </c:pt>
                <c:pt idx="392">
                  <c:v>-4.4000000000000057</c:v>
                </c:pt>
                <c:pt idx="393">
                  <c:v>3.0999999999999943</c:v>
                </c:pt>
                <c:pt idx="394">
                  <c:v>-0.79999999999999716</c:v>
                </c:pt>
                <c:pt idx="395">
                  <c:v>-0.59999999999999432</c:v>
                </c:pt>
                <c:pt idx="396">
                  <c:v>2.2000000000000028</c:v>
                </c:pt>
                <c:pt idx="397">
                  <c:v>0.19999999999998863</c:v>
                </c:pt>
                <c:pt idx="398">
                  <c:v>-1.5999999999999943</c:v>
                </c:pt>
                <c:pt idx="399">
                  <c:v>-4.5999999999999943</c:v>
                </c:pt>
                <c:pt idx="400">
                  <c:v>7.8999999999999915</c:v>
                </c:pt>
                <c:pt idx="401">
                  <c:v>3.7999999999999972</c:v>
                </c:pt>
                <c:pt idx="402">
                  <c:v>-2.3999999999999915</c:v>
                </c:pt>
                <c:pt idx="403">
                  <c:v>6.7999999999999972</c:v>
                </c:pt>
                <c:pt idx="404">
                  <c:v>-6.4000000000000057</c:v>
                </c:pt>
                <c:pt idx="405">
                  <c:v>-4.3999999999999915</c:v>
                </c:pt>
                <c:pt idx="406">
                  <c:v>-1.7000000000000028</c:v>
                </c:pt>
                <c:pt idx="407">
                  <c:v>0.70000000000000284</c:v>
                </c:pt>
                <c:pt idx="408">
                  <c:v>-2.4000000000000057</c:v>
                </c:pt>
                <c:pt idx="409">
                  <c:v>-2.5999999999999943</c:v>
                </c:pt>
                <c:pt idx="410">
                  <c:v>2.3999999999999915</c:v>
                </c:pt>
                <c:pt idx="411">
                  <c:v>-2.2999999999999972</c:v>
                </c:pt>
                <c:pt idx="412">
                  <c:v>2</c:v>
                </c:pt>
                <c:pt idx="413">
                  <c:v>6.1000000000000085</c:v>
                </c:pt>
                <c:pt idx="414">
                  <c:v>-6.2000000000000028</c:v>
                </c:pt>
                <c:pt idx="415">
                  <c:v>-0.5</c:v>
                </c:pt>
                <c:pt idx="416">
                  <c:v>2.0999999999999943</c:v>
                </c:pt>
                <c:pt idx="417">
                  <c:v>0.40000000000000568</c:v>
                </c:pt>
                <c:pt idx="418">
                  <c:v>-2.2999999999999972</c:v>
                </c:pt>
                <c:pt idx="419">
                  <c:v>3.6999999999999886</c:v>
                </c:pt>
                <c:pt idx="420">
                  <c:v>2.3000000000000114</c:v>
                </c:pt>
                <c:pt idx="421">
                  <c:v>4.0999999999999943</c:v>
                </c:pt>
                <c:pt idx="422">
                  <c:v>-1.0999999999999943</c:v>
                </c:pt>
                <c:pt idx="423">
                  <c:v>-1.3000000000000114</c:v>
                </c:pt>
                <c:pt idx="424">
                  <c:v>3.6000000000000085</c:v>
                </c:pt>
                <c:pt idx="425">
                  <c:v>-0.5</c:v>
                </c:pt>
                <c:pt idx="426">
                  <c:v>-2.1000000000000085</c:v>
                </c:pt>
                <c:pt idx="427">
                  <c:v>4</c:v>
                </c:pt>
                <c:pt idx="428">
                  <c:v>-0.19999999999998863</c:v>
                </c:pt>
                <c:pt idx="429">
                  <c:v>2.7999999999999972</c:v>
                </c:pt>
                <c:pt idx="430">
                  <c:v>0.79999999999999716</c:v>
                </c:pt>
                <c:pt idx="431">
                  <c:v>2.5</c:v>
                </c:pt>
                <c:pt idx="432">
                  <c:v>4.7999999999999972</c:v>
                </c:pt>
                <c:pt idx="433">
                  <c:v>-3.7999999999999972</c:v>
                </c:pt>
                <c:pt idx="434">
                  <c:v>-3.2000000000000028</c:v>
                </c:pt>
                <c:pt idx="435">
                  <c:v>8.4000000000000057</c:v>
                </c:pt>
                <c:pt idx="436">
                  <c:v>-0.90000000000000568</c:v>
                </c:pt>
                <c:pt idx="437">
                  <c:v>-5</c:v>
                </c:pt>
                <c:pt idx="438">
                  <c:v>4</c:v>
                </c:pt>
                <c:pt idx="439">
                  <c:v>-1.0999999999999943</c:v>
                </c:pt>
                <c:pt idx="440">
                  <c:v>2</c:v>
                </c:pt>
                <c:pt idx="441">
                  <c:v>-7.2999999999999972</c:v>
                </c:pt>
                <c:pt idx="442">
                  <c:v>-1.3000000000000114</c:v>
                </c:pt>
                <c:pt idx="443">
                  <c:v>3.3000000000000114</c:v>
                </c:pt>
                <c:pt idx="444">
                  <c:v>4</c:v>
                </c:pt>
                <c:pt idx="445">
                  <c:v>-3.7000000000000028</c:v>
                </c:pt>
                <c:pt idx="446">
                  <c:v>4</c:v>
                </c:pt>
                <c:pt idx="447">
                  <c:v>-6.1000000000000085</c:v>
                </c:pt>
                <c:pt idx="448">
                  <c:v>-2.5</c:v>
                </c:pt>
                <c:pt idx="449">
                  <c:v>-0.39999999999999147</c:v>
                </c:pt>
                <c:pt idx="450">
                  <c:v>4</c:v>
                </c:pt>
                <c:pt idx="451">
                  <c:v>-0.29999999999999716</c:v>
                </c:pt>
                <c:pt idx="452">
                  <c:v>1.5999999999999943</c:v>
                </c:pt>
                <c:pt idx="453">
                  <c:v>2.7000000000000028</c:v>
                </c:pt>
                <c:pt idx="454">
                  <c:v>2.2999999999999972</c:v>
                </c:pt>
                <c:pt idx="455">
                  <c:v>-4.2000000000000028</c:v>
                </c:pt>
                <c:pt idx="456">
                  <c:v>-1.5</c:v>
                </c:pt>
                <c:pt idx="457">
                  <c:v>1.6000000000000085</c:v>
                </c:pt>
                <c:pt idx="458">
                  <c:v>-2.5</c:v>
                </c:pt>
                <c:pt idx="459">
                  <c:v>1.5999999999999943</c:v>
                </c:pt>
                <c:pt idx="460">
                  <c:v>-2.9000000000000057</c:v>
                </c:pt>
                <c:pt idx="461">
                  <c:v>7.6000000000000085</c:v>
                </c:pt>
                <c:pt idx="462">
                  <c:v>8.5</c:v>
                </c:pt>
                <c:pt idx="463">
                  <c:v>-2.2000000000000028</c:v>
                </c:pt>
                <c:pt idx="464">
                  <c:v>5.7000000000000028</c:v>
                </c:pt>
                <c:pt idx="465">
                  <c:v>1</c:v>
                </c:pt>
                <c:pt idx="466">
                  <c:v>1.0999999999999943</c:v>
                </c:pt>
                <c:pt idx="467">
                  <c:v>-5.7000000000000028</c:v>
                </c:pt>
                <c:pt idx="468">
                  <c:v>1.9000000000000057</c:v>
                </c:pt>
                <c:pt idx="469">
                  <c:v>-7.9000000000000057</c:v>
                </c:pt>
                <c:pt idx="470">
                  <c:v>0.60000000000000853</c:v>
                </c:pt>
                <c:pt idx="471">
                  <c:v>-4.7999999999999972</c:v>
                </c:pt>
                <c:pt idx="472">
                  <c:v>-2.8000000000000114</c:v>
                </c:pt>
                <c:pt idx="473">
                  <c:v>-6.0999999999999943</c:v>
                </c:pt>
                <c:pt idx="474">
                  <c:v>11.299999999999997</c:v>
                </c:pt>
                <c:pt idx="475">
                  <c:v>10.700000000000003</c:v>
                </c:pt>
                <c:pt idx="476">
                  <c:v>9.9999999999994316E-2</c:v>
                </c:pt>
                <c:pt idx="477">
                  <c:v>-2.0999999999999943</c:v>
                </c:pt>
                <c:pt idx="478">
                  <c:v>1.9000000000000057</c:v>
                </c:pt>
                <c:pt idx="479">
                  <c:v>-3.1000000000000085</c:v>
                </c:pt>
                <c:pt idx="480">
                  <c:v>-0.5</c:v>
                </c:pt>
                <c:pt idx="481">
                  <c:v>0.70000000000000284</c:v>
                </c:pt>
                <c:pt idx="482">
                  <c:v>0.20000000000000284</c:v>
                </c:pt>
                <c:pt idx="483">
                  <c:v>8.5</c:v>
                </c:pt>
                <c:pt idx="484">
                  <c:v>2.6999999999999957</c:v>
                </c:pt>
                <c:pt idx="485">
                  <c:v>-2.3999999999999986</c:v>
                </c:pt>
                <c:pt idx="486">
                  <c:v>-0.39999999999999858</c:v>
                </c:pt>
                <c:pt idx="487">
                  <c:v>-8.6000000000000014</c:v>
                </c:pt>
                <c:pt idx="488">
                  <c:v>-5.9000000000000057</c:v>
                </c:pt>
                <c:pt idx="489">
                  <c:v>1.1000000000000085</c:v>
                </c:pt>
                <c:pt idx="490">
                  <c:v>0.89999999999999147</c:v>
                </c:pt>
                <c:pt idx="491">
                  <c:v>-1.5</c:v>
                </c:pt>
                <c:pt idx="492">
                  <c:v>4.4000000000000057</c:v>
                </c:pt>
                <c:pt idx="493">
                  <c:v>-3.2000000000000028</c:v>
                </c:pt>
                <c:pt idx="494">
                  <c:v>-9.7999999999999972</c:v>
                </c:pt>
                <c:pt idx="495">
                  <c:v>22.5</c:v>
                </c:pt>
                <c:pt idx="496">
                  <c:v>6.7999999999999972</c:v>
                </c:pt>
                <c:pt idx="497">
                  <c:v>1.5</c:v>
                </c:pt>
                <c:pt idx="498">
                  <c:v>0.90000000000000568</c:v>
                </c:pt>
                <c:pt idx="499">
                  <c:v>1.8999999999999986</c:v>
                </c:pt>
                <c:pt idx="500">
                  <c:v>-7.8999999999999986</c:v>
                </c:pt>
                <c:pt idx="501">
                  <c:v>-4.1000000000000014</c:v>
                </c:pt>
                <c:pt idx="502">
                  <c:v>-14.399999999999999</c:v>
                </c:pt>
                <c:pt idx="503">
                  <c:v>0.70000000000000284</c:v>
                </c:pt>
                <c:pt idx="504">
                  <c:v>-2.7000000000000028</c:v>
                </c:pt>
                <c:pt idx="505">
                  <c:v>-4.6000000000000085</c:v>
                </c:pt>
                <c:pt idx="506">
                  <c:v>2.6000000000000085</c:v>
                </c:pt>
                <c:pt idx="507">
                  <c:v>0</c:v>
                </c:pt>
                <c:pt idx="508">
                  <c:v>-2.1000000000000085</c:v>
                </c:pt>
                <c:pt idx="509">
                  <c:v>-2.0999999999999943</c:v>
                </c:pt>
                <c:pt idx="510">
                  <c:v>1.2000000000000028</c:v>
                </c:pt>
                <c:pt idx="511">
                  <c:v>-2.9000000000000057</c:v>
                </c:pt>
                <c:pt idx="512">
                  <c:v>-1.3999999999999915</c:v>
                </c:pt>
                <c:pt idx="513">
                  <c:v>8.2999999999999972</c:v>
                </c:pt>
                <c:pt idx="514">
                  <c:v>-5.2000000000000028</c:v>
                </c:pt>
                <c:pt idx="515">
                  <c:v>3.5</c:v>
                </c:pt>
                <c:pt idx="516">
                  <c:v>1.9000000000000057</c:v>
                </c:pt>
                <c:pt idx="517">
                  <c:v>-3.1000000000000085</c:v>
                </c:pt>
                <c:pt idx="518">
                  <c:v>-4.3999999999999915</c:v>
                </c:pt>
                <c:pt idx="519">
                  <c:v>-1.2000000000000028</c:v>
                </c:pt>
                <c:pt idx="520">
                  <c:v>-1.1000000000000085</c:v>
                </c:pt>
                <c:pt idx="521">
                  <c:v>4.4000000000000057</c:v>
                </c:pt>
                <c:pt idx="522">
                  <c:v>-0.79999999999999716</c:v>
                </c:pt>
                <c:pt idx="523">
                  <c:v>-0.70000000000000284</c:v>
                </c:pt>
                <c:pt idx="524">
                  <c:v>-2.5</c:v>
                </c:pt>
                <c:pt idx="525">
                  <c:v>0.70000000000000284</c:v>
                </c:pt>
                <c:pt idx="526">
                  <c:v>6.5</c:v>
                </c:pt>
                <c:pt idx="527">
                  <c:v>-3.4000000000000057</c:v>
                </c:pt>
                <c:pt idx="528">
                  <c:v>-1.5999999999999943</c:v>
                </c:pt>
                <c:pt idx="529">
                  <c:v>4.8999999999999915</c:v>
                </c:pt>
                <c:pt idx="530">
                  <c:v>-2.7999999999999972</c:v>
                </c:pt>
                <c:pt idx="531">
                  <c:v>3.2999999999999972</c:v>
                </c:pt>
                <c:pt idx="532">
                  <c:v>1</c:v>
                </c:pt>
                <c:pt idx="533">
                  <c:v>4.2000000000000028</c:v>
                </c:pt>
                <c:pt idx="534">
                  <c:v>4</c:v>
                </c:pt>
                <c:pt idx="535">
                  <c:v>-7.7000000000000028</c:v>
                </c:pt>
                <c:pt idx="536">
                  <c:v>-3.7999999999999972</c:v>
                </c:pt>
                <c:pt idx="537">
                  <c:v>-1.5999999999999943</c:v>
                </c:pt>
                <c:pt idx="538">
                  <c:v>2.5</c:v>
                </c:pt>
                <c:pt idx="539">
                  <c:v>2.5</c:v>
                </c:pt>
                <c:pt idx="540">
                  <c:v>0.20000000000000284</c:v>
                </c:pt>
                <c:pt idx="541">
                  <c:v>-4.1000000000000085</c:v>
                </c:pt>
                <c:pt idx="542">
                  <c:v>1.4000000000000057</c:v>
                </c:pt>
                <c:pt idx="543">
                  <c:v>1.7000000000000028</c:v>
                </c:pt>
                <c:pt idx="544">
                  <c:v>0.69999999999998863</c:v>
                </c:pt>
                <c:pt idx="545">
                  <c:v>2.6000000000000085</c:v>
                </c:pt>
                <c:pt idx="546">
                  <c:v>-3.2999999999999972</c:v>
                </c:pt>
                <c:pt idx="547">
                  <c:v>-5.5</c:v>
                </c:pt>
                <c:pt idx="548">
                  <c:v>5.7999999999999972</c:v>
                </c:pt>
                <c:pt idx="549">
                  <c:v>-4.6000000000000085</c:v>
                </c:pt>
                <c:pt idx="550">
                  <c:v>-2.5999999999999943</c:v>
                </c:pt>
                <c:pt idx="551">
                  <c:v>-1.7999999999999972</c:v>
                </c:pt>
                <c:pt idx="552">
                  <c:v>2.7999999999999972</c:v>
                </c:pt>
                <c:pt idx="553">
                  <c:v>-1</c:v>
                </c:pt>
                <c:pt idx="554">
                  <c:v>1.5999999999999943</c:v>
                </c:pt>
                <c:pt idx="555">
                  <c:v>-0.89999999999999147</c:v>
                </c:pt>
                <c:pt idx="556">
                  <c:v>2.5</c:v>
                </c:pt>
                <c:pt idx="557">
                  <c:v>-2.7999999999999972</c:v>
                </c:pt>
                <c:pt idx="558">
                  <c:v>3.5999999999999943</c:v>
                </c:pt>
                <c:pt idx="559">
                  <c:v>3.7000000000000028</c:v>
                </c:pt>
                <c:pt idx="560">
                  <c:v>-3.4000000000000057</c:v>
                </c:pt>
                <c:pt idx="561">
                  <c:v>-2.0999999999999943</c:v>
                </c:pt>
                <c:pt idx="562">
                  <c:v>-1.1000000000000085</c:v>
                </c:pt>
                <c:pt idx="563">
                  <c:v>-3.6999999999999886</c:v>
                </c:pt>
                <c:pt idx="564">
                  <c:v>6.8999999999999915</c:v>
                </c:pt>
                <c:pt idx="565">
                  <c:v>-2.7999999999999972</c:v>
                </c:pt>
                <c:pt idx="566">
                  <c:v>-0.29999999999999716</c:v>
                </c:pt>
                <c:pt idx="567">
                  <c:v>0.79999999999999716</c:v>
                </c:pt>
                <c:pt idx="568">
                  <c:v>-3.7999999999999972</c:v>
                </c:pt>
                <c:pt idx="569">
                  <c:v>2.3999999999999915</c:v>
                </c:pt>
                <c:pt idx="570">
                  <c:v>-3.5999999999999943</c:v>
                </c:pt>
                <c:pt idx="571">
                  <c:v>-9.9999999999994316E-2</c:v>
                </c:pt>
                <c:pt idx="572">
                  <c:v>-4.8000000000000114</c:v>
                </c:pt>
                <c:pt idx="573">
                  <c:v>2.7000000000000028</c:v>
                </c:pt>
                <c:pt idx="574">
                  <c:v>1.7999999999999972</c:v>
                </c:pt>
                <c:pt idx="575">
                  <c:v>2.1000000000000085</c:v>
                </c:pt>
                <c:pt idx="576">
                  <c:v>-0.79999999999999716</c:v>
                </c:pt>
                <c:pt idx="577">
                  <c:v>-0.80000000000001137</c:v>
                </c:pt>
                <c:pt idx="578">
                  <c:v>-6.2999999999999972</c:v>
                </c:pt>
                <c:pt idx="579">
                  <c:v>4.5</c:v>
                </c:pt>
                <c:pt idx="580">
                  <c:v>-3.7999999999999972</c:v>
                </c:pt>
                <c:pt idx="581">
                  <c:v>6</c:v>
                </c:pt>
                <c:pt idx="582">
                  <c:v>3.0999999999999943</c:v>
                </c:pt>
                <c:pt idx="583">
                  <c:v>1.8000000000000114</c:v>
                </c:pt>
                <c:pt idx="584">
                  <c:v>0.29999999999999716</c:v>
                </c:pt>
                <c:pt idx="585">
                  <c:v>-2.4000000000000057</c:v>
                </c:pt>
                <c:pt idx="586">
                  <c:v>-2.2999999999999972</c:v>
                </c:pt>
                <c:pt idx="587">
                  <c:v>1.2999999999999972</c:v>
                </c:pt>
                <c:pt idx="588">
                  <c:v>-4.2000000000000028</c:v>
                </c:pt>
                <c:pt idx="589">
                  <c:v>6.5</c:v>
                </c:pt>
                <c:pt idx="590">
                  <c:v>6</c:v>
                </c:pt>
                <c:pt idx="591">
                  <c:v>9.7000000000000028</c:v>
                </c:pt>
                <c:pt idx="592">
                  <c:v>6</c:v>
                </c:pt>
                <c:pt idx="593">
                  <c:v>-2.7000000000000028</c:v>
                </c:pt>
                <c:pt idx="594">
                  <c:v>-3.0999999999999943</c:v>
                </c:pt>
                <c:pt idx="595">
                  <c:v>0.59999999999999432</c:v>
                </c:pt>
                <c:pt idx="596">
                  <c:v>3.5</c:v>
                </c:pt>
                <c:pt idx="597">
                  <c:v>6.0000000000000071</c:v>
                </c:pt>
                <c:pt idx="598">
                  <c:v>3.2999999999999972</c:v>
                </c:pt>
                <c:pt idx="599">
                  <c:v>-2.5</c:v>
                </c:pt>
                <c:pt idx="600">
                  <c:v>-1.8999999999999986</c:v>
                </c:pt>
                <c:pt idx="601">
                  <c:v>0.89999999999999858</c:v>
                </c:pt>
                <c:pt idx="602">
                  <c:v>8</c:v>
                </c:pt>
                <c:pt idx="603">
                  <c:v>-5.6000000000000014</c:v>
                </c:pt>
                <c:pt idx="604">
                  <c:v>-4.1999999999999957</c:v>
                </c:pt>
                <c:pt idx="605">
                  <c:v>6.1000000000000014</c:v>
                </c:pt>
                <c:pt idx="606">
                  <c:v>0.5</c:v>
                </c:pt>
                <c:pt idx="607">
                  <c:v>-5.9000000000000057</c:v>
                </c:pt>
                <c:pt idx="608">
                  <c:v>-6.7999999999999972</c:v>
                </c:pt>
                <c:pt idx="609">
                  <c:v>-1.7999999999999972</c:v>
                </c:pt>
                <c:pt idx="610">
                  <c:v>3.7000000000000028</c:v>
                </c:pt>
                <c:pt idx="611">
                  <c:v>-4.1000000000000085</c:v>
                </c:pt>
                <c:pt idx="612">
                  <c:v>-2.3999999999999915</c:v>
                </c:pt>
                <c:pt idx="613">
                  <c:v>4.7999999999999972</c:v>
                </c:pt>
                <c:pt idx="614">
                  <c:v>6.6999999999999957</c:v>
                </c:pt>
                <c:pt idx="615">
                  <c:v>0</c:v>
                </c:pt>
                <c:pt idx="616">
                  <c:v>-5.8000000000000043</c:v>
                </c:pt>
                <c:pt idx="617">
                  <c:v>7.5000000000000071</c:v>
                </c:pt>
                <c:pt idx="618">
                  <c:v>-16.500000000000007</c:v>
                </c:pt>
                <c:pt idx="619">
                  <c:v>7.3000000000000114</c:v>
                </c:pt>
                <c:pt idx="620">
                  <c:v>1.6999999999999886</c:v>
                </c:pt>
                <c:pt idx="621">
                  <c:v>8.3000000000000043</c:v>
                </c:pt>
                <c:pt idx="622">
                  <c:v>6.2000000000000028</c:v>
                </c:pt>
                <c:pt idx="623">
                  <c:v>0.39999999999999858</c:v>
                </c:pt>
                <c:pt idx="624">
                  <c:v>7.7000000000000028</c:v>
                </c:pt>
                <c:pt idx="625">
                  <c:v>0.89999999999999858</c:v>
                </c:pt>
                <c:pt idx="626">
                  <c:v>0.10000000000000142</c:v>
                </c:pt>
                <c:pt idx="627">
                  <c:v>-10.600000000000001</c:v>
                </c:pt>
                <c:pt idx="628">
                  <c:v>0.79999999999999716</c:v>
                </c:pt>
                <c:pt idx="629">
                  <c:v>2.6000000000000014</c:v>
                </c:pt>
                <c:pt idx="630">
                  <c:v>-0.5</c:v>
                </c:pt>
                <c:pt idx="631">
                  <c:v>2.5</c:v>
                </c:pt>
                <c:pt idx="632">
                  <c:v>-4.1000000000000014</c:v>
                </c:pt>
                <c:pt idx="633">
                  <c:v>4.3000000000000043</c:v>
                </c:pt>
                <c:pt idx="634">
                  <c:v>5.0999999999999943</c:v>
                </c:pt>
                <c:pt idx="635">
                  <c:v>-7.1999999999999957</c:v>
                </c:pt>
                <c:pt idx="636">
                  <c:v>-3.5</c:v>
                </c:pt>
                <c:pt idx="637">
                  <c:v>1.6000000000000014</c:v>
                </c:pt>
                <c:pt idx="638">
                  <c:v>-0.40000000000000568</c:v>
                </c:pt>
                <c:pt idx="639">
                  <c:v>-8.5</c:v>
                </c:pt>
                <c:pt idx="640">
                  <c:v>3.8000000000000043</c:v>
                </c:pt>
                <c:pt idx="641">
                  <c:v>4.6000000000000014</c:v>
                </c:pt>
                <c:pt idx="642">
                  <c:v>-9</c:v>
                </c:pt>
                <c:pt idx="643">
                  <c:v>-8.9000000000000057</c:v>
                </c:pt>
                <c:pt idx="644">
                  <c:v>1.9000000000000057</c:v>
                </c:pt>
                <c:pt idx="645">
                  <c:v>2.7999999999999972</c:v>
                </c:pt>
                <c:pt idx="646">
                  <c:v>-5</c:v>
                </c:pt>
                <c:pt idx="647">
                  <c:v>3.9000000000000057</c:v>
                </c:pt>
                <c:pt idx="648">
                  <c:v>-4.9000000000000057</c:v>
                </c:pt>
                <c:pt idx="649">
                  <c:v>1.9000000000000057</c:v>
                </c:pt>
                <c:pt idx="650">
                  <c:v>1.5999999999999943</c:v>
                </c:pt>
                <c:pt idx="651">
                  <c:v>-7.7000000000000028</c:v>
                </c:pt>
                <c:pt idx="652">
                  <c:v>1.5</c:v>
                </c:pt>
                <c:pt idx="653">
                  <c:v>-0.20000000000000284</c:v>
                </c:pt>
                <c:pt idx="654">
                  <c:v>-5.5999999999999943</c:v>
                </c:pt>
                <c:pt idx="655">
                  <c:v>-2.0999999999999943</c:v>
                </c:pt>
                <c:pt idx="656">
                  <c:v>-0.60000000000000853</c:v>
                </c:pt>
                <c:pt idx="657">
                  <c:v>-1.7000000000000028</c:v>
                </c:pt>
                <c:pt idx="658">
                  <c:v>0.40000000000000568</c:v>
                </c:pt>
                <c:pt idx="659">
                  <c:v>6</c:v>
                </c:pt>
                <c:pt idx="660">
                  <c:v>-1.7000000000000028</c:v>
                </c:pt>
                <c:pt idx="661">
                  <c:v>11.299999999999997</c:v>
                </c:pt>
                <c:pt idx="662">
                  <c:v>-0.79999999999999716</c:v>
                </c:pt>
                <c:pt idx="663">
                  <c:v>0.90000000000000568</c:v>
                </c:pt>
                <c:pt idx="664">
                  <c:v>19.799999999999997</c:v>
                </c:pt>
                <c:pt idx="665">
                  <c:v>-1.2000000000000028</c:v>
                </c:pt>
                <c:pt idx="666">
                  <c:v>-6.3999999999999986</c:v>
                </c:pt>
                <c:pt idx="667">
                  <c:v>-6.2999999999999972</c:v>
                </c:pt>
                <c:pt idx="668">
                  <c:v>14.5</c:v>
                </c:pt>
                <c:pt idx="669">
                  <c:v>-17.699999999999996</c:v>
                </c:pt>
                <c:pt idx="670">
                  <c:v>4.0999999999999943</c:v>
                </c:pt>
                <c:pt idx="671">
                  <c:v>-4.2999999999999972</c:v>
                </c:pt>
                <c:pt idx="672">
                  <c:v>-6</c:v>
                </c:pt>
                <c:pt idx="673">
                  <c:v>-14.5</c:v>
                </c:pt>
                <c:pt idx="674">
                  <c:v>-3.5</c:v>
                </c:pt>
                <c:pt idx="675">
                  <c:v>9.0999999999999943</c:v>
                </c:pt>
                <c:pt idx="676">
                  <c:v>-8.7000000000000028</c:v>
                </c:pt>
                <c:pt idx="677">
                  <c:v>13.700000000000003</c:v>
                </c:pt>
                <c:pt idx="678">
                  <c:v>-1.2000000000000028</c:v>
                </c:pt>
                <c:pt idx="679">
                  <c:v>2.5</c:v>
                </c:pt>
                <c:pt idx="680">
                  <c:v>0</c:v>
                </c:pt>
                <c:pt idx="681">
                  <c:v>4.6000000000000085</c:v>
                </c:pt>
                <c:pt idx="682">
                  <c:v>-4.4000000000000057</c:v>
                </c:pt>
                <c:pt idx="683">
                  <c:v>4.5</c:v>
                </c:pt>
                <c:pt idx="684">
                  <c:v>-4.5999999999999943</c:v>
                </c:pt>
                <c:pt idx="68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BC6-4C34-9156-CC71A3A2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Data!$F$1</c:f>
              <c:strCache>
                <c:ptCount val="1"/>
                <c:pt idx="0">
                  <c:v>Consumer expectations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Data!$E$2:$E$687</c:f>
              <c:numCache>
                <c:formatCode>m/d/yyyy</c:formatCode>
                <c:ptCount val="686"/>
                <c:pt idx="0">
                  <c:v>45058</c:v>
                </c:pt>
                <c:pt idx="1">
                  <c:v>45044</c:v>
                </c:pt>
                <c:pt idx="2">
                  <c:v>45030</c:v>
                </c:pt>
                <c:pt idx="3">
                  <c:v>45016</c:v>
                </c:pt>
                <c:pt idx="4">
                  <c:v>45002</c:v>
                </c:pt>
                <c:pt idx="5">
                  <c:v>44981</c:v>
                </c:pt>
                <c:pt idx="6">
                  <c:v>44967</c:v>
                </c:pt>
                <c:pt idx="7">
                  <c:v>44953</c:v>
                </c:pt>
                <c:pt idx="8">
                  <c:v>44939</c:v>
                </c:pt>
                <c:pt idx="9">
                  <c:v>44918</c:v>
                </c:pt>
                <c:pt idx="10">
                  <c:v>44904</c:v>
                </c:pt>
                <c:pt idx="11">
                  <c:v>44888</c:v>
                </c:pt>
                <c:pt idx="12">
                  <c:v>44876</c:v>
                </c:pt>
                <c:pt idx="13">
                  <c:v>44862</c:v>
                </c:pt>
                <c:pt idx="14">
                  <c:v>44848</c:v>
                </c:pt>
                <c:pt idx="15">
                  <c:v>44834</c:v>
                </c:pt>
                <c:pt idx="16">
                  <c:v>44820</c:v>
                </c:pt>
                <c:pt idx="17">
                  <c:v>44799</c:v>
                </c:pt>
                <c:pt idx="18">
                  <c:v>44785</c:v>
                </c:pt>
                <c:pt idx="19">
                  <c:v>44771</c:v>
                </c:pt>
                <c:pt idx="20">
                  <c:v>44757</c:v>
                </c:pt>
                <c:pt idx="21">
                  <c:v>44736</c:v>
                </c:pt>
                <c:pt idx="22">
                  <c:v>44722</c:v>
                </c:pt>
                <c:pt idx="23">
                  <c:v>44708</c:v>
                </c:pt>
                <c:pt idx="24">
                  <c:v>44694</c:v>
                </c:pt>
                <c:pt idx="25">
                  <c:v>44680</c:v>
                </c:pt>
                <c:pt idx="26">
                  <c:v>44665</c:v>
                </c:pt>
                <c:pt idx="27">
                  <c:v>44645</c:v>
                </c:pt>
                <c:pt idx="28">
                  <c:v>44631</c:v>
                </c:pt>
                <c:pt idx="29">
                  <c:v>44617</c:v>
                </c:pt>
                <c:pt idx="30">
                  <c:v>44603</c:v>
                </c:pt>
                <c:pt idx="31">
                  <c:v>44589</c:v>
                </c:pt>
                <c:pt idx="32">
                  <c:v>44575</c:v>
                </c:pt>
                <c:pt idx="33">
                  <c:v>44553</c:v>
                </c:pt>
                <c:pt idx="34">
                  <c:v>44540</c:v>
                </c:pt>
                <c:pt idx="35">
                  <c:v>44524</c:v>
                </c:pt>
                <c:pt idx="36">
                  <c:v>44512</c:v>
                </c:pt>
                <c:pt idx="37">
                  <c:v>44498</c:v>
                </c:pt>
                <c:pt idx="38">
                  <c:v>44484</c:v>
                </c:pt>
                <c:pt idx="39">
                  <c:v>44470</c:v>
                </c:pt>
                <c:pt idx="40">
                  <c:v>44456</c:v>
                </c:pt>
                <c:pt idx="41">
                  <c:v>44435</c:v>
                </c:pt>
                <c:pt idx="42">
                  <c:v>44421</c:v>
                </c:pt>
                <c:pt idx="43">
                  <c:v>44407</c:v>
                </c:pt>
                <c:pt idx="44">
                  <c:v>44393</c:v>
                </c:pt>
                <c:pt idx="45">
                  <c:v>44372</c:v>
                </c:pt>
                <c:pt idx="46">
                  <c:v>44358</c:v>
                </c:pt>
                <c:pt idx="47">
                  <c:v>44344</c:v>
                </c:pt>
                <c:pt idx="48">
                  <c:v>44330</c:v>
                </c:pt>
                <c:pt idx="49">
                  <c:v>44316</c:v>
                </c:pt>
                <c:pt idx="50">
                  <c:v>44302</c:v>
                </c:pt>
                <c:pt idx="51">
                  <c:v>44281</c:v>
                </c:pt>
                <c:pt idx="52">
                  <c:v>44267</c:v>
                </c:pt>
                <c:pt idx="53">
                  <c:v>44253</c:v>
                </c:pt>
                <c:pt idx="54">
                  <c:v>44239</c:v>
                </c:pt>
                <c:pt idx="55">
                  <c:v>44225</c:v>
                </c:pt>
                <c:pt idx="56">
                  <c:v>44211</c:v>
                </c:pt>
                <c:pt idx="57">
                  <c:v>44188</c:v>
                </c:pt>
                <c:pt idx="58">
                  <c:v>44176</c:v>
                </c:pt>
                <c:pt idx="59">
                  <c:v>44160</c:v>
                </c:pt>
                <c:pt idx="60">
                  <c:v>44148</c:v>
                </c:pt>
                <c:pt idx="61">
                  <c:v>44134</c:v>
                </c:pt>
                <c:pt idx="62">
                  <c:v>44120</c:v>
                </c:pt>
                <c:pt idx="63">
                  <c:v>44106</c:v>
                </c:pt>
                <c:pt idx="64">
                  <c:v>44092</c:v>
                </c:pt>
                <c:pt idx="65">
                  <c:v>44071</c:v>
                </c:pt>
                <c:pt idx="66">
                  <c:v>44057</c:v>
                </c:pt>
                <c:pt idx="67">
                  <c:v>44043</c:v>
                </c:pt>
                <c:pt idx="68">
                  <c:v>44029</c:v>
                </c:pt>
                <c:pt idx="69">
                  <c:v>44008</c:v>
                </c:pt>
                <c:pt idx="70">
                  <c:v>43994</c:v>
                </c:pt>
                <c:pt idx="71">
                  <c:v>43980</c:v>
                </c:pt>
                <c:pt idx="72">
                  <c:v>43966</c:v>
                </c:pt>
                <c:pt idx="73">
                  <c:v>43945</c:v>
                </c:pt>
                <c:pt idx="74">
                  <c:v>43930</c:v>
                </c:pt>
                <c:pt idx="75">
                  <c:v>43917</c:v>
                </c:pt>
                <c:pt idx="76">
                  <c:v>43903</c:v>
                </c:pt>
                <c:pt idx="77">
                  <c:v>43889</c:v>
                </c:pt>
                <c:pt idx="78">
                  <c:v>43875</c:v>
                </c:pt>
                <c:pt idx="79">
                  <c:v>43861</c:v>
                </c:pt>
                <c:pt idx="80">
                  <c:v>43847</c:v>
                </c:pt>
                <c:pt idx="81">
                  <c:v>43819</c:v>
                </c:pt>
                <c:pt idx="82">
                  <c:v>43805</c:v>
                </c:pt>
                <c:pt idx="83">
                  <c:v>43791</c:v>
                </c:pt>
                <c:pt idx="84">
                  <c:v>43777</c:v>
                </c:pt>
                <c:pt idx="85">
                  <c:v>43763</c:v>
                </c:pt>
                <c:pt idx="86">
                  <c:v>43749</c:v>
                </c:pt>
                <c:pt idx="87">
                  <c:v>43735</c:v>
                </c:pt>
                <c:pt idx="88">
                  <c:v>43721</c:v>
                </c:pt>
                <c:pt idx="89">
                  <c:v>43707</c:v>
                </c:pt>
                <c:pt idx="90">
                  <c:v>43693</c:v>
                </c:pt>
                <c:pt idx="91">
                  <c:v>43679</c:v>
                </c:pt>
                <c:pt idx="92">
                  <c:v>43665</c:v>
                </c:pt>
                <c:pt idx="93">
                  <c:v>43644</c:v>
                </c:pt>
                <c:pt idx="94">
                  <c:v>43630</c:v>
                </c:pt>
                <c:pt idx="95">
                  <c:v>43616</c:v>
                </c:pt>
                <c:pt idx="96">
                  <c:v>43602</c:v>
                </c:pt>
                <c:pt idx="97">
                  <c:v>43581</c:v>
                </c:pt>
                <c:pt idx="98">
                  <c:v>43567</c:v>
                </c:pt>
                <c:pt idx="99">
                  <c:v>43553</c:v>
                </c:pt>
                <c:pt idx="100">
                  <c:v>43539</c:v>
                </c:pt>
                <c:pt idx="101">
                  <c:v>43525</c:v>
                </c:pt>
                <c:pt idx="102">
                  <c:v>43511</c:v>
                </c:pt>
                <c:pt idx="103">
                  <c:v>43497</c:v>
                </c:pt>
                <c:pt idx="104">
                  <c:v>43483</c:v>
                </c:pt>
                <c:pt idx="105">
                  <c:v>43455</c:v>
                </c:pt>
                <c:pt idx="106">
                  <c:v>43441</c:v>
                </c:pt>
                <c:pt idx="107">
                  <c:v>43425</c:v>
                </c:pt>
                <c:pt idx="108">
                  <c:v>43413</c:v>
                </c:pt>
                <c:pt idx="109">
                  <c:v>43399</c:v>
                </c:pt>
                <c:pt idx="110">
                  <c:v>43385</c:v>
                </c:pt>
                <c:pt idx="111">
                  <c:v>43371</c:v>
                </c:pt>
                <c:pt idx="112">
                  <c:v>43357</c:v>
                </c:pt>
                <c:pt idx="113">
                  <c:v>43343</c:v>
                </c:pt>
                <c:pt idx="114">
                  <c:v>43329</c:v>
                </c:pt>
                <c:pt idx="115">
                  <c:v>43308</c:v>
                </c:pt>
                <c:pt idx="116">
                  <c:v>43294</c:v>
                </c:pt>
                <c:pt idx="117">
                  <c:v>43280</c:v>
                </c:pt>
                <c:pt idx="118">
                  <c:v>43266</c:v>
                </c:pt>
                <c:pt idx="119">
                  <c:v>43245</c:v>
                </c:pt>
                <c:pt idx="120">
                  <c:v>43231</c:v>
                </c:pt>
                <c:pt idx="121">
                  <c:v>43217</c:v>
                </c:pt>
                <c:pt idx="122">
                  <c:v>43203</c:v>
                </c:pt>
                <c:pt idx="123">
                  <c:v>43188</c:v>
                </c:pt>
                <c:pt idx="124">
                  <c:v>43175</c:v>
                </c:pt>
                <c:pt idx="125">
                  <c:v>43161</c:v>
                </c:pt>
                <c:pt idx="126">
                  <c:v>43147</c:v>
                </c:pt>
                <c:pt idx="127">
                  <c:v>43133</c:v>
                </c:pt>
                <c:pt idx="128">
                  <c:v>43119</c:v>
                </c:pt>
                <c:pt idx="129">
                  <c:v>43091</c:v>
                </c:pt>
                <c:pt idx="130">
                  <c:v>43077</c:v>
                </c:pt>
                <c:pt idx="131">
                  <c:v>43061</c:v>
                </c:pt>
                <c:pt idx="132">
                  <c:v>43049</c:v>
                </c:pt>
                <c:pt idx="133">
                  <c:v>43035</c:v>
                </c:pt>
                <c:pt idx="134">
                  <c:v>43021</c:v>
                </c:pt>
                <c:pt idx="135">
                  <c:v>43007</c:v>
                </c:pt>
                <c:pt idx="136">
                  <c:v>42993</c:v>
                </c:pt>
                <c:pt idx="137">
                  <c:v>42979</c:v>
                </c:pt>
                <c:pt idx="138">
                  <c:v>42965</c:v>
                </c:pt>
                <c:pt idx="139">
                  <c:v>42944</c:v>
                </c:pt>
                <c:pt idx="140">
                  <c:v>42930</c:v>
                </c:pt>
                <c:pt idx="141">
                  <c:v>42916</c:v>
                </c:pt>
                <c:pt idx="142">
                  <c:v>42902</c:v>
                </c:pt>
                <c:pt idx="143">
                  <c:v>42881</c:v>
                </c:pt>
                <c:pt idx="144">
                  <c:v>42867</c:v>
                </c:pt>
                <c:pt idx="145">
                  <c:v>42853</c:v>
                </c:pt>
                <c:pt idx="146">
                  <c:v>42838</c:v>
                </c:pt>
                <c:pt idx="147">
                  <c:v>42825</c:v>
                </c:pt>
                <c:pt idx="148">
                  <c:v>42811</c:v>
                </c:pt>
                <c:pt idx="149">
                  <c:v>42790</c:v>
                </c:pt>
                <c:pt idx="150">
                  <c:v>42776</c:v>
                </c:pt>
                <c:pt idx="151">
                  <c:v>42762</c:v>
                </c:pt>
                <c:pt idx="152">
                  <c:v>42748</c:v>
                </c:pt>
                <c:pt idx="153">
                  <c:v>42727</c:v>
                </c:pt>
                <c:pt idx="154">
                  <c:v>42713</c:v>
                </c:pt>
                <c:pt idx="155">
                  <c:v>42697</c:v>
                </c:pt>
                <c:pt idx="156">
                  <c:v>42685</c:v>
                </c:pt>
                <c:pt idx="157">
                  <c:v>42671</c:v>
                </c:pt>
                <c:pt idx="158">
                  <c:v>42657</c:v>
                </c:pt>
                <c:pt idx="159">
                  <c:v>42643</c:v>
                </c:pt>
                <c:pt idx="160">
                  <c:v>42629</c:v>
                </c:pt>
                <c:pt idx="161">
                  <c:v>42608</c:v>
                </c:pt>
                <c:pt idx="162">
                  <c:v>42594</c:v>
                </c:pt>
                <c:pt idx="163">
                  <c:v>42580</c:v>
                </c:pt>
                <c:pt idx="164">
                  <c:v>42566</c:v>
                </c:pt>
                <c:pt idx="165">
                  <c:v>42545</c:v>
                </c:pt>
                <c:pt idx="166">
                  <c:v>42531</c:v>
                </c:pt>
                <c:pt idx="167">
                  <c:v>42517</c:v>
                </c:pt>
                <c:pt idx="168">
                  <c:v>42503</c:v>
                </c:pt>
                <c:pt idx="169">
                  <c:v>42489</c:v>
                </c:pt>
                <c:pt idx="170">
                  <c:v>42475</c:v>
                </c:pt>
                <c:pt idx="171">
                  <c:v>42461</c:v>
                </c:pt>
                <c:pt idx="172">
                  <c:v>42447</c:v>
                </c:pt>
                <c:pt idx="173">
                  <c:v>42426</c:v>
                </c:pt>
                <c:pt idx="174">
                  <c:v>42412</c:v>
                </c:pt>
                <c:pt idx="175">
                  <c:v>42398</c:v>
                </c:pt>
                <c:pt idx="176">
                  <c:v>42384</c:v>
                </c:pt>
                <c:pt idx="177">
                  <c:v>42361</c:v>
                </c:pt>
                <c:pt idx="178">
                  <c:v>42349</c:v>
                </c:pt>
                <c:pt idx="179">
                  <c:v>42333</c:v>
                </c:pt>
                <c:pt idx="180">
                  <c:v>42321</c:v>
                </c:pt>
                <c:pt idx="181">
                  <c:v>42307</c:v>
                </c:pt>
                <c:pt idx="182">
                  <c:v>42293</c:v>
                </c:pt>
                <c:pt idx="183">
                  <c:v>42272</c:v>
                </c:pt>
                <c:pt idx="184">
                  <c:v>42258</c:v>
                </c:pt>
                <c:pt idx="185">
                  <c:v>42244</c:v>
                </c:pt>
                <c:pt idx="186">
                  <c:v>42230</c:v>
                </c:pt>
                <c:pt idx="187">
                  <c:v>42216</c:v>
                </c:pt>
                <c:pt idx="188">
                  <c:v>42202</c:v>
                </c:pt>
                <c:pt idx="189">
                  <c:v>42181</c:v>
                </c:pt>
                <c:pt idx="190">
                  <c:v>42167</c:v>
                </c:pt>
                <c:pt idx="191">
                  <c:v>42153</c:v>
                </c:pt>
                <c:pt idx="192">
                  <c:v>42139</c:v>
                </c:pt>
                <c:pt idx="193">
                  <c:v>42125</c:v>
                </c:pt>
                <c:pt idx="194">
                  <c:v>42111</c:v>
                </c:pt>
                <c:pt idx="195">
                  <c:v>42090</c:v>
                </c:pt>
                <c:pt idx="196">
                  <c:v>42076</c:v>
                </c:pt>
                <c:pt idx="197">
                  <c:v>42062</c:v>
                </c:pt>
                <c:pt idx="198">
                  <c:v>42048</c:v>
                </c:pt>
                <c:pt idx="199">
                  <c:v>42034</c:v>
                </c:pt>
                <c:pt idx="200">
                  <c:v>42020</c:v>
                </c:pt>
                <c:pt idx="201">
                  <c:v>41996</c:v>
                </c:pt>
                <c:pt idx="202">
                  <c:v>41985</c:v>
                </c:pt>
                <c:pt idx="203">
                  <c:v>41969</c:v>
                </c:pt>
                <c:pt idx="204">
                  <c:v>41957</c:v>
                </c:pt>
                <c:pt idx="205">
                  <c:v>41943</c:v>
                </c:pt>
                <c:pt idx="206">
                  <c:v>41929</c:v>
                </c:pt>
                <c:pt idx="207">
                  <c:v>41908</c:v>
                </c:pt>
                <c:pt idx="208">
                  <c:v>41894</c:v>
                </c:pt>
                <c:pt idx="209">
                  <c:v>41880</c:v>
                </c:pt>
                <c:pt idx="210">
                  <c:v>41866</c:v>
                </c:pt>
                <c:pt idx="211">
                  <c:v>41852</c:v>
                </c:pt>
                <c:pt idx="212">
                  <c:v>41838</c:v>
                </c:pt>
                <c:pt idx="213">
                  <c:v>41817</c:v>
                </c:pt>
                <c:pt idx="214">
                  <c:v>41803</c:v>
                </c:pt>
                <c:pt idx="215">
                  <c:v>41789</c:v>
                </c:pt>
                <c:pt idx="216">
                  <c:v>41775</c:v>
                </c:pt>
                <c:pt idx="217">
                  <c:v>41754</c:v>
                </c:pt>
                <c:pt idx="218">
                  <c:v>41740</c:v>
                </c:pt>
                <c:pt idx="219">
                  <c:v>41726</c:v>
                </c:pt>
                <c:pt idx="220">
                  <c:v>41712</c:v>
                </c:pt>
                <c:pt idx="221">
                  <c:v>41671</c:v>
                </c:pt>
                <c:pt idx="222">
                  <c:v>41640</c:v>
                </c:pt>
                <c:pt idx="223">
                  <c:v>41609</c:v>
                </c:pt>
                <c:pt idx="224">
                  <c:v>41579</c:v>
                </c:pt>
                <c:pt idx="225">
                  <c:v>41548</c:v>
                </c:pt>
                <c:pt idx="226">
                  <c:v>41518</c:v>
                </c:pt>
                <c:pt idx="227">
                  <c:v>41487</c:v>
                </c:pt>
                <c:pt idx="228">
                  <c:v>41456</c:v>
                </c:pt>
                <c:pt idx="229">
                  <c:v>41426</c:v>
                </c:pt>
                <c:pt idx="230">
                  <c:v>41395</c:v>
                </c:pt>
                <c:pt idx="231">
                  <c:v>41365</c:v>
                </c:pt>
                <c:pt idx="232">
                  <c:v>41334</c:v>
                </c:pt>
                <c:pt idx="233">
                  <c:v>41306</c:v>
                </c:pt>
                <c:pt idx="234">
                  <c:v>41275</c:v>
                </c:pt>
                <c:pt idx="235">
                  <c:v>41244</c:v>
                </c:pt>
                <c:pt idx="236">
                  <c:v>41214</c:v>
                </c:pt>
                <c:pt idx="237">
                  <c:v>41183</c:v>
                </c:pt>
                <c:pt idx="238">
                  <c:v>41153</c:v>
                </c:pt>
                <c:pt idx="239">
                  <c:v>41122</c:v>
                </c:pt>
                <c:pt idx="240">
                  <c:v>41091</c:v>
                </c:pt>
                <c:pt idx="241">
                  <c:v>41061</c:v>
                </c:pt>
                <c:pt idx="242">
                  <c:v>41030</c:v>
                </c:pt>
                <c:pt idx="243">
                  <c:v>41000</c:v>
                </c:pt>
                <c:pt idx="244">
                  <c:v>40969</c:v>
                </c:pt>
                <c:pt idx="245">
                  <c:v>40940</c:v>
                </c:pt>
                <c:pt idx="246">
                  <c:v>40909</c:v>
                </c:pt>
                <c:pt idx="247">
                  <c:v>40878</c:v>
                </c:pt>
                <c:pt idx="248">
                  <c:v>40848</c:v>
                </c:pt>
                <c:pt idx="249">
                  <c:v>40817</c:v>
                </c:pt>
                <c:pt idx="250">
                  <c:v>40787</c:v>
                </c:pt>
                <c:pt idx="251">
                  <c:v>40756</c:v>
                </c:pt>
                <c:pt idx="252">
                  <c:v>40725</c:v>
                </c:pt>
                <c:pt idx="253">
                  <c:v>40695</c:v>
                </c:pt>
                <c:pt idx="254">
                  <c:v>40664</c:v>
                </c:pt>
                <c:pt idx="255">
                  <c:v>40634</c:v>
                </c:pt>
                <c:pt idx="256">
                  <c:v>40603</c:v>
                </c:pt>
                <c:pt idx="257">
                  <c:v>40575</c:v>
                </c:pt>
                <c:pt idx="258">
                  <c:v>40544</c:v>
                </c:pt>
                <c:pt idx="259">
                  <c:v>40513</c:v>
                </c:pt>
                <c:pt idx="260">
                  <c:v>40483</c:v>
                </c:pt>
                <c:pt idx="261">
                  <c:v>40452</c:v>
                </c:pt>
                <c:pt idx="262">
                  <c:v>40422</c:v>
                </c:pt>
                <c:pt idx="263">
                  <c:v>40391</c:v>
                </c:pt>
                <c:pt idx="264">
                  <c:v>40360</c:v>
                </c:pt>
                <c:pt idx="265">
                  <c:v>40330</c:v>
                </c:pt>
                <c:pt idx="266">
                  <c:v>40299</c:v>
                </c:pt>
                <c:pt idx="267">
                  <c:v>40269</c:v>
                </c:pt>
                <c:pt idx="268">
                  <c:v>40238</c:v>
                </c:pt>
                <c:pt idx="269">
                  <c:v>40210</c:v>
                </c:pt>
                <c:pt idx="270">
                  <c:v>40179</c:v>
                </c:pt>
                <c:pt idx="271">
                  <c:v>40148</c:v>
                </c:pt>
                <c:pt idx="272">
                  <c:v>40118</c:v>
                </c:pt>
                <c:pt idx="273">
                  <c:v>40087</c:v>
                </c:pt>
                <c:pt idx="274">
                  <c:v>40057</c:v>
                </c:pt>
                <c:pt idx="275">
                  <c:v>40026</c:v>
                </c:pt>
                <c:pt idx="276">
                  <c:v>39995</c:v>
                </c:pt>
                <c:pt idx="277">
                  <c:v>39965</c:v>
                </c:pt>
                <c:pt idx="278">
                  <c:v>39934</c:v>
                </c:pt>
                <c:pt idx="279">
                  <c:v>39904</c:v>
                </c:pt>
                <c:pt idx="280">
                  <c:v>39873</c:v>
                </c:pt>
                <c:pt idx="281">
                  <c:v>39845</c:v>
                </c:pt>
                <c:pt idx="282">
                  <c:v>39814</c:v>
                </c:pt>
                <c:pt idx="283">
                  <c:v>39783</c:v>
                </c:pt>
                <c:pt idx="284">
                  <c:v>39753</c:v>
                </c:pt>
                <c:pt idx="285">
                  <c:v>39722</c:v>
                </c:pt>
                <c:pt idx="286">
                  <c:v>39692</c:v>
                </c:pt>
                <c:pt idx="287">
                  <c:v>39661</c:v>
                </c:pt>
                <c:pt idx="288">
                  <c:v>39630</c:v>
                </c:pt>
                <c:pt idx="289">
                  <c:v>39600</c:v>
                </c:pt>
                <c:pt idx="290">
                  <c:v>39569</c:v>
                </c:pt>
                <c:pt idx="291">
                  <c:v>39539</c:v>
                </c:pt>
                <c:pt idx="292">
                  <c:v>39508</c:v>
                </c:pt>
                <c:pt idx="293">
                  <c:v>39479</c:v>
                </c:pt>
                <c:pt idx="294">
                  <c:v>39448</c:v>
                </c:pt>
                <c:pt idx="295">
                  <c:v>39417</c:v>
                </c:pt>
                <c:pt idx="296">
                  <c:v>39387</c:v>
                </c:pt>
                <c:pt idx="297">
                  <c:v>39356</c:v>
                </c:pt>
                <c:pt idx="298">
                  <c:v>39326</c:v>
                </c:pt>
                <c:pt idx="299">
                  <c:v>39295</c:v>
                </c:pt>
                <c:pt idx="300">
                  <c:v>39264</c:v>
                </c:pt>
                <c:pt idx="301">
                  <c:v>39234</c:v>
                </c:pt>
                <c:pt idx="302">
                  <c:v>39203</c:v>
                </c:pt>
                <c:pt idx="303">
                  <c:v>39173</c:v>
                </c:pt>
                <c:pt idx="304">
                  <c:v>39142</c:v>
                </c:pt>
                <c:pt idx="305">
                  <c:v>39114</c:v>
                </c:pt>
                <c:pt idx="306">
                  <c:v>39083</c:v>
                </c:pt>
                <c:pt idx="307">
                  <c:v>39052</c:v>
                </c:pt>
                <c:pt idx="308">
                  <c:v>39022</c:v>
                </c:pt>
                <c:pt idx="309">
                  <c:v>38991</c:v>
                </c:pt>
                <c:pt idx="310">
                  <c:v>38961</c:v>
                </c:pt>
                <c:pt idx="311">
                  <c:v>38930</c:v>
                </c:pt>
                <c:pt idx="312">
                  <c:v>38899</c:v>
                </c:pt>
                <c:pt idx="313">
                  <c:v>38869</c:v>
                </c:pt>
                <c:pt idx="314">
                  <c:v>38838</c:v>
                </c:pt>
                <c:pt idx="315">
                  <c:v>38808</c:v>
                </c:pt>
                <c:pt idx="316">
                  <c:v>38777</c:v>
                </c:pt>
                <c:pt idx="317">
                  <c:v>38749</c:v>
                </c:pt>
                <c:pt idx="318">
                  <c:v>38718</c:v>
                </c:pt>
                <c:pt idx="319">
                  <c:v>38687</c:v>
                </c:pt>
                <c:pt idx="320">
                  <c:v>38657</c:v>
                </c:pt>
                <c:pt idx="321">
                  <c:v>38626</c:v>
                </c:pt>
                <c:pt idx="322">
                  <c:v>38596</c:v>
                </c:pt>
                <c:pt idx="323">
                  <c:v>38565</c:v>
                </c:pt>
                <c:pt idx="324">
                  <c:v>38534</c:v>
                </c:pt>
                <c:pt idx="325">
                  <c:v>38504</c:v>
                </c:pt>
                <c:pt idx="326">
                  <c:v>38473</c:v>
                </c:pt>
                <c:pt idx="327">
                  <c:v>38443</c:v>
                </c:pt>
                <c:pt idx="328">
                  <c:v>38412</c:v>
                </c:pt>
                <c:pt idx="329">
                  <c:v>38384</c:v>
                </c:pt>
                <c:pt idx="330">
                  <c:v>38353</c:v>
                </c:pt>
                <c:pt idx="331">
                  <c:v>38322</c:v>
                </c:pt>
                <c:pt idx="332">
                  <c:v>38292</c:v>
                </c:pt>
                <c:pt idx="333">
                  <c:v>38261</c:v>
                </c:pt>
                <c:pt idx="334">
                  <c:v>38231</c:v>
                </c:pt>
                <c:pt idx="335">
                  <c:v>38200</c:v>
                </c:pt>
                <c:pt idx="336">
                  <c:v>38169</c:v>
                </c:pt>
                <c:pt idx="337">
                  <c:v>38139</c:v>
                </c:pt>
                <c:pt idx="338">
                  <c:v>38108</c:v>
                </c:pt>
                <c:pt idx="339">
                  <c:v>38078</c:v>
                </c:pt>
                <c:pt idx="340">
                  <c:v>38047</c:v>
                </c:pt>
                <c:pt idx="341">
                  <c:v>38018</c:v>
                </c:pt>
                <c:pt idx="342">
                  <c:v>37987</c:v>
                </c:pt>
                <c:pt idx="343">
                  <c:v>37956</c:v>
                </c:pt>
                <c:pt idx="344">
                  <c:v>37926</c:v>
                </c:pt>
                <c:pt idx="345">
                  <c:v>37895</c:v>
                </c:pt>
                <c:pt idx="346">
                  <c:v>37865</c:v>
                </c:pt>
                <c:pt idx="347">
                  <c:v>37834</c:v>
                </c:pt>
                <c:pt idx="348">
                  <c:v>37803</c:v>
                </c:pt>
                <c:pt idx="349">
                  <c:v>37773</c:v>
                </c:pt>
                <c:pt idx="350">
                  <c:v>37742</c:v>
                </c:pt>
                <c:pt idx="351">
                  <c:v>37712</c:v>
                </c:pt>
                <c:pt idx="352">
                  <c:v>37681</c:v>
                </c:pt>
                <c:pt idx="353">
                  <c:v>37653</c:v>
                </c:pt>
                <c:pt idx="354">
                  <c:v>37622</c:v>
                </c:pt>
                <c:pt idx="355">
                  <c:v>37591</c:v>
                </c:pt>
                <c:pt idx="356">
                  <c:v>37561</c:v>
                </c:pt>
                <c:pt idx="357">
                  <c:v>37530</c:v>
                </c:pt>
                <c:pt idx="358">
                  <c:v>37500</c:v>
                </c:pt>
                <c:pt idx="359">
                  <c:v>37469</c:v>
                </c:pt>
                <c:pt idx="360">
                  <c:v>37438</c:v>
                </c:pt>
                <c:pt idx="361">
                  <c:v>37408</c:v>
                </c:pt>
                <c:pt idx="362">
                  <c:v>37377</c:v>
                </c:pt>
                <c:pt idx="363">
                  <c:v>37347</c:v>
                </c:pt>
                <c:pt idx="364">
                  <c:v>37316</c:v>
                </c:pt>
                <c:pt idx="365">
                  <c:v>37288</c:v>
                </c:pt>
                <c:pt idx="366">
                  <c:v>37257</c:v>
                </c:pt>
                <c:pt idx="367">
                  <c:v>37226</c:v>
                </c:pt>
                <c:pt idx="368">
                  <c:v>37196</c:v>
                </c:pt>
                <c:pt idx="369">
                  <c:v>37165</c:v>
                </c:pt>
                <c:pt idx="370">
                  <c:v>37135</c:v>
                </c:pt>
                <c:pt idx="371">
                  <c:v>37104</c:v>
                </c:pt>
                <c:pt idx="372">
                  <c:v>37073</c:v>
                </c:pt>
                <c:pt idx="373">
                  <c:v>37043</c:v>
                </c:pt>
                <c:pt idx="374">
                  <c:v>37012</c:v>
                </c:pt>
                <c:pt idx="375">
                  <c:v>36982</c:v>
                </c:pt>
                <c:pt idx="376">
                  <c:v>36951</c:v>
                </c:pt>
                <c:pt idx="377">
                  <c:v>36923</c:v>
                </c:pt>
                <c:pt idx="378">
                  <c:v>36892</c:v>
                </c:pt>
                <c:pt idx="379">
                  <c:v>36861</c:v>
                </c:pt>
                <c:pt idx="380">
                  <c:v>36831</c:v>
                </c:pt>
                <c:pt idx="381">
                  <c:v>36800</c:v>
                </c:pt>
                <c:pt idx="382">
                  <c:v>36770</c:v>
                </c:pt>
                <c:pt idx="383">
                  <c:v>36739</c:v>
                </c:pt>
                <c:pt idx="384">
                  <c:v>36708</c:v>
                </c:pt>
                <c:pt idx="385">
                  <c:v>36678</c:v>
                </c:pt>
                <c:pt idx="386">
                  <c:v>36647</c:v>
                </c:pt>
                <c:pt idx="387">
                  <c:v>36617</c:v>
                </c:pt>
                <c:pt idx="388">
                  <c:v>36586</c:v>
                </c:pt>
                <c:pt idx="389">
                  <c:v>36557</c:v>
                </c:pt>
                <c:pt idx="390">
                  <c:v>36526</c:v>
                </c:pt>
                <c:pt idx="391">
                  <c:v>36495</c:v>
                </c:pt>
                <c:pt idx="392">
                  <c:v>36465</c:v>
                </c:pt>
                <c:pt idx="393">
                  <c:v>36434</c:v>
                </c:pt>
                <c:pt idx="394">
                  <c:v>36404</c:v>
                </c:pt>
                <c:pt idx="395">
                  <c:v>36373</c:v>
                </c:pt>
                <c:pt idx="396">
                  <c:v>36342</c:v>
                </c:pt>
                <c:pt idx="397">
                  <c:v>36312</c:v>
                </c:pt>
                <c:pt idx="398">
                  <c:v>36281</c:v>
                </c:pt>
                <c:pt idx="399">
                  <c:v>36251</c:v>
                </c:pt>
                <c:pt idx="400">
                  <c:v>36220</c:v>
                </c:pt>
                <c:pt idx="401">
                  <c:v>36192</c:v>
                </c:pt>
                <c:pt idx="402">
                  <c:v>36161</c:v>
                </c:pt>
                <c:pt idx="403">
                  <c:v>36130</c:v>
                </c:pt>
                <c:pt idx="404">
                  <c:v>36100</c:v>
                </c:pt>
                <c:pt idx="405">
                  <c:v>36069</c:v>
                </c:pt>
                <c:pt idx="406">
                  <c:v>36039</c:v>
                </c:pt>
                <c:pt idx="407">
                  <c:v>36008</c:v>
                </c:pt>
                <c:pt idx="408">
                  <c:v>35977</c:v>
                </c:pt>
                <c:pt idx="409">
                  <c:v>35947</c:v>
                </c:pt>
                <c:pt idx="410">
                  <c:v>35916</c:v>
                </c:pt>
                <c:pt idx="411">
                  <c:v>35886</c:v>
                </c:pt>
                <c:pt idx="412">
                  <c:v>35855</c:v>
                </c:pt>
                <c:pt idx="413">
                  <c:v>35827</c:v>
                </c:pt>
                <c:pt idx="414">
                  <c:v>35796</c:v>
                </c:pt>
                <c:pt idx="415">
                  <c:v>35765</c:v>
                </c:pt>
                <c:pt idx="416">
                  <c:v>35735</c:v>
                </c:pt>
                <c:pt idx="417">
                  <c:v>35704</c:v>
                </c:pt>
                <c:pt idx="418">
                  <c:v>35674</c:v>
                </c:pt>
                <c:pt idx="419">
                  <c:v>35643</c:v>
                </c:pt>
                <c:pt idx="420">
                  <c:v>35612</c:v>
                </c:pt>
                <c:pt idx="421">
                  <c:v>35582</c:v>
                </c:pt>
                <c:pt idx="422">
                  <c:v>35551</c:v>
                </c:pt>
                <c:pt idx="423">
                  <c:v>35521</c:v>
                </c:pt>
                <c:pt idx="424">
                  <c:v>35490</c:v>
                </c:pt>
                <c:pt idx="425">
                  <c:v>35462</c:v>
                </c:pt>
                <c:pt idx="426">
                  <c:v>35431</c:v>
                </c:pt>
                <c:pt idx="427">
                  <c:v>35400</c:v>
                </c:pt>
                <c:pt idx="428">
                  <c:v>35370</c:v>
                </c:pt>
                <c:pt idx="429">
                  <c:v>35339</c:v>
                </c:pt>
                <c:pt idx="430">
                  <c:v>35309</c:v>
                </c:pt>
                <c:pt idx="431">
                  <c:v>35278</c:v>
                </c:pt>
                <c:pt idx="432">
                  <c:v>35247</c:v>
                </c:pt>
                <c:pt idx="433">
                  <c:v>35217</c:v>
                </c:pt>
                <c:pt idx="434">
                  <c:v>35186</c:v>
                </c:pt>
                <c:pt idx="435">
                  <c:v>35156</c:v>
                </c:pt>
                <c:pt idx="436">
                  <c:v>35125</c:v>
                </c:pt>
                <c:pt idx="437">
                  <c:v>35096</c:v>
                </c:pt>
                <c:pt idx="438">
                  <c:v>35065</c:v>
                </c:pt>
                <c:pt idx="439">
                  <c:v>35034</c:v>
                </c:pt>
                <c:pt idx="440">
                  <c:v>35004</c:v>
                </c:pt>
                <c:pt idx="441">
                  <c:v>34973</c:v>
                </c:pt>
                <c:pt idx="442">
                  <c:v>34943</c:v>
                </c:pt>
                <c:pt idx="443">
                  <c:v>34912</c:v>
                </c:pt>
                <c:pt idx="444">
                  <c:v>34881</c:v>
                </c:pt>
                <c:pt idx="445">
                  <c:v>34851</c:v>
                </c:pt>
                <c:pt idx="446">
                  <c:v>34820</c:v>
                </c:pt>
                <c:pt idx="447">
                  <c:v>34790</c:v>
                </c:pt>
                <c:pt idx="448">
                  <c:v>34759</c:v>
                </c:pt>
                <c:pt idx="449">
                  <c:v>34731</c:v>
                </c:pt>
                <c:pt idx="450">
                  <c:v>34700</c:v>
                </c:pt>
                <c:pt idx="451">
                  <c:v>34669</c:v>
                </c:pt>
                <c:pt idx="452">
                  <c:v>34639</c:v>
                </c:pt>
                <c:pt idx="453">
                  <c:v>34608</c:v>
                </c:pt>
                <c:pt idx="454">
                  <c:v>34578</c:v>
                </c:pt>
                <c:pt idx="455">
                  <c:v>34547</c:v>
                </c:pt>
                <c:pt idx="456">
                  <c:v>34516</c:v>
                </c:pt>
                <c:pt idx="457">
                  <c:v>34486</c:v>
                </c:pt>
                <c:pt idx="458">
                  <c:v>34455</c:v>
                </c:pt>
                <c:pt idx="459">
                  <c:v>34425</c:v>
                </c:pt>
                <c:pt idx="460">
                  <c:v>34394</c:v>
                </c:pt>
                <c:pt idx="461">
                  <c:v>34366</c:v>
                </c:pt>
                <c:pt idx="462">
                  <c:v>34335</c:v>
                </c:pt>
                <c:pt idx="463">
                  <c:v>34304</c:v>
                </c:pt>
                <c:pt idx="464">
                  <c:v>34274</c:v>
                </c:pt>
                <c:pt idx="465">
                  <c:v>34243</c:v>
                </c:pt>
                <c:pt idx="466">
                  <c:v>34213</c:v>
                </c:pt>
                <c:pt idx="467">
                  <c:v>34182</c:v>
                </c:pt>
                <c:pt idx="468">
                  <c:v>34151</c:v>
                </c:pt>
                <c:pt idx="469">
                  <c:v>34121</c:v>
                </c:pt>
                <c:pt idx="470">
                  <c:v>34090</c:v>
                </c:pt>
                <c:pt idx="471">
                  <c:v>34060</c:v>
                </c:pt>
                <c:pt idx="472">
                  <c:v>34029</c:v>
                </c:pt>
                <c:pt idx="473">
                  <c:v>34001</c:v>
                </c:pt>
                <c:pt idx="474">
                  <c:v>33970</c:v>
                </c:pt>
                <c:pt idx="475">
                  <c:v>33939</c:v>
                </c:pt>
                <c:pt idx="476">
                  <c:v>33909</c:v>
                </c:pt>
                <c:pt idx="477">
                  <c:v>33878</c:v>
                </c:pt>
                <c:pt idx="478">
                  <c:v>33848</c:v>
                </c:pt>
                <c:pt idx="479">
                  <c:v>33817</c:v>
                </c:pt>
                <c:pt idx="480">
                  <c:v>33786</c:v>
                </c:pt>
                <c:pt idx="481">
                  <c:v>33756</c:v>
                </c:pt>
                <c:pt idx="482">
                  <c:v>33725</c:v>
                </c:pt>
                <c:pt idx="483">
                  <c:v>33695</c:v>
                </c:pt>
                <c:pt idx="484">
                  <c:v>33664</c:v>
                </c:pt>
                <c:pt idx="485">
                  <c:v>33635</c:v>
                </c:pt>
                <c:pt idx="486">
                  <c:v>33604</c:v>
                </c:pt>
                <c:pt idx="487">
                  <c:v>33573</c:v>
                </c:pt>
                <c:pt idx="488">
                  <c:v>33543</c:v>
                </c:pt>
                <c:pt idx="489">
                  <c:v>33512</c:v>
                </c:pt>
                <c:pt idx="490">
                  <c:v>33482</c:v>
                </c:pt>
                <c:pt idx="491">
                  <c:v>33451</c:v>
                </c:pt>
                <c:pt idx="492">
                  <c:v>33420</c:v>
                </c:pt>
                <c:pt idx="493">
                  <c:v>33390</c:v>
                </c:pt>
                <c:pt idx="494">
                  <c:v>33359</c:v>
                </c:pt>
                <c:pt idx="495">
                  <c:v>33329</c:v>
                </c:pt>
                <c:pt idx="496">
                  <c:v>33298</c:v>
                </c:pt>
                <c:pt idx="497">
                  <c:v>33270</c:v>
                </c:pt>
                <c:pt idx="498">
                  <c:v>33239</c:v>
                </c:pt>
                <c:pt idx="499">
                  <c:v>33208</c:v>
                </c:pt>
                <c:pt idx="500">
                  <c:v>33178</c:v>
                </c:pt>
                <c:pt idx="501">
                  <c:v>33147</c:v>
                </c:pt>
                <c:pt idx="502">
                  <c:v>33117</c:v>
                </c:pt>
                <c:pt idx="503">
                  <c:v>33086</c:v>
                </c:pt>
                <c:pt idx="504">
                  <c:v>33055</c:v>
                </c:pt>
                <c:pt idx="505">
                  <c:v>33025</c:v>
                </c:pt>
                <c:pt idx="506">
                  <c:v>32994</c:v>
                </c:pt>
                <c:pt idx="507">
                  <c:v>32964</c:v>
                </c:pt>
                <c:pt idx="508">
                  <c:v>32933</c:v>
                </c:pt>
                <c:pt idx="509">
                  <c:v>32905</c:v>
                </c:pt>
                <c:pt idx="510">
                  <c:v>32874</c:v>
                </c:pt>
                <c:pt idx="511">
                  <c:v>32843</c:v>
                </c:pt>
                <c:pt idx="512">
                  <c:v>32813</c:v>
                </c:pt>
                <c:pt idx="513">
                  <c:v>32782</c:v>
                </c:pt>
                <c:pt idx="514">
                  <c:v>32752</c:v>
                </c:pt>
                <c:pt idx="515">
                  <c:v>32721</c:v>
                </c:pt>
                <c:pt idx="516">
                  <c:v>32690</c:v>
                </c:pt>
                <c:pt idx="517">
                  <c:v>32660</c:v>
                </c:pt>
                <c:pt idx="518">
                  <c:v>32629</c:v>
                </c:pt>
                <c:pt idx="519">
                  <c:v>32599</c:v>
                </c:pt>
                <c:pt idx="520">
                  <c:v>32568</c:v>
                </c:pt>
                <c:pt idx="521">
                  <c:v>32540</c:v>
                </c:pt>
                <c:pt idx="522">
                  <c:v>32509</c:v>
                </c:pt>
                <c:pt idx="523">
                  <c:v>32478</c:v>
                </c:pt>
                <c:pt idx="524">
                  <c:v>32448</c:v>
                </c:pt>
                <c:pt idx="525">
                  <c:v>32417</c:v>
                </c:pt>
                <c:pt idx="526">
                  <c:v>32387</c:v>
                </c:pt>
                <c:pt idx="527">
                  <c:v>32356</c:v>
                </c:pt>
                <c:pt idx="528">
                  <c:v>32325</c:v>
                </c:pt>
                <c:pt idx="529">
                  <c:v>32295</c:v>
                </c:pt>
                <c:pt idx="530">
                  <c:v>32264</c:v>
                </c:pt>
                <c:pt idx="531">
                  <c:v>32234</c:v>
                </c:pt>
                <c:pt idx="532">
                  <c:v>32203</c:v>
                </c:pt>
                <c:pt idx="533">
                  <c:v>32174</c:v>
                </c:pt>
                <c:pt idx="534">
                  <c:v>32143</c:v>
                </c:pt>
                <c:pt idx="535">
                  <c:v>32112</c:v>
                </c:pt>
                <c:pt idx="536">
                  <c:v>32082</c:v>
                </c:pt>
                <c:pt idx="537">
                  <c:v>32051</c:v>
                </c:pt>
                <c:pt idx="538">
                  <c:v>32021</c:v>
                </c:pt>
                <c:pt idx="539">
                  <c:v>31990</c:v>
                </c:pt>
                <c:pt idx="540">
                  <c:v>31959</c:v>
                </c:pt>
                <c:pt idx="541">
                  <c:v>31929</c:v>
                </c:pt>
                <c:pt idx="542">
                  <c:v>31898</c:v>
                </c:pt>
                <c:pt idx="543">
                  <c:v>31868</c:v>
                </c:pt>
                <c:pt idx="544">
                  <c:v>31837</c:v>
                </c:pt>
                <c:pt idx="545">
                  <c:v>31809</c:v>
                </c:pt>
                <c:pt idx="546">
                  <c:v>31778</c:v>
                </c:pt>
                <c:pt idx="547">
                  <c:v>31747</c:v>
                </c:pt>
                <c:pt idx="548">
                  <c:v>31717</c:v>
                </c:pt>
                <c:pt idx="549">
                  <c:v>31686</c:v>
                </c:pt>
                <c:pt idx="550">
                  <c:v>31656</c:v>
                </c:pt>
                <c:pt idx="551">
                  <c:v>31625</c:v>
                </c:pt>
                <c:pt idx="552">
                  <c:v>31594</c:v>
                </c:pt>
                <c:pt idx="553">
                  <c:v>31564</c:v>
                </c:pt>
                <c:pt idx="554">
                  <c:v>31533</c:v>
                </c:pt>
                <c:pt idx="555">
                  <c:v>31503</c:v>
                </c:pt>
                <c:pt idx="556">
                  <c:v>31472</c:v>
                </c:pt>
                <c:pt idx="557">
                  <c:v>31444</c:v>
                </c:pt>
                <c:pt idx="558">
                  <c:v>31413</c:v>
                </c:pt>
                <c:pt idx="559">
                  <c:v>31382</c:v>
                </c:pt>
                <c:pt idx="560">
                  <c:v>31352</c:v>
                </c:pt>
                <c:pt idx="561">
                  <c:v>31321</c:v>
                </c:pt>
                <c:pt idx="562">
                  <c:v>31291</c:v>
                </c:pt>
                <c:pt idx="563">
                  <c:v>31260</c:v>
                </c:pt>
                <c:pt idx="564">
                  <c:v>31229</c:v>
                </c:pt>
                <c:pt idx="565">
                  <c:v>31199</c:v>
                </c:pt>
                <c:pt idx="566">
                  <c:v>31168</c:v>
                </c:pt>
                <c:pt idx="567">
                  <c:v>31138</c:v>
                </c:pt>
                <c:pt idx="568">
                  <c:v>31107</c:v>
                </c:pt>
                <c:pt idx="569">
                  <c:v>31079</c:v>
                </c:pt>
                <c:pt idx="570">
                  <c:v>31048</c:v>
                </c:pt>
                <c:pt idx="571">
                  <c:v>31017</c:v>
                </c:pt>
                <c:pt idx="572">
                  <c:v>30987</c:v>
                </c:pt>
                <c:pt idx="573">
                  <c:v>30956</c:v>
                </c:pt>
                <c:pt idx="574">
                  <c:v>30926</c:v>
                </c:pt>
                <c:pt idx="575">
                  <c:v>30895</c:v>
                </c:pt>
                <c:pt idx="576">
                  <c:v>30864</c:v>
                </c:pt>
                <c:pt idx="577">
                  <c:v>30834</c:v>
                </c:pt>
                <c:pt idx="578">
                  <c:v>30803</c:v>
                </c:pt>
                <c:pt idx="579">
                  <c:v>30773</c:v>
                </c:pt>
                <c:pt idx="580">
                  <c:v>30742</c:v>
                </c:pt>
                <c:pt idx="581">
                  <c:v>30713</c:v>
                </c:pt>
                <c:pt idx="582">
                  <c:v>30682</c:v>
                </c:pt>
                <c:pt idx="583">
                  <c:v>30651</c:v>
                </c:pt>
                <c:pt idx="584">
                  <c:v>30621</c:v>
                </c:pt>
                <c:pt idx="585">
                  <c:v>30590</c:v>
                </c:pt>
                <c:pt idx="586">
                  <c:v>30560</c:v>
                </c:pt>
                <c:pt idx="587">
                  <c:v>30529</c:v>
                </c:pt>
                <c:pt idx="588">
                  <c:v>30498</c:v>
                </c:pt>
                <c:pt idx="589">
                  <c:v>30468</c:v>
                </c:pt>
                <c:pt idx="590">
                  <c:v>30437</c:v>
                </c:pt>
                <c:pt idx="591">
                  <c:v>30407</c:v>
                </c:pt>
                <c:pt idx="592">
                  <c:v>30376</c:v>
                </c:pt>
                <c:pt idx="593">
                  <c:v>30348</c:v>
                </c:pt>
                <c:pt idx="594">
                  <c:v>30317</c:v>
                </c:pt>
                <c:pt idx="595">
                  <c:v>30286</c:v>
                </c:pt>
                <c:pt idx="596">
                  <c:v>30256</c:v>
                </c:pt>
                <c:pt idx="597">
                  <c:v>30225</c:v>
                </c:pt>
                <c:pt idx="598">
                  <c:v>30195</c:v>
                </c:pt>
                <c:pt idx="599">
                  <c:v>30164</c:v>
                </c:pt>
                <c:pt idx="600">
                  <c:v>30133</c:v>
                </c:pt>
                <c:pt idx="601">
                  <c:v>30103</c:v>
                </c:pt>
                <c:pt idx="602">
                  <c:v>30072</c:v>
                </c:pt>
                <c:pt idx="603">
                  <c:v>30042</c:v>
                </c:pt>
                <c:pt idx="604">
                  <c:v>30011</c:v>
                </c:pt>
                <c:pt idx="605">
                  <c:v>29983</c:v>
                </c:pt>
                <c:pt idx="606">
                  <c:v>29952</c:v>
                </c:pt>
                <c:pt idx="607">
                  <c:v>29921</c:v>
                </c:pt>
                <c:pt idx="608">
                  <c:v>29891</c:v>
                </c:pt>
                <c:pt idx="609">
                  <c:v>29860</c:v>
                </c:pt>
                <c:pt idx="610">
                  <c:v>29830</c:v>
                </c:pt>
                <c:pt idx="611">
                  <c:v>29799</c:v>
                </c:pt>
                <c:pt idx="612">
                  <c:v>29768</c:v>
                </c:pt>
                <c:pt idx="613">
                  <c:v>29738</c:v>
                </c:pt>
                <c:pt idx="614">
                  <c:v>29707</c:v>
                </c:pt>
                <c:pt idx="615">
                  <c:v>29677</c:v>
                </c:pt>
                <c:pt idx="616">
                  <c:v>29646</c:v>
                </c:pt>
                <c:pt idx="617">
                  <c:v>29618</c:v>
                </c:pt>
                <c:pt idx="618">
                  <c:v>29587</c:v>
                </c:pt>
                <c:pt idx="619">
                  <c:v>29556</c:v>
                </c:pt>
                <c:pt idx="620">
                  <c:v>29526</c:v>
                </c:pt>
                <c:pt idx="621">
                  <c:v>29495</c:v>
                </c:pt>
                <c:pt idx="622">
                  <c:v>29465</c:v>
                </c:pt>
                <c:pt idx="623">
                  <c:v>29434</c:v>
                </c:pt>
                <c:pt idx="624">
                  <c:v>29403</c:v>
                </c:pt>
                <c:pt idx="625">
                  <c:v>29373</c:v>
                </c:pt>
                <c:pt idx="626">
                  <c:v>29342</c:v>
                </c:pt>
                <c:pt idx="627">
                  <c:v>29312</c:v>
                </c:pt>
                <c:pt idx="628">
                  <c:v>29281</c:v>
                </c:pt>
                <c:pt idx="629">
                  <c:v>29252</c:v>
                </c:pt>
                <c:pt idx="630">
                  <c:v>29221</c:v>
                </c:pt>
                <c:pt idx="631">
                  <c:v>29190</c:v>
                </c:pt>
                <c:pt idx="632">
                  <c:v>29160</c:v>
                </c:pt>
                <c:pt idx="633">
                  <c:v>29129</c:v>
                </c:pt>
                <c:pt idx="634">
                  <c:v>29099</c:v>
                </c:pt>
                <c:pt idx="635">
                  <c:v>29068</c:v>
                </c:pt>
                <c:pt idx="636">
                  <c:v>29037</c:v>
                </c:pt>
                <c:pt idx="637">
                  <c:v>29007</c:v>
                </c:pt>
                <c:pt idx="638">
                  <c:v>28976</c:v>
                </c:pt>
                <c:pt idx="639">
                  <c:v>28946</c:v>
                </c:pt>
                <c:pt idx="640">
                  <c:v>28915</c:v>
                </c:pt>
                <c:pt idx="641">
                  <c:v>28887</c:v>
                </c:pt>
                <c:pt idx="642">
                  <c:v>28856</c:v>
                </c:pt>
                <c:pt idx="643">
                  <c:v>28825</c:v>
                </c:pt>
                <c:pt idx="644">
                  <c:v>28795</c:v>
                </c:pt>
                <c:pt idx="645">
                  <c:v>28764</c:v>
                </c:pt>
                <c:pt idx="646">
                  <c:v>28734</c:v>
                </c:pt>
                <c:pt idx="647">
                  <c:v>28703</c:v>
                </c:pt>
                <c:pt idx="648">
                  <c:v>28672</c:v>
                </c:pt>
                <c:pt idx="649">
                  <c:v>28642</c:v>
                </c:pt>
                <c:pt idx="650">
                  <c:v>28611</c:v>
                </c:pt>
                <c:pt idx="651">
                  <c:v>28581</c:v>
                </c:pt>
                <c:pt idx="652">
                  <c:v>28550</c:v>
                </c:pt>
                <c:pt idx="653">
                  <c:v>28522</c:v>
                </c:pt>
                <c:pt idx="654">
                  <c:v>28460</c:v>
                </c:pt>
                <c:pt idx="655">
                  <c:v>28369</c:v>
                </c:pt>
                <c:pt idx="656">
                  <c:v>28277</c:v>
                </c:pt>
                <c:pt idx="657">
                  <c:v>28185</c:v>
                </c:pt>
                <c:pt idx="658">
                  <c:v>28095</c:v>
                </c:pt>
                <c:pt idx="659">
                  <c:v>28004</c:v>
                </c:pt>
                <c:pt idx="660">
                  <c:v>27912</c:v>
                </c:pt>
                <c:pt idx="661">
                  <c:v>27820</c:v>
                </c:pt>
                <c:pt idx="662">
                  <c:v>27729</c:v>
                </c:pt>
                <c:pt idx="663">
                  <c:v>27638</c:v>
                </c:pt>
                <c:pt idx="664">
                  <c:v>27546</c:v>
                </c:pt>
                <c:pt idx="665">
                  <c:v>27454</c:v>
                </c:pt>
                <c:pt idx="666">
                  <c:v>27364</c:v>
                </c:pt>
                <c:pt idx="667">
                  <c:v>27273</c:v>
                </c:pt>
                <c:pt idx="668">
                  <c:v>27181</c:v>
                </c:pt>
                <c:pt idx="669">
                  <c:v>27089</c:v>
                </c:pt>
                <c:pt idx="670">
                  <c:v>26999</c:v>
                </c:pt>
                <c:pt idx="671">
                  <c:v>26908</c:v>
                </c:pt>
                <c:pt idx="672">
                  <c:v>26816</c:v>
                </c:pt>
                <c:pt idx="673">
                  <c:v>26724</c:v>
                </c:pt>
                <c:pt idx="674">
                  <c:v>26634</c:v>
                </c:pt>
                <c:pt idx="675">
                  <c:v>26543</c:v>
                </c:pt>
                <c:pt idx="676">
                  <c:v>26451</c:v>
                </c:pt>
                <c:pt idx="677">
                  <c:v>26359</c:v>
                </c:pt>
                <c:pt idx="678">
                  <c:v>26268</c:v>
                </c:pt>
                <c:pt idx="679">
                  <c:v>26177</c:v>
                </c:pt>
                <c:pt idx="680">
                  <c:v>26085</c:v>
                </c:pt>
                <c:pt idx="681">
                  <c:v>25993</c:v>
                </c:pt>
                <c:pt idx="682">
                  <c:v>25903</c:v>
                </c:pt>
                <c:pt idx="683">
                  <c:v>25812</c:v>
                </c:pt>
                <c:pt idx="684">
                  <c:v>25720</c:v>
                </c:pt>
                <c:pt idx="685">
                  <c:v>25628</c:v>
                </c:pt>
              </c:numCache>
            </c:numRef>
          </c:cat>
          <c:val>
            <c:numRef>
              <c:f>Data!$F$2:$F$687</c:f>
              <c:numCache>
                <c:formatCode>General</c:formatCode>
                <c:ptCount val="686"/>
                <c:pt idx="0">
                  <c:v>53.4</c:v>
                </c:pt>
                <c:pt idx="1">
                  <c:v>60.5</c:v>
                </c:pt>
                <c:pt idx="2">
                  <c:v>60.3</c:v>
                </c:pt>
                <c:pt idx="3">
                  <c:v>59.2</c:v>
                </c:pt>
                <c:pt idx="4">
                  <c:v>64.7</c:v>
                </c:pt>
                <c:pt idx="5">
                  <c:v>64.7</c:v>
                </c:pt>
                <c:pt idx="6">
                  <c:v>62.7</c:v>
                </c:pt>
                <c:pt idx="7">
                  <c:v>62.7</c:v>
                </c:pt>
                <c:pt idx="8">
                  <c:v>59.9</c:v>
                </c:pt>
                <c:pt idx="9">
                  <c:v>59.9</c:v>
                </c:pt>
                <c:pt idx="10">
                  <c:v>58.4</c:v>
                </c:pt>
                <c:pt idx="11">
                  <c:v>55.6</c:v>
                </c:pt>
                <c:pt idx="12">
                  <c:v>56.2</c:v>
                </c:pt>
                <c:pt idx="13">
                  <c:v>56.2</c:v>
                </c:pt>
                <c:pt idx="14">
                  <c:v>56.2</c:v>
                </c:pt>
                <c:pt idx="15">
                  <c:v>58</c:v>
                </c:pt>
                <c:pt idx="16">
                  <c:v>59.9</c:v>
                </c:pt>
                <c:pt idx="17">
                  <c:v>58</c:v>
                </c:pt>
                <c:pt idx="18">
                  <c:v>47.3</c:v>
                </c:pt>
                <c:pt idx="19">
                  <c:v>47.3</c:v>
                </c:pt>
                <c:pt idx="20">
                  <c:v>47.5</c:v>
                </c:pt>
                <c:pt idx="21">
                  <c:v>47.5</c:v>
                </c:pt>
                <c:pt idx="22">
                  <c:v>46.8</c:v>
                </c:pt>
                <c:pt idx="23">
                  <c:v>55.2</c:v>
                </c:pt>
                <c:pt idx="24">
                  <c:v>62.5</c:v>
                </c:pt>
                <c:pt idx="25">
                  <c:v>62.5</c:v>
                </c:pt>
                <c:pt idx="26">
                  <c:v>54.3</c:v>
                </c:pt>
                <c:pt idx="27">
                  <c:v>54.3</c:v>
                </c:pt>
                <c:pt idx="28">
                  <c:v>59.4</c:v>
                </c:pt>
                <c:pt idx="29">
                  <c:v>59.4</c:v>
                </c:pt>
                <c:pt idx="30">
                  <c:v>64.099999999999994</c:v>
                </c:pt>
                <c:pt idx="31">
                  <c:v>64.099999999999994</c:v>
                </c:pt>
                <c:pt idx="32">
                  <c:v>68.3</c:v>
                </c:pt>
                <c:pt idx="33">
                  <c:v>68.3</c:v>
                </c:pt>
                <c:pt idx="34">
                  <c:v>63.5</c:v>
                </c:pt>
                <c:pt idx="35">
                  <c:v>63.5</c:v>
                </c:pt>
                <c:pt idx="36">
                  <c:v>67.900000000000006</c:v>
                </c:pt>
                <c:pt idx="37">
                  <c:v>67.900000000000006</c:v>
                </c:pt>
                <c:pt idx="38">
                  <c:v>68.099999999999994</c:v>
                </c:pt>
                <c:pt idx="39">
                  <c:v>68.099999999999994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79</c:v>
                </c:pt>
                <c:pt idx="43">
                  <c:v>79</c:v>
                </c:pt>
                <c:pt idx="44">
                  <c:v>83.5</c:v>
                </c:pt>
                <c:pt idx="45">
                  <c:v>83.5</c:v>
                </c:pt>
                <c:pt idx="46">
                  <c:v>78.8</c:v>
                </c:pt>
                <c:pt idx="47">
                  <c:v>78.8</c:v>
                </c:pt>
                <c:pt idx="48">
                  <c:v>82.7</c:v>
                </c:pt>
                <c:pt idx="49">
                  <c:v>82.7</c:v>
                </c:pt>
                <c:pt idx="50">
                  <c:v>79.7</c:v>
                </c:pt>
                <c:pt idx="51">
                  <c:v>79.7</c:v>
                </c:pt>
                <c:pt idx="52">
                  <c:v>77.5</c:v>
                </c:pt>
                <c:pt idx="53">
                  <c:v>70.7</c:v>
                </c:pt>
                <c:pt idx="54">
                  <c:v>74</c:v>
                </c:pt>
                <c:pt idx="55">
                  <c:v>74</c:v>
                </c:pt>
                <c:pt idx="56">
                  <c:v>73.8</c:v>
                </c:pt>
                <c:pt idx="57">
                  <c:v>74.599999999999994</c:v>
                </c:pt>
                <c:pt idx="58">
                  <c:v>70.5</c:v>
                </c:pt>
                <c:pt idx="59">
                  <c:v>70.5</c:v>
                </c:pt>
                <c:pt idx="60">
                  <c:v>79.2</c:v>
                </c:pt>
                <c:pt idx="61">
                  <c:v>79.2</c:v>
                </c:pt>
                <c:pt idx="62">
                  <c:v>75.599999999999994</c:v>
                </c:pt>
                <c:pt idx="63">
                  <c:v>75.599999999999994</c:v>
                </c:pt>
                <c:pt idx="64">
                  <c:v>68.5</c:v>
                </c:pt>
                <c:pt idx="65">
                  <c:v>68.5</c:v>
                </c:pt>
                <c:pt idx="66">
                  <c:v>65.900000000000006</c:v>
                </c:pt>
                <c:pt idx="67">
                  <c:v>65.900000000000006</c:v>
                </c:pt>
                <c:pt idx="68">
                  <c:v>72.3</c:v>
                </c:pt>
                <c:pt idx="69">
                  <c:v>72.3</c:v>
                </c:pt>
                <c:pt idx="70">
                  <c:v>65.900000000000006</c:v>
                </c:pt>
                <c:pt idx="71">
                  <c:v>65.900000000000006</c:v>
                </c:pt>
                <c:pt idx="72">
                  <c:v>70.099999999999994</c:v>
                </c:pt>
                <c:pt idx="73">
                  <c:v>70.099999999999994</c:v>
                </c:pt>
                <c:pt idx="74">
                  <c:v>79.7</c:v>
                </c:pt>
                <c:pt idx="75">
                  <c:v>79.7</c:v>
                </c:pt>
                <c:pt idx="76">
                  <c:v>92.1</c:v>
                </c:pt>
                <c:pt idx="77">
                  <c:v>92.1</c:v>
                </c:pt>
                <c:pt idx="78">
                  <c:v>90.5</c:v>
                </c:pt>
                <c:pt idx="79">
                  <c:v>90.5</c:v>
                </c:pt>
                <c:pt idx="80">
                  <c:v>88.9</c:v>
                </c:pt>
                <c:pt idx="81">
                  <c:v>88.9</c:v>
                </c:pt>
                <c:pt idx="82">
                  <c:v>87.3</c:v>
                </c:pt>
                <c:pt idx="83">
                  <c:v>87.3</c:v>
                </c:pt>
                <c:pt idx="84">
                  <c:v>84.2</c:v>
                </c:pt>
                <c:pt idx="85">
                  <c:v>84.2</c:v>
                </c:pt>
                <c:pt idx="86">
                  <c:v>83.4</c:v>
                </c:pt>
                <c:pt idx="87">
                  <c:v>83.4</c:v>
                </c:pt>
                <c:pt idx="88">
                  <c:v>79.900000000000006</c:v>
                </c:pt>
                <c:pt idx="89">
                  <c:v>79.900000000000006</c:v>
                </c:pt>
                <c:pt idx="90">
                  <c:v>82.3</c:v>
                </c:pt>
                <c:pt idx="91">
                  <c:v>90.5</c:v>
                </c:pt>
                <c:pt idx="92">
                  <c:v>90.1</c:v>
                </c:pt>
                <c:pt idx="93">
                  <c:v>89.3</c:v>
                </c:pt>
                <c:pt idx="94">
                  <c:v>88.6</c:v>
                </c:pt>
                <c:pt idx="95">
                  <c:v>93.5</c:v>
                </c:pt>
                <c:pt idx="96">
                  <c:v>96</c:v>
                </c:pt>
                <c:pt idx="97">
                  <c:v>87.4</c:v>
                </c:pt>
                <c:pt idx="98">
                  <c:v>85.8</c:v>
                </c:pt>
                <c:pt idx="99">
                  <c:v>88.8</c:v>
                </c:pt>
                <c:pt idx="100">
                  <c:v>89.2</c:v>
                </c:pt>
                <c:pt idx="101">
                  <c:v>84.4</c:v>
                </c:pt>
                <c:pt idx="102">
                  <c:v>86.2</c:v>
                </c:pt>
                <c:pt idx="103">
                  <c:v>79.900000000000006</c:v>
                </c:pt>
                <c:pt idx="104">
                  <c:v>78.3</c:v>
                </c:pt>
                <c:pt idx="105">
                  <c:v>87</c:v>
                </c:pt>
                <c:pt idx="106">
                  <c:v>86.1</c:v>
                </c:pt>
                <c:pt idx="107">
                  <c:v>88.1</c:v>
                </c:pt>
                <c:pt idx="108">
                  <c:v>88.7</c:v>
                </c:pt>
                <c:pt idx="109">
                  <c:v>89.3</c:v>
                </c:pt>
                <c:pt idx="110">
                  <c:v>89.1</c:v>
                </c:pt>
                <c:pt idx="111">
                  <c:v>90.5</c:v>
                </c:pt>
                <c:pt idx="112">
                  <c:v>91.1</c:v>
                </c:pt>
                <c:pt idx="113">
                  <c:v>87.1</c:v>
                </c:pt>
                <c:pt idx="114">
                  <c:v>87.3</c:v>
                </c:pt>
                <c:pt idx="115">
                  <c:v>87.3</c:v>
                </c:pt>
                <c:pt idx="116">
                  <c:v>86.4</c:v>
                </c:pt>
                <c:pt idx="117">
                  <c:v>89.1</c:v>
                </c:pt>
                <c:pt idx="118">
                  <c:v>87.4</c:v>
                </c:pt>
                <c:pt idx="119">
                  <c:v>89.1</c:v>
                </c:pt>
                <c:pt idx="120">
                  <c:v>89.5</c:v>
                </c:pt>
                <c:pt idx="121">
                  <c:v>88.4</c:v>
                </c:pt>
                <c:pt idx="122">
                  <c:v>86.8</c:v>
                </c:pt>
                <c:pt idx="123">
                  <c:v>88.8</c:v>
                </c:pt>
                <c:pt idx="124">
                  <c:v>88.6</c:v>
                </c:pt>
                <c:pt idx="125">
                  <c:v>90</c:v>
                </c:pt>
                <c:pt idx="126">
                  <c:v>86.3</c:v>
                </c:pt>
                <c:pt idx="127">
                  <c:v>86.3</c:v>
                </c:pt>
                <c:pt idx="128">
                  <c:v>84.8</c:v>
                </c:pt>
                <c:pt idx="129">
                  <c:v>84.3</c:v>
                </c:pt>
                <c:pt idx="130">
                  <c:v>84.6</c:v>
                </c:pt>
                <c:pt idx="131">
                  <c:v>88.9</c:v>
                </c:pt>
                <c:pt idx="132">
                  <c:v>87.6</c:v>
                </c:pt>
                <c:pt idx="133">
                  <c:v>90.5</c:v>
                </c:pt>
                <c:pt idx="134">
                  <c:v>91.3</c:v>
                </c:pt>
                <c:pt idx="135">
                  <c:v>84.4</c:v>
                </c:pt>
                <c:pt idx="136">
                  <c:v>83.4</c:v>
                </c:pt>
                <c:pt idx="137">
                  <c:v>87.7</c:v>
                </c:pt>
                <c:pt idx="138">
                  <c:v>89</c:v>
                </c:pt>
                <c:pt idx="139">
                  <c:v>80.5</c:v>
                </c:pt>
                <c:pt idx="140">
                  <c:v>80.2</c:v>
                </c:pt>
                <c:pt idx="141">
                  <c:v>83.9</c:v>
                </c:pt>
                <c:pt idx="142">
                  <c:v>84.7</c:v>
                </c:pt>
                <c:pt idx="143">
                  <c:v>87.7</c:v>
                </c:pt>
                <c:pt idx="144">
                  <c:v>88.1</c:v>
                </c:pt>
                <c:pt idx="145">
                  <c:v>87</c:v>
                </c:pt>
                <c:pt idx="146">
                  <c:v>86.9</c:v>
                </c:pt>
                <c:pt idx="147">
                  <c:v>86.5</c:v>
                </c:pt>
                <c:pt idx="148">
                  <c:v>86.7</c:v>
                </c:pt>
                <c:pt idx="149">
                  <c:v>85.7</c:v>
                </c:pt>
                <c:pt idx="150">
                  <c:v>85.7</c:v>
                </c:pt>
                <c:pt idx="151">
                  <c:v>90.3</c:v>
                </c:pt>
                <c:pt idx="152">
                  <c:v>88.9</c:v>
                </c:pt>
                <c:pt idx="153">
                  <c:v>89.5</c:v>
                </c:pt>
                <c:pt idx="154">
                  <c:v>88.9</c:v>
                </c:pt>
                <c:pt idx="155">
                  <c:v>85.2</c:v>
                </c:pt>
                <c:pt idx="156">
                  <c:v>82.5</c:v>
                </c:pt>
                <c:pt idx="157">
                  <c:v>76.8</c:v>
                </c:pt>
                <c:pt idx="158">
                  <c:v>76.599999999999994</c:v>
                </c:pt>
                <c:pt idx="159">
                  <c:v>82.7</c:v>
                </c:pt>
                <c:pt idx="160">
                  <c:v>81.099999999999994</c:v>
                </c:pt>
                <c:pt idx="161">
                  <c:v>78.7</c:v>
                </c:pt>
                <c:pt idx="162">
                  <c:v>80.3</c:v>
                </c:pt>
                <c:pt idx="163">
                  <c:v>77.8</c:v>
                </c:pt>
                <c:pt idx="164">
                  <c:v>77.099999999999994</c:v>
                </c:pt>
                <c:pt idx="165">
                  <c:v>82.4</c:v>
                </c:pt>
                <c:pt idx="166">
                  <c:v>83.2</c:v>
                </c:pt>
                <c:pt idx="167">
                  <c:v>84.9</c:v>
                </c:pt>
                <c:pt idx="168">
                  <c:v>87.5</c:v>
                </c:pt>
                <c:pt idx="169">
                  <c:v>77.599999999999994</c:v>
                </c:pt>
                <c:pt idx="170">
                  <c:v>79.599999999999994</c:v>
                </c:pt>
                <c:pt idx="171">
                  <c:v>81.5</c:v>
                </c:pt>
                <c:pt idx="172">
                  <c:v>80</c:v>
                </c:pt>
                <c:pt idx="173">
                  <c:v>81.900000000000006</c:v>
                </c:pt>
                <c:pt idx="174">
                  <c:v>81</c:v>
                </c:pt>
                <c:pt idx="175">
                  <c:v>82.7</c:v>
                </c:pt>
                <c:pt idx="176">
                  <c:v>85.7</c:v>
                </c:pt>
                <c:pt idx="177">
                  <c:v>82.7</c:v>
                </c:pt>
                <c:pt idx="178">
                  <c:v>82</c:v>
                </c:pt>
                <c:pt idx="179">
                  <c:v>82.9</c:v>
                </c:pt>
                <c:pt idx="180">
                  <c:v>85.6</c:v>
                </c:pt>
                <c:pt idx="181">
                  <c:v>82.1</c:v>
                </c:pt>
                <c:pt idx="182">
                  <c:v>82.7</c:v>
                </c:pt>
                <c:pt idx="183">
                  <c:v>78.2</c:v>
                </c:pt>
                <c:pt idx="184">
                  <c:v>76.400000000000006</c:v>
                </c:pt>
                <c:pt idx="185">
                  <c:v>83.4</c:v>
                </c:pt>
                <c:pt idx="186">
                  <c:v>83.8</c:v>
                </c:pt>
                <c:pt idx="187">
                  <c:v>84.1</c:v>
                </c:pt>
                <c:pt idx="188">
                  <c:v>85.2</c:v>
                </c:pt>
                <c:pt idx="189">
                  <c:v>87.8</c:v>
                </c:pt>
                <c:pt idx="190">
                  <c:v>86.8</c:v>
                </c:pt>
                <c:pt idx="191">
                  <c:v>84.2</c:v>
                </c:pt>
                <c:pt idx="192">
                  <c:v>81.5</c:v>
                </c:pt>
                <c:pt idx="193">
                  <c:v>88.8</c:v>
                </c:pt>
                <c:pt idx="194">
                  <c:v>88</c:v>
                </c:pt>
                <c:pt idx="195">
                  <c:v>85.3</c:v>
                </c:pt>
                <c:pt idx="196">
                  <c:v>83.7</c:v>
                </c:pt>
                <c:pt idx="197">
                  <c:v>88</c:v>
                </c:pt>
                <c:pt idx="198">
                  <c:v>87.5</c:v>
                </c:pt>
                <c:pt idx="199">
                  <c:v>91</c:v>
                </c:pt>
                <c:pt idx="200">
                  <c:v>91.6</c:v>
                </c:pt>
                <c:pt idx="201">
                  <c:v>86.4</c:v>
                </c:pt>
                <c:pt idx="202">
                  <c:v>86.1</c:v>
                </c:pt>
                <c:pt idx="203">
                  <c:v>79.900000000000006</c:v>
                </c:pt>
                <c:pt idx="204">
                  <c:v>80.599999999999994</c:v>
                </c:pt>
                <c:pt idx="205">
                  <c:v>79.599999999999994</c:v>
                </c:pt>
                <c:pt idx="206">
                  <c:v>78.400000000000006</c:v>
                </c:pt>
                <c:pt idx="207">
                  <c:v>75.400000000000006</c:v>
                </c:pt>
                <c:pt idx="208">
                  <c:v>75.599999999999994</c:v>
                </c:pt>
                <c:pt idx="209">
                  <c:v>71.3</c:v>
                </c:pt>
                <c:pt idx="210">
                  <c:v>66.2</c:v>
                </c:pt>
                <c:pt idx="211">
                  <c:v>71.8</c:v>
                </c:pt>
                <c:pt idx="212">
                  <c:v>71.099999999999994</c:v>
                </c:pt>
                <c:pt idx="213">
                  <c:v>73.5</c:v>
                </c:pt>
                <c:pt idx="214">
                  <c:v>72.2</c:v>
                </c:pt>
                <c:pt idx="215">
                  <c:v>73.7</c:v>
                </c:pt>
                <c:pt idx="216">
                  <c:v>73.2</c:v>
                </c:pt>
                <c:pt idx="217">
                  <c:v>74.7</c:v>
                </c:pt>
                <c:pt idx="218">
                  <c:v>73.3</c:v>
                </c:pt>
                <c:pt idx="219">
                  <c:v>70</c:v>
                </c:pt>
                <c:pt idx="220">
                  <c:v>69.400000000000006</c:v>
                </c:pt>
                <c:pt idx="221">
                  <c:v>72.7</c:v>
                </c:pt>
                <c:pt idx="222">
                  <c:v>72.099999999999994</c:v>
                </c:pt>
                <c:pt idx="223">
                  <c:v>66.8</c:v>
                </c:pt>
                <c:pt idx="224">
                  <c:v>62.5</c:v>
                </c:pt>
                <c:pt idx="225">
                  <c:v>67.8</c:v>
                </c:pt>
                <c:pt idx="226">
                  <c:v>73.7</c:v>
                </c:pt>
                <c:pt idx="227">
                  <c:v>76.5</c:v>
                </c:pt>
                <c:pt idx="228">
                  <c:v>77.8</c:v>
                </c:pt>
                <c:pt idx="229">
                  <c:v>75.8</c:v>
                </c:pt>
                <c:pt idx="230">
                  <c:v>67.8</c:v>
                </c:pt>
                <c:pt idx="231">
                  <c:v>70.8</c:v>
                </c:pt>
                <c:pt idx="232">
                  <c:v>70.2</c:v>
                </c:pt>
                <c:pt idx="233">
                  <c:v>66.599999999999994</c:v>
                </c:pt>
                <c:pt idx="234">
                  <c:v>63.8</c:v>
                </c:pt>
                <c:pt idx="235">
                  <c:v>77.7</c:v>
                </c:pt>
                <c:pt idx="236">
                  <c:v>79</c:v>
                </c:pt>
                <c:pt idx="237">
                  <c:v>73.5</c:v>
                </c:pt>
                <c:pt idx="238">
                  <c:v>65.099999999999994</c:v>
                </c:pt>
                <c:pt idx="239">
                  <c:v>65.599999999999994</c:v>
                </c:pt>
                <c:pt idx="240">
                  <c:v>67.8</c:v>
                </c:pt>
                <c:pt idx="241">
                  <c:v>74.3</c:v>
                </c:pt>
                <c:pt idx="242">
                  <c:v>72.3</c:v>
                </c:pt>
                <c:pt idx="243">
                  <c:v>69.8</c:v>
                </c:pt>
                <c:pt idx="244">
                  <c:v>70.3</c:v>
                </c:pt>
                <c:pt idx="245">
                  <c:v>69.099999999999994</c:v>
                </c:pt>
                <c:pt idx="246">
                  <c:v>63.6</c:v>
                </c:pt>
                <c:pt idx="247">
                  <c:v>54.9</c:v>
                </c:pt>
                <c:pt idx="248">
                  <c:v>51.7</c:v>
                </c:pt>
                <c:pt idx="249">
                  <c:v>49.4</c:v>
                </c:pt>
                <c:pt idx="250">
                  <c:v>47.6</c:v>
                </c:pt>
                <c:pt idx="251">
                  <c:v>55.9</c:v>
                </c:pt>
                <c:pt idx="252">
                  <c:v>64.7</c:v>
                </c:pt>
                <c:pt idx="253">
                  <c:v>69.5</c:v>
                </c:pt>
                <c:pt idx="254">
                  <c:v>61.6</c:v>
                </c:pt>
                <c:pt idx="255">
                  <c:v>57.9</c:v>
                </c:pt>
                <c:pt idx="256">
                  <c:v>71.599999999999994</c:v>
                </c:pt>
                <c:pt idx="257">
                  <c:v>69.3</c:v>
                </c:pt>
                <c:pt idx="258">
                  <c:v>67.5</c:v>
                </c:pt>
                <c:pt idx="259">
                  <c:v>64.8</c:v>
                </c:pt>
                <c:pt idx="260">
                  <c:v>61.9</c:v>
                </c:pt>
                <c:pt idx="261">
                  <c:v>60.9</c:v>
                </c:pt>
                <c:pt idx="262">
                  <c:v>62.9</c:v>
                </c:pt>
                <c:pt idx="263">
                  <c:v>62.3</c:v>
                </c:pt>
                <c:pt idx="264">
                  <c:v>69.8</c:v>
                </c:pt>
                <c:pt idx="265">
                  <c:v>68.8</c:v>
                </c:pt>
                <c:pt idx="266">
                  <c:v>66.5</c:v>
                </c:pt>
                <c:pt idx="267">
                  <c:v>67.900000000000006</c:v>
                </c:pt>
                <c:pt idx="268">
                  <c:v>68.400000000000006</c:v>
                </c:pt>
                <c:pt idx="269">
                  <c:v>70.099999999999994</c:v>
                </c:pt>
                <c:pt idx="270">
                  <c:v>68.900000000000006</c:v>
                </c:pt>
                <c:pt idx="271">
                  <c:v>66.5</c:v>
                </c:pt>
                <c:pt idx="272">
                  <c:v>68.599999999999994</c:v>
                </c:pt>
                <c:pt idx="273">
                  <c:v>73.5</c:v>
                </c:pt>
                <c:pt idx="274">
                  <c:v>65</c:v>
                </c:pt>
                <c:pt idx="275">
                  <c:v>63.2</c:v>
                </c:pt>
                <c:pt idx="276">
                  <c:v>69.2</c:v>
                </c:pt>
                <c:pt idx="277">
                  <c:v>69.400000000000006</c:v>
                </c:pt>
                <c:pt idx="278">
                  <c:v>63.1</c:v>
                </c:pt>
                <c:pt idx="279">
                  <c:v>53.5</c:v>
                </c:pt>
                <c:pt idx="280">
                  <c:v>50.5</c:v>
                </c:pt>
                <c:pt idx="281">
                  <c:v>57.8</c:v>
                </c:pt>
                <c:pt idx="282">
                  <c:v>54</c:v>
                </c:pt>
                <c:pt idx="283">
                  <c:v>53.9</c:v>
                </c:pt>
                <c:pt idx="284">
                  <c:v>57</c:v>
                </c:pt>
                <c:pt idx="285">
                  <c:v>67.2</c:v>
                </c:pt>
                <c:pt idx="286">
                  <c:v>57.9</c:v>
                </c:pt>
                <c:pt idx="287">
                  <c:v>53.5</c:v>
                </c:pt>
                <c:pt idx="288">
                  <c:v>49.2</c:v>
                </c:pt>
                <c:pt idx="289">
                  <c:v>51.1</c:v>
                </c:pt>
                <c:pt idx="290">
                  <c:v>53.3</c:v>
                </c:pt>
                <c:pt idx="291">
                  <c:v>60.1</c:v>
                </c:pt>
                <c:pt idx="292">
                  <c:v>62.4</c:v>
                </c:pt>
                <c:pt idx="293">
                  <c:v>68.099999999999994</c:v>
                </c:pt>
                <c:pt idx="294">
                  <c:v>65.599999999999994</c:v>
                </c:pt>
                <c:pt idx="295">
                  <c:v>66.2</c:v>
                </c:pt>
                <c:pt idx="296">
                  <c:v>70.099999999999994</c:v>
                </c:pt>
                <c:pt idx="297">
                  <c:v>74.099999999999994</c:v>
                </c:pt>
                <c:pt idx="298">
                  <c:v>73.7</c:v>
                </c:pt>
                <c:pt idx="299">
                  <c:v>81.5</c:v>
                </c:pt>
                <c:pt idx="300">
                  <c:v>74.7</c:v>
                </c:pt>
                <c:pt idx="301">
                  <c:v>77.599999999999994</c:v>
                </c:pt>
                <c:pt idx="302">
                  <c:v>75.900000000000006</c:v>
                </c:pt>
                <c:pt idx="303">
                  <c:v>78.7</c:v>
                </c:pt>
                <c:pt idx="304">
                  <c:v>81.5</c:v>
                </c:pt>
                <c:pt idx="305">
                  <c:v>87.6</c:v>
                </c:pt>
                <c:pt idx="306">
                  <c:v>81.2</c:v>
                </c:pt>
                <c:pt idx="307">
                  <c:v>83.2</c:v>
                </c:pt>
                <c:pt idx="308">
                  <c:v>84.8</c:v>
                </c:pt>
                <c:pt idx="309">
                  <c:v>78.2</c:v>
                </c:pt>
                <c:pt idx="310">
                  <c:v>68</c:v>
                </c:pt>
                <c:pt idx="311">
                  <c:v>72.5</c:v>
                </c:pt>
                <c:pt idx="312">
                  <c:v>72</c:v>
                </c:pt>
                <c:pt idx="313">
                  <c:v>68.2</c:v>
                </c:pt>
                <c:pt idx="314">
                  <c:v>73.400000000000006</c:v>
                </c:pt>
                <c:pt idx="315">
                  <c:v>76</c:v>
                </c:pt>
                <c:pt idx="316">
                  <c:v>74.5</c:v>
                </c:pt>
                <c:pt idx="317">
                  <c:v>78.900000000000006</c:v>
                </c:pt>
                <c:pt idx="318">
                  <c:v>80.2</c:v>
                </c:pt>
                <c:pt idx="319">
                  <c:v>69.599999999999994</c:v>
                </c:pt>
                <c:pt idx="320">
                  <c:v>63.2</c:v>
                </c:pt>
                <c:pt idx="321">
                  <c:v>63.3</c:v>
                </c:pt>
                <c:pt idx="322">
                  <c:v>76.900000000000006</c:v>
                </c:pt>
                <c:pt idx="323">
                  <c:v>85.5</c:v>
                </c:pt>
                <c:pt idx="324">
                  <c:v>85</c:v>
                </c:pt>
                <c:pt idx="325">
                  <c:v>75.3</c:v>
                </c:pt>
                <c:pt idx="326">
                  <c:v>77</c:v>
                </c:pt>
                <c:pt idx="327">
                  <c:v>82.8</c:v>
                </c:pt>
                <c:pt idx="328">
                  <c:v>84.4</c:v>
                </c:pt>
                <c:pt idx="329">
                  <c:v>85.7</c:v>
                </c:pt>
                <c:pt idx="330">
                  <c:v>90.9</c:v>
                </c:pt>
                <c:pt idx="331">
                  <c:v>85.2</c:v>
                </c:pt>
                <c:pt idx="332">
                  <c:v>83.8</c:v>
                </c:pt>
                <c:pt idx="333">
                  <c:v>88</c:v>
                </c:pt>
                <c:pt idx="334">
                  <c:v>88.2</c:v>
                </c:pt>
                <c:pt idx="335">
                  <c:v>91.2</c:v>
                </c:pt>
                <c:pt idx="336">
                  <c:v>88.5</c:v>
                </c:pt>
                <c:pt idx="337">
                  <c:v>81.599999999999994</c:v>
                </c:pt>
                <c:pt idx="338">
                  <c:v>87.3</c:v>
                </c:pt>
                <c:pt idx="339">
                  <c:v>88.8</c:v>
                </c:pt>
                <c:pt idx="340">
                  <c:v>88.5</c:v>
                </c:pt>
                <c:pt idx="341">
                  <c:v>100.1</c:v>
                </c:pt>
                <c:pt idx="342">
                  <c:v>89.8</c:v>
                </c:pt>
                <c:pt idx="343">
                  <c:v>88.1</c:v>
                </c:pt>
                <c:pt idx="344">
                  <c:v>83</c:v>
                </c:pt>
                <c:pt idx="345">
                  <c:v>80.8</c:v>
                </c:pt>
                <c:pt idx="346">
                  <c:v>82.5</c:v>
                </c:pt>
                <c:pt idx="347">
                  <c:v>83.7</c:v>
                </c:pt>
                <c:pt idx="348">
                  <c:v>86.4</c:v>
                </c:pt>
                <c:pt idx="349">
                  <c:v>91.4</c:v>
                </c:pt>
                <c:pt idx="350">
                  <c:v>79.3</c:v>
                </c:pt>
                <c:pt idx="351">
                  <c:v>69.599999999999994</c:v>
                </c:pt>
                <c:pt idx="352">
                  <c:v>69.900000000000006</c:v>
                </c:pt>
                <c:pt idx="353">
                  <c:v>72.8</c:v>
                </c:pt>
                <c:pt idx="354">
                  <c:v>80.8</c:v>
                </c:pt>
                <c:pt idx="355">
                  <c:v>78.5</c:v>
                </c:pt>
                <c:pt idx="356">
                  <c:v>73.099999999999994</c:v>
                </c:pt>
                <c:pt idx="357">
                  <c:v>79.900000000000006</c:v>
                </c:pt>
                <c:pt idx="358">
                  <c:v>80.599999999999994</c:v>
                </c:pt>
                <c:pt idx="359">
                  <c:v>81</c:v>
                </c:pt>
                <c:pt idx="360">
                  <c:v>87.9</c:v>
                </c:pt>
                <c:pt idx="361">
                  <c:v>92.7</c:v>
                </c:pt>
                <c:pt idx="362">
                  <c:v>89.1</c:v>
                </c:pt>
                <c:pt idx="363">
                  <c:v>92.7</c:v>
                </c:pt>
                <c:pt idx="364">
                  <c:v>87.2</c:v>
                </c:pt>
                <c:pt idx="365">
                  <c:v>91.3</c:v>
                </c:pt>
                <c:pt idx="366">
                  <c:v>82.3</c:v>
                </c:pt>
                <c:pt idx="367">
                  <c:v>76.599999999999994</c:v>
                </c:pt>
                <c:pt idx="368">
                  <c:v>75.5</c:v>
                </c:pt>
                <c:pt idx="369">
                  <c:v>73.5</c:v>
                </c:pt>
                <c:pt idx="370">
                  <c:v>85.2</c:v>
                </c:pt>
                <c:pt idx="371">
                  <c:v>88.4</c:v>
                </c:pt>
                <c:pt idx="372">
                  <c:v>86.9</c:v>
                </c:pt>
                <c:pt idx="373">
                  <c:v>85.4</c:v>
                </c:pt>
                <c:pt idx="374">
                  <c:v>82.2</c:v>
                </c:pt>
                <c:pt idx="375">
                  <c:v>83.9</c:v>
                </c:pt>
                <c:pt idx="376">
                  <c:v>80.8</c:v>
                </c:pt>
                <c:pt idx="377">
                  <c:v>86.4</c:v>
                </c:pt>
                <c:pt idx="378">
                  <c:v>90.7</c:v>
                </c:pt>
                <c:pt idx="379">
                  <c:v>101.6</c:v>
                </c:pt>
                <c:pt idx="380">
                  <c:v>100.7</c:v>
                </c:pt>
                <c:pt idx="381">
                  <c:v>103.4</c:v>
                </c:pt>
                <c:pt idx="382">
                  <c:v>104</c:v>
                </c:pt>
                <c:pt idx="383">
                  <c:v>104.5</c:v>
                </c:pt>
                <c:pt idx="384">
                  <c:v>100.8</c:v>
                </c:pt>
                <c:pt idx="385">
                  <c:v>104.8</c:v>
                </c:pt>
                <c:pt idx="386">
                  <c:v>103.7</c:v>
                </c:pt>
                <c:pt idx="387">
                  <c:v>101.7</c:v>
                </c:pt>
                <c:pt idx="388">
                  <c:v>107.8</c:v>
                </c:pt>
                <c:pt idx="389">
                  <c:v>108.6</c:v>
                </c:pt>
                <c:pt idx="390">
                  <c:v>101.1</c:v>
                </c:pt>
                <c:pt idx="391">
                  <c:v>101</c:v>
                </c:pt>
                <c:pt idx="392">
                  <c:v>97.1</c:v>
                </c:pt>
                <c:pt idx="393">
                  <c:v>101.5</c:v>
                </c:pt>
                <c:pt idx="394">
                  <c:v>98.4</c:v>
                </c:pt>
                <c:pt idx="395">
                  <c:v>99.2</c:v>
                </c:pt>
                <c:pt idx="396">
                  <c:v>99.8</c:v>
                </c:pt>
                <c:pt idx="397">
                  <c:v>97.6</c:v>
                </c:pt>
                <c:pt idx="398">
                  <c:v>97.4</c:v>
                </c:pt>
                <c:pt idx="399">
                  <c:v>99</c:v>
                </c:pt>
                <c:pt idx="400">
                  <c:v>103.6</c:v>
                </c:pt>
                <c:pt idx="401">
                  <c:v>95.7</c:v>
                </c:pt>
                <c:pt idx="402">
                  <c:v>91.9</c:v>
                </c:pt>
                <c:pt idx="403">
                  <c:v>94.3</c:v>
                </c:pt>
                <c:pt idx="404">
                  <c:v>87.5</c:v>
                </c:pt>
                <c:pt idx="405">
                  <c:v>93.9</c:v>
                </c:pt>
                <c:pt idx="406">
                  <c:v>98.3</c:v>
                </c:pt>
                <c:pt idx="407">
                  <c:v>100</c:v>
                </c:pt>
                <c:pt idx="408">
                  <c:v>99.3</c:v>
                </c:pt>
                <c:pt idx="409">
                  <c:v>101.7</c:v>
                </c:pt>
                <c:pt idx="410">
                  <c:v>104.3</c:v>
                </c:pt>
                <c:pt idx="411">
                  <c:v>101.9</c:v>
                </c:pt>
                <c:pt idx="412">
                  <c:v>104.2</c:v>
                </c:pt>
                <c:pt idx="413">
                  <c:v>102.2</c:v>
                </c:pt>
                <c:pt idx="414">
                  <c:v>96.1</c:v>
                </c:pt>
                <c:pt idx="415">
                  <c:v>102.3</c:v>
                </c:pt>
                <c:pt idx="416">
                  <c:v>102.8</c:v>
                </c:pt>
                <c:pt idx="417">
                  <c:v>100.7</c:v>
                </c:pt>
                <c:pt idx="418">
                  <c:v>100.3</c:v>
                </c:pt>
                <c:pt idx="419">
                  <c:v>102.6</c:v>
                </c:pt>
                <c:pt idx="420">
                  <c:v>98.9</c:v>
                </c:pt>
                <c:pt idx="421">
                  <c:v>96.6</c:v>
                </c:pt>
                <c:pt idx="422">
                  <c:v>92.5</c:v>
                </c:pt>
                <c:pt idx="423">
                  <c:v>93.6</c:v>
                </c:pt>
                <c:pt idx="424">
                  <c:v>94.9</c:v>
                </c:pt>
                <c:pt idx="425">
                  <c:v>91.3</c:v>
                </c:pt>
                <c:pt idx="426">
                  <c:v>91.8</c:v>
                </c:pt>
                <c:pt idx="427">
                  <c:v>93.9</c:v>
                </c:pt>
                <c:pt idx="428">
                  <c:v>89.9</c:v>
                </c:pt>
                <c:pt idx="429">
                  <c:v>90.1</c:v>
                </c:pt>
                <c:pt idx="430">
                  <c:v>87.3</c:v>
                </c:pt>
                <c:pt idx="431">
                  <c:v>86.5</c:v>
                </c:pt>
                <c:pt idx="432">
                  <c:v>84</c:v>
                </c:pt>
                <c:pt idx="433">
                  <c:v>79.2</c:v>
                </c:pt>
                <c:pt idx="434">
                  <c:v>83</c:v>
                </c:pt>
                <c:pt idx="435">
                  <c:v>86.2</c:v>
                </c:pt>
                <c:pt idx="436">
                  <c:v>77.8</c:v>
                </c:pt>
                <c:pt idx="437">
                  <c:v>78.7</c:v>
                </c:pt>
                <c:pt idx="438">
                  <c:v>83.7</c:v>
                </c:pt>
                <c:pt idx="439">
                  <c:v>79.7</c:v>
                </c:pt>
                <c:pt idx="440">
                  <c:v>80.8</c:v>
                </c:pt>
                <c:pt idx="441">
                  <c:v>78.8</c:v>
                </c:pt>
                <c:pt idx="442">
                  <c:v>86.1</c:v>
                </c:pt>
                <c:pt idx="443">
                  <c:v>87.4</c:v>
                </c:pt>
                <c:pt idx="444">
                  <c:v>84.1</c:v>
                </c:pt>
                <c:pt idx="445">
                  <c:v>80.099999999999994</c:v>
                </c:pt>
                <c:pt idx="446">
                  <c:v>83.8</c:v>
                </c:pt>
                <c:pt idx="447">
                  <c:v>79.8</c:v>
                </c:pt>
                <c:pt idx="448">
                  <c:v>85.9</c:v>
                </c:pt>
                <c:pt idx="449">
                  <c:v>88.4</c:v>
                </c:pt>
                <c:pt idx="450">
                  <c:v>88.8</c:v>
                </c:pt>
                <c:pt idx="451">
                  <c:v>84.8</c:v>
                </c:pt>
                <c:pt idx="452">
                  <c:v>85.1</c:v>
                </c:pt>
                <c:pt idx="453">
                  <c:v>83.5</c:v>
                </c:pt>
                <c:pt idx="454">
                  <c:v>80.8</c:v>
                </c:pt>
                <c:pt idx="455">
                  <c:v>78.5</c:v>
                </c:pt>
                <c:pt idx="456">
                  <c:v>82.7</c:v>
                </c:pt>
                <c:pt idx="457">
                  <c:v>84.2</c:v>
                </c:pt>
                <c:pt idx="458">
                  <c:v>82.6</c:v>
                </c:pt>
                <c:pt idx="459">
                  <c:v>85.1</c:v>
                </c:pt>
                <c:pt idx="460">
                  <c:v>83.5</c:v>
                </c:pt>
                <c:pt idx="461">
                  <c:v>86.4</c:v>
                </c:pt>
                <c:pt idx="462">
                  <c:v>78.8</c:v>
                </c:pt>
                <c:pt idx="463">
                  <c:v>70.3</c:v>
                </c:pt>
                <c:pt idx="464">
                  <c:v>72.5</c:v>
                </c:pt>
                <c:pt idx="465">
                  <c:v>66.8</c:v>
                </c:pt>
                <c:pt idx="466">
                  <c:v>65.8</c:v>
                </c:pt>
                <c:pt idx="467">
                  <c:v>64.7</c:v>
                </c:pt>
                <c:pt idx="468">
                  <c:v>70.400000000000006</c:v>
                </c:pt>
                <c:pt idx="469">
                  <c:v>68.5</c:v>
                </c:pt>
                <c:pt idx="470">
                  <c:v>76.400000000000006</c:v>
                </c:pt>
                <c:pt idx="471">
                  <c:v>75.8</c:v>
                </c:pt>
                <c:pt idx="472">
                  <c:v>80.599999999999994</c:v>
                </c:pt>
                <c:pt idx="473">
                  <c:v>83.4</c:v>
                </c:pt>
                <c:pt idx="474">
                  <c:v>89.5</c:v>
                </c:pt>
                <c:pt idx="475">
                  <c:v>78.2</c:v>
                </c:pt>
                <c:pt idx="476">
                  <c:v>67.5</c:v>
                </c:pt>
                <c:pt idx="477">
                  <c:v>67.400000000000006</c:v>
                </c:pt>
                <c:pt idx="478">
                  <c:v>69.5</c:v>
                </c:pt>
                <c:pt idx="479">
                  <c:v>67.599999999999994</c:v>
                </c:pt>
                <c:pt idx="480">
                  <c:v>70.7</c:v>
                </c:pt>
                <c:pt idx="481">
                  <c:v>71.2</c:v>
                </c:pt>
                <c:pt idx="482">
                  <c:v>70.5</c:v>
                </c:pt>
                <c:pt idx="483">
                  <c:v>70.3</c:v>
                </c:pt>
                <c:pt idx="484">
                  <c:v>61.8</c:v>
                </c:pt>
                <c:pt idx="485">
                  <c:v>59.1</c:v>
                </c:pt>
                <c:pt idx="486">
                  <c:v>61.5</c:v>
                </c:pt>
                <c:pt idx="487">
                  <c:v>61.9</c:v>
                </c:pt>
                <c:pt idx="488">
                  <c:v>70.5</c:v>
                </c:pt>
                <c:pt idx="489">
                  <c:v>76.400000000000006</c:v>
                </c:pt>
                <c:pt idx="490">
                  <c:v>75.3</c:v>
                </c:pt>
                <c:pt idx="491">
                  <c:v>74.400000000000006</c:v>
                </c:pt>
                <c:pt idx="492">
                  <c:v>75.900000000000006</c:v>
                </c:pt>
                <c:pt idx="493">
                  <c:v>71.5</c:v>
                </c:pt>
                <c:pt idx="494">
                  <c:v>74.7</c:v>
                </c:pt>
                <c:pt idx="495">
                  <c:v>84.5</c:v>
                </c:pt>
                <c:pt idx="496">
                  <c:v>62</c:v>
                </c:pt>
                <c:pt idx="497">
                  <c:v>55.2</c:v>
                </c:pt>
                <c:pt idx="498">
                  <c:v>53.7</c:v>
                </c:pt>
                <c:pt idx="499">
                  <c:v>52.8</c:v>
                </c:pt>
                <c:pt idx="500">
                  <c:v>50.9</c:v>
                </c:pt>
                <c:pt idx="501">
                  <c:v>58.8</c:v>
                </c:pt>
                <c:pt idx="502">
                  <c:v>62.9</c:v>
                </c:pt>
                <c:pt idx="503">
                  <c:v>77.3</c:v>
                </c:pt>
                <c:pt idx="504">
                  <c:v>76.599999999999994</c:v>
                </c:pt>
                <c:pt idx="505">
                  <c:v>79.3</c:v>
                </c:pt>
                <c:pt idx="506">
                  <c:v>83.9</c:v>
                </c:pt>
                <c:pt idx="507">
                  <c:v>81.3</c:v>
                </c:pt>
                <c:pt idx="508">
                  <c:v>81.3</c:v>
                </c:pt>
                <c:pt idx="509">
                  <c:v>83.4</c:v>
                </c:pt>
                <c:pt idx="510">
                  <c:v>85.5</c:v>
                </c:pt>
                <c:pt idx="511">
                  <c:v>84.3</c:v>
                </c:pt>
                <c:pt idx="512">
                  <c:v>87.2</c:v>
                </c:pt>
                <c:pt idx="513">
                  <c:v>88.6</c:v>
                </c:pt>
                <c:pt idx="514">
                  <c:v>80.3</c:v>
                </c:pt>
                <c:pt idx="515">
                  <c:v>85.5</c:v>
                </c:pt>
                <c:pt idx="516">
                  <c:v>82</c:v>
                </c:pt>
                <c:pt idx="517">
                  <c:v>80.099999999999994</c:v>
                </c:pt>
                <c:pt idx="518">
                  <c:v>83.2</c:v>
                </c:pt>
                <c:pt idx="519">
                  <c:v>87.6</c:v>
                </c:pt>
                <c:pt idx="520">
                  <c:v>88.8</c:v>
                </c:pt>
                <c:pt idx="521">
                  <c:v>89.9</c:v>
                </c:pt>
                <c:pt idx="522">
                  <c:v>85.5</c:v>
                </c:pt>
                <c:pt idx="523">
                  <c:v>86.3</c:v>
                </c:pt>
                <c:pt idx="524">
                  <c:v>87</c:v>
                </c:pt>
                <c:pt idx="525">
                  <c:v>89.5</c:v>
                </c:pt>
                <c:pt idx="526">
                  <c:v>88.8</c:v>
                </c:pt>
                <c:pt idx="527">
                  <c:v>82.3</c:v>
                </c:pt>
                <c:pt idx="528">
                  <c:v>85.7</c:v>
                </c:pt>
                <c:pt idx="529">
                  <c:v>87.3</c:v>
                </c:pt>
                <c:pt idx="530">
                  <c:v>82.4</c:v>
                </c:pt>
                <c:pt idx="531">
                  <c:v>85.2</c:v>
                </c:pt>
                <c:pt idx="532">
                  <c:v>81.900000000000006</c:v>
                </c:pt>
                <c:pt idx="533">
                  <c:v>80.900000000000006</c:v>
                </c:pt>
                <c:pt idx="534">
                  <c:v>76.7</c:v>
                </c:pt>
                <c:pt idx="535">
                  <c:v>72.7</c:v>
                </c:pt>
                <c:pt idx="536">
                  <c:v>80.400000000000006</c:v>
                </c:pt>
                <c:pt idx="537">
                  <c:v>84.2</c:v>
                </c:pt>
                <c:pt idx="538">
                  <c:v>85.8</c:v>
                </c:pt>
                <c:pt idx="539">
                  <c:v>83.3</c:v>
                </c:pt>
                <c:pt idx="540">
                  <c:v>80.8</c:v>
                </c:pt>
                <c:pt idx="541">
                  <c:v>80.599999999999994</c:v>
                </c:pt>
                <c:pt idx="542">
                  <c:v>84.7</c:v>
                </c:pt>
                <c:pt idx="543">
                  <c:v>83.3</c:v>
                </c:pt>
                <c:pt idx="544">
                  <c:v>81.599999999999994</c:v>
                </c:pt>
                <c:pt idx="545">
                  <c:v>80.900000000000006</c:v>
                </c:pt>
                <c:pt idx="546">
                  <c:v>78.3</c:v>
                </c:pt>
                <c:pt idx="547">
                  <c:v>81.599999999999994</c:v>
                </c:pt>
                <c:pt idx="548">
                  <c:v>87.1</c:v>
                </c:pt>
                <c:pt idx="549">
                  <c:v>81.3</c:v>
                </c:pt>
                <c:pt idx="550">
                  <c:v>85.9</c:v>
                </c:pt>
                <c:pt idx="551">
                  <c:v>88.5</c:v>
                </c:pt>
                <c:pt idx="552">
                  <c:v>90.3</c:v>
                </c:pt>
                <c:pt idx="553">
                  <c:v>87.5</c:v>
                </c:pt>
                <c:pt idx="554">
                  <c:v>88.5</c:v>
                </c:pt>
                <c:pt idx="555">
                  <c:v>86.9</c:v>
                </c:pt>
                <c:pt idx="556">
                  <c:v>87.8</c:v>
                </c:pt>
                <c:pt idx="557">
                  <c:v>85.3</c:v>
                </c:pt>
                <c:pt idx="558">
                  <c:v>88.1</c:v>
                </c:pt>
                <c:pt idx="559">
                  <c:v>84.5</c:v>
                </c:pt>
                <c:pt idx="560">
                  <c:v>80.8</c:v>
                </c:pt>
                <c:pt idx="561">
                  <c:v>84.2</c:v>
                </c:pt>
                <c:pt idx="562">
                  <c:v>86.3</c:v>
                </c:pt>
                <c:pt idx="563">
                  <c:v>87.4</c:v>
                </c:pt>
                <c:pt idx="564">
                  <c:v>91.1</c:v>
                </c:pt>
                <c:pt idx="565">
                  <c:v>84.2</c:v>
                </c:pt>
                <c:pt idx="566">
                  <c:v>87</c:v>
                </c:pt>
                <c:pt idx="567">
                  <c:v>87.3</c:v>
                </c:pt>
                <c:pt idx="568">
                  <c:v>86.5</c:v>
                </c:pt>
                <c:pt idx="569">
                  <c:v>90.3</c:v>
                </c:pt>
                <c:pt idx="570">
                  <c:v>87.9</c:v>
                </c:pt>
                <c:pt idx="571">
                  <c:v>91.5</c:v>
                </c:pt>
                <c:pt idx="572">
                  <c:v>91.6</c:v>
                </c:pt>
                <c:pt idx="573">
                  <c:v>96.4</c:v>
                </c:pt>
                <c:pt idx="574">
                  <c:v>93.7</c:v>
                </c:pt>
                <c:pt idx="575">
                  <c:v>91.9</c:v>
                </c:pt>
                <c:pt idx="576">
                  <c:v>89.8</c:v>
                </c:pt>
                <c:pt idx="577">
                  <c:v>90.6</c:v>
                </c:pt>
                <c:pt idx="578">
                  <c:v>91.4</c:v>
                </c:pt>
                <c:pt idx="579">
                  <c:v>97.7</c:v>
                </c:pt>
                <c:pt idx="580">
                  <c:v>93.2</c:v>
                </c:pt>
                <c:pt idx="581">
                  <c:v>97</c:v>
                </c:pt>
                <c:pt idx="582">
                  <c:v>91</c:v>
                </c:pt>
                <c:pt idx="583">
                  <c:v>87.9</c:v>
                </c:pt>
                <c:pt idx="584">
                  <c:v>86.1</c:v>
                </c:pt>
                <c:pt idx="585">
                  <c:v>85.8</c:v>
                </c:pt>
                <c:pt idx="586">
                  <c:v>88.2</c:v>
                </c:pt>
                <c:pt idx="587">
                  <c:v>90.5</c:v>
                </c:pt>
                <c:pt idx="588">
                  <c:v>89.2</c:v>
                </c:pt>
                <c:pt idx="589">
                  <c:v>93.4</c:v>
                </c:pt>
                <c:pt idx="590">
                  <c:v>86.9</c:v>
                </c:pt>
                <c:pt idx="591">
                  <c:v>80.900000000000006</c:v>
                </c:pt>
                <c:pt idx="592">
                  <c:v>71.2</c:v>
                </c:pt>
                <c:pt idx="593">
                  <c:v>65.2</c:v>
                </c:pt>
                <c:pt idx="594">
                  <c:v>67.900000000000006</c:v>
                </c:pt>
                <c:pt idx="595">
                  <c:v>71</c:v>
                </c:pt>
                <c:pt idx="596">
                  <c:v>70.400000000000006</c:v>
                </c:pt>
                <c:pt idx="597">
                  <c:v>66.900000000000006</c:v>
                </c:pt>
                <c:pt idx="598">
                  <c:v>60.9</c:v>
                </c:pt>
                <c:pt idx="599">
                  <c:v>57.6</c:v>
                </c:pt>
                <c:pt idx="600">
                  <c:v>60.1</c:v>
                </c:pt>
                <c:pt idx="601">
                  <c:v>62</c:v>
                </c:pt>
                <c:pt idx="602">
                  <c:v>61.1</c:v>
                </c:pt>
                <c:pt idx="603">
                  <c:v>53.1</c:v>
                </c:pt>
                <c:pt idx="604">
                  <c:v>58.7</c:v>
                </c:pt>
                <c:pt idx="605">
                  <c:v>62.9</c:v>
                </c:pt>
                <c:pt idx="606">
                  <c:v>56.8</c:v>
                </c:pt>
                <c:pt idx="607">
                  <c:v>56.3</c:v>
                </c:pt>
                <c:pt idx="608">
                  <c:v>62.2</c:v>
                </c:pt>
                <c:pt idx="609">
                  <c:v>69</c:v>
                </c:pt>
                <c:pt idx="610">
                  <c:v>70.8</c:v>
                </c:pt>
                <c:pt idx="611">
                  <c:v>67.099999999999994</c:v>
                </c:pt>
                <c:pt idx="612">
                  <c:v>71.2</c:v>
                </c:pt>
                <c:pt idx="613">
                  <c:v>73.599999999999994</c:v>
                </c:pt>
                <c:pt idx="614">
                  <c:v>68.8</c:v>
                </c:pt>
                <c:pt idx="615">
                  <c:v>62.1</c:v>
                </c:pt>
                <c:pt idx="616">
                  <c:v>62.1</c:v>
                </c:pt>
                <c:pt idx="617">
                  <c:v>67.900000000000006</c:v>
                </c:pt>
                <c:pt idx="618">
                  <c:v>60.4</c:v>
                </c:pt>
                <c:pt idx="619">
                  <c:v>76.900000000000006</c:v>
                </c:pt>
                <c:pt idx="620">
                  <c:v>69.599999999999994</c:v>
                </c:pt>
                <c:pt idx="621">
                  <c:v>67.900000000000006</c:v>
                </c:pt>
                <c:pt idx="622">
                  <c:v>59.6</c:v>
                </c:pt>
                <c:pt idx="623">
                  <c:v>53.4</c:v>
                </c:pt>
                <c:pt idx="624">
                  <c:v>53</c:v>
                </c:pt>
                <c:pt idx="625">
                  <c:v>45.3</c:v>
                </c:pt>
                <c:pt idx="626">
                  <c:v>44.4</c:v>
                </c:pt>
                <c:pt idx="627">
                  <c:v>44.3</c:v>
                </c:pt>
                <c:pt idx="628">
                  <c:v>54.9</c:v>
                </c:pt>
                <c:pt idx="629">
                  <c:v>54.1</c:v>
                </c:pt>
                <c:pt idx="630">
                  <c:v>51.5</c:v>
                </c:pt>
                <c:pt idx="631">
                  <c:v>52</c:v>
                </c:pt>
                <c:pt idx="632">
                  <c:v>49.5</c:v>
                </c:pt>
                <c:pt idx="633">
                  <c:v>53.6</c:v>
                </c:pt>
                <c:pt idx="634">
                  <c:v>49.3</c:v>
                </c:pt>
                <c:pt idx="635">
                  <c:v>44.2</c:v>
                </c:pt>
                <c:pt idx="636">
                  <c:v>51.4</c:v>
                </c:pt>
                <c:pt idx="637">
                  <c:v>54.9</c:v>
                </c:pt>
                <c:pt idx="638">
                  <c:v>53.3</c:v>
                </c:pt>
                <c:pt idx="639">
                  <c:v>53.7</c:v>
                </c:pt>
                <c:pt idx="640">
                  <c:v>62.2</c:v>
                </c:pt>
                <c:pt idx="641">
                  <c:v>58.4</c:v>
                </c:pt>
                <c:pt idx="642">
                  <c:v>53.8</c:v>
                </c:pt>
                <c:pt idx="643">
                  <c:v>62.8</c:v>
                </c:pt>
                <c:pt idx="644">
                  <c:v>71.7</c:v>
                </c:pt>
                <c:pt idx="645">
                  <c:v>69.8</c:v>
                </c:pt>
                <c:pt idx="646">
                  <c:v>67</c:v>
                </c:pt>
                <c:pt idx="647">
                  <c:v>72</c:v>
                </c:pt>
                <c:pt idx="648">
                  <c:v>68.099999999999994</c:v>
                </c:pt>
                <c:pt idx="649">
                  <c:v>73</c:v>
                </c:pt>
                <c:pt idx="650">
                  <c:v>71.099999999999994</c:v>
                </c:pt>
                <c:pt idx="651">
                  <c:v>69.5</c:v>
                </c:pt>
                <c:pt idx="652">
                  <c:v>77.2</c:v>
                </c:pt>
                <c:pt idx="653">
                  <c:v>75.7</c:v>
                </c:pt>
                <c:pt idx="654">
                  <c:v>75.900000000000006</c:v>
                </c:pt>
                <c:pt idx="655">
                  <c:v>81.5</c:v>
                </c:pt>
                <c:pt idx="656">
                  <c:v>83.6</c:v>
                </c:pt>
                <c:pt idx="657">
                  <c:v>84.2</c:v>
                </c:pt>
                <c:pt idx="658">
                  <c:v>85.9</c:v>
                </c:pt>
                <c:pt idx="659">
                  <c:v>85.5</c:v>
                </c:pt>
                <c:pt idx="660">
                  <c:v>79.5</c:v>
                </c:pt>
                <c:pt idx="661">
                  <c:v>81.2</c:v>
                </c:pt>
                <c:pt idx="662">
                  <c:v>69.900000000000006</c:v>
                </c:pt>
                <c:pt idx="663">
                  <c:v>70.7</c:v>
                </c:pt>
                <c:pt idx="664">
                  <c:v>69.8</c:v>
                </c:pt>
                <c:pt idx="665">
                  <c:v>50</c:v>
                </c:pt>
                <c:pt idx="666">
                  <c:v>51.2</c:v>
                </c:pt>
                <c:pt idx="667">
                  <c:v>57.6</c:v>
                </c:pt>
                <c:pt idx="668">
                  <c:v>63.9</c:v>
                </c:pt>
                <c:pt idx="669">
                  <c:v>49.4</c:v>
                </c:pt>
                <c:pt idx="670">
                  <c:v>67.099999999999994</c:v>
                </c:pt>
                <c:pt idx="671">
                  <c:v>63</c:v>
                </c:pt>
                <c:pt idx="672">
                  <c:v>67.3</c:v>
                </c:pt>
                <c:pt idx="673">
                  <c:v>73.3</c:v>
                </c:pt>
                <c:pt idx="674">
                  <c:v>87.8</c:v>
                </c:pt>
                <c:pt idx="675">
                  <c:v>91.3</c:v>
                </c:pt>
                <c:pt idx="676">
                  <c:v>82.2</c:v>
                </c:pt>
                <c:pt idx="677">
                  <c:v>90.9</c:v>
                </c:pt>
                <c:pt idx="678">
                  <c:v>77.2</c:v>
                </c:pt>
                <c:pt idx="679">
                  <c:v>78.400000000000006</c:v>
                </c:pt>
                <c:pt idx="680">
                  <c:v>75.900000000000006</c:v>
                </c:pt>
                <c:pt idx="681">
                  <c:v>75.900000000000006</c:v>
                </c:pt>
                <c:pt idx="682">
                  <c:v>71.3</c:v>
                </c:pt>
                <c:pt idx="683">
                  <c:v>75.7</c:v>
                </c:pt>
                <c:pt idx="684">
                  <c:v>71.2</c:v>
                </c:pt>
                <c:pt idx="685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6-4C34-9156-CC71A3A2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Expectations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  <c:min val="-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Expectations Change</a:t>
                </a:r>
                <a:r>
                  <a:rPr lang="en-GB" baseline="0">
                    <a:solidFill>
                      <a:schemeClr val="bg1"/>
                    </a:solidFill>
                  </a:rPr>
                  <a:t> MoM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Current Conditions</a:t>
            </a:r>
            <a:r>
              <a:rPr lang="en-GB" sz="1200" baseline="0">
                <a:solidFill>
                  <a:schemeClr val="bg1"/>
                </a:solidFill>
              </a:rPr>
              <a:t> Index and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Data!$K$1</c:f>
              <c:strCache>
                <c:ptCount val="1"/>
                <c:pt idx="0">
                  <c:v>Condition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Data!$K$2:$K$691</c:f>
              <c:numCache>
                <c:formatCode>General</c:formatCode>
                <c:ptCount val="690"/>
                <c:pt idx="0">
                  <c:v>-3.7000000000000028</c:v>
                </c:pt>
                <c:pt idx="1">
                  <c:v>-0.39999999999999147</c:v>
                </c:pt>
                <c:pt idx="2">
                  <c:v>2.2999999999999972</c:v>
                </c:pt>
                <c:pt idx="3">
                  <c:v>-4.4000000000000057</c:v>
                </c:pt>
                <c:pt idx="4">
                  <c:v>0</c:v>
                </c:pt>
                <c:pt idx="5">
                  <c:v>2.2999999999999972</c:v>
                </c:pt>
                <c:pt idx="6">
                  <c:v>0</c:v>
                </c:pt>
                <c:pt idx="7">
                  <c:v>9.0000000000000071</c:v>
                </c:pt>
                <c:pt idx="8">
                  <c:v>0</c:v>
                </c:pt>
                <c:pt idx="9">
                  <c:v>-0.80000000000000426</c:v>
                </c:pt>
                <c:pt idx="10">
                  <c:v>1.4000000000000057</c:v>
                </c:pt>
                <c:pt idx="11">
                  <c:v>-6.7999999999999972</c:v>
                </c:pt>
                <c:pt idx="12">
                  <c:v>0</c:v>
                </c:pt>
                <c:pt idx="13">
                  <c:v>0.29999999999999716</c:v>
                </c:pt>
                <c:pt idx="14">
                  <c:v>5.5999999999999943</c:v>
                </c:pt>
                <c:pt idx="15">
                  <c:v>0.80000000000000426</c:v>
                </c:pt>
                <c:pt idx="16">
                  <c:v>0.29999999999999716</c:v>
                </c:pt>
                <c:pt idx="17">
                  <c:v>0.5</c:v>
                </c:pt>
                <c:pt idx="18">
                  <c:v>0</c:v>
                </c:pt>
                <c:pt idx="19">
                  <c:v>4.3000000000000043</c:v>
                </c:pt>
                <c:pt idx="20">
                  <c:v>0</c:v>
                </c:pt>
                <c:pt idx="21">
                  <c:v>-1.6000000000000014</c:v>
                </c:pt>
                <c:pt idx="22">
                  <c:v>-7.8999999999999986</c:v>
                </c:pt>
                <c:pt idx="23">
                  <c:v>-6.1000000000000085</c:v>
                </c:pt>
                <c:pt idx="24">
                  <c:v>0</c:v>
                </c:pt>
                <c:pt idx="25">
                  <c:v>1.3000000000000114</c:v>
                </c:pt>
                <c:pt idx="26">
                  <c:v>0.89999999999999147</c:v>
                </c:pt>
                <c:pt idx="27">
                  <c:v>-1</c:v>
                </c:pt>
                <c:pt idx="28">
                  <c:v>0</c:v>
                </c:pt>
                <c:pt idx="29">
                  <c:v>-3.7999999999999972</c:v>
                </c:pt>
                <c:pt idx="30">
                  <c:v>0</c:v>
                </c:pt>
                <c:pt idx="31">
                  <c:v>-2.2000000000000028</c:v>
                </c:pt>
                <c:pt idx="32">
                  <c:v>0</c:v>
                </c:pt>
                <c:pt idx="33">
                  <c:v>0.60000000000000853</c:v>
                </c:pt>
                <c:pt idx="34">
                  <c:v>0</c:v>
                </c:pt>
                <c:pt idx="35">
                  <c:v>-4.1000000000000085</c:v>
                </c:pt>
                <c:pt idx="36">
                  <c:v>0</c:v>
                </c:pt>
                <c:pt idx="37">
                  <c:v>-2.3999999999999915</c:v>
                </c:pt>
                <c:pt idx="38">
                  <c:v>0</c:v>
                </c:pt>
                <c:pt idx="39">
                  <c:v>1.5999999999999943</c:v>
                </c:pt>
                <c:pt idx="40">
                  <c:v>0</c:v>
                </c:pt>
                <c:pt idx="41">
                  <c:v>-6</c:v>
                </c:pt>
                <c:pt idx="42">
                  <c:v>0</c:v>
                </c:pt>
                <c:pt idx="43">
                  <c:v>0</c:v>
                </c:pt>
                <c:pt idx="44">
                  <c:v>-4.0999999999999943</c:v>
                </c:pt>
                <c:pt idx="45">
                  <c:v>-0.80000000000001137</c:v>
                </c:pt>
                <c:pt idx="46">
                  <c:v>0</c:v>
                </c:pt>
                <c:pt idx="47">
                  <c:v>-7.7999999999999972</c:v>
                </c:pt>
                <c:pt idx="48">
                  <c:v>0</c:v>
                </c:pt>
                <c:pt idx="49">
                  <c:v>0</c:v>
                </c:pt>
                <c:pt idx="50">
                  <c:v>4.2000000000000028</c:v>
                </c:pt>
                <c:pt idx="51">
                  <c:v>1.5</c:v>
                </c:pt>
                <c:pt idx="52">
                  <c:v>5.2999999999999972</c:v>
                </c:pt>
                <c:pt idx="53">
                  <c:v>-0.5</c:v>
                </c:pt>
                <c:pt idx="54">
                  <c:v>0</c:v>
                </c:pt>
                <c:pt idx="55">
                  <c:v>-1</c:v>
                </c:pt>
                <c:pt idx="56">
                  <c:v>-2.2999999999999972</c:v>
                </c:pt>
                <c:pt idx="57">
                  <c:v>3</c:v>
                </c:pt>
                <c:pt idx="58">
                  <c:v>0</c:v>
                </c:pt>
                <c:pt idx="59">
                  <c:v>1.0999999999999943</c:v>
                </c:pt>
                <c:pt idx="60">
                  <c:v>0</c:v>
                </c:pt>
                <c:pt idx="61">
                  <c:v>-1.8999999999999915</c:v>
                </c:pt>
                <c:pt idx="62">
                  <c:v>0</c:v>
                </c:pt>
                <c:pt idx="63">
                  <c:v>4.8999999999999915</c:v>
                </c:pt>
                <c:pt idx="64">
                  <c:v>0</c:v>
                </c:pt>
                <c:pt idx="65">
                  <c:v>0.10000000000000853</c:v>
                </c:pt>
                <c:pt idx="66">
                  <c:v>0</c:v>
                </c:pt>
                <c:pt idx="67">
                  <c:v>-4.2999999999999972</c:v>
                </c:pt>
                <c:pt idx="68">
                  <c:v>0</c:v>
                </c:pt>
                <c:pt idx="69">
                  <c:v>4.7999999999999972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-29.400000000000006</c:v>
                </c:pt>
                <c:pt idx="74">
                  <c:v>0</c:v>
                </c:pt>
                <c:pt idx="75">
                  <c:v>-11.099999999999994</c:v>
                </c:pt>
                <c:pt idx="76">
                  <c:v>0</c:v>
                </c:pt>
                <c:pt idx="77">
                  <c:v>0.39999999999999147</c:v>
                </c:pt>
                <c:pt idx="78">
                  <c:v>0</c:v>
                </c:pt>
                <c:pt idx="79">
                  <c:v>-1.0999999999999943</c:v>
                </c:pt>
                <c:pt idx="80">
                  <c:v>0</c:v>
                </c:pt>
                <c:pt idx="81">
                  <c:v>3.9000000000000057</c:v>
                </c:pt>
                <c:pt idx="82">
                  <c:v>0</c:v>
                </c:pt>
                <c:pt idx="83">
                  <c:v>-1.6000000000000085</c:v>
                </c:pt>
                <c:pt idx="84">
                  <c:v>0</c:v>
                </c:pt>
                <c:pt idx="85">
                  <c:v>4.7000000000000028</c:v>
                </c:pt>
                <c:pt idx="86">
                  <c:v>0</c:v>
                </c:pt>
                <c:pt idx="87">
                  <c:v>3.2000000000000028</c:v>
                </c:pt>
                <c:pt idx="88">
                  <c:v>0</c:v>
                </c:pt>
                <c:pt idx="89">
                  <c:v>-2.1000000000000085</c:v>
                </c:pt>
                <c:pt idx="90">
                  <c:v>-3.2999999999999972</c:v>
                </c:pt>
                <c:pt idx="91">
                  <c:v>-0.39999999999999147</c:v>
                </c:pt>
                <c:pt idx="92">
                  <c:v>-0.80000000000001137</c:v>
                </c:pt>
                <c:pt idx="93">
                  <c:v>-0.59999999999999432</c:v>
                </c:pt>
                <c:pt idx="94">
                  <c:v>2.5</c:v>
                </c:pt>
                <c:pt idx="95">
                  <c:v>-2.4000000000000057</c:v>
                </c:pt>
                <c:pt idx="96">
                  <c:v>0.10000000000000853</c:v>
                </c:pt>
                <c:pt idx="97">
                  <c:v>-1.9000000000000057</c:v>
                </c:pt>
                <c:pt idx="98">
                  <c:v>0.90000000000000568</c:v>
                </c:pt>
                <c:pt idx="99">
                  <c:v>2.0999999999999943</c:v>
                </c:pt>
                <c:pt idx="100">
                  <c:v>2.7000000000000028</c:v>
                </c:pt>
                <c:pt idx="101">
                  <c:v>-1.5</c:v>
                </c:pt>
                <c:pt idx="102">
                  <c:v>1.2000000000000028</c:v>
                </c:pt>
                <c:pt idx="103">
                  <c:v>-1.2000000000000028</c:v>
                </c:pt>
                <c:pt idx="104">
                  <c:v>-6.0999999999999943</c:v>
                </c:pt>
                <c:pt idx="105">
                  <c:v>0.89999999999999147</c:v>
                </c:pt>
                <c:pt idx="106">
                  <c:v>2.9000000000000057</c:v>
                </c:pt>
                <c:pt idx="107">
                  <c:v>-0.90000000000000568</c:v>
                </c:pt>
                <c:pt idx="108">
                  <c:v>0.10000000000000853</c:v>
                </c:pt>
                <c:pt idx="109">
                  <c:v>-1.3000000000000114</c:v>
                </c:pt>
                <c:pt idx="110">
                  <c:v>-0.79999999999999716</c:v>
                </c:pt>
                <c:pt idx="111">
                  <c:v>-0.89999999999999147</c:v>
                </c:pt>
                <c:pt idx="112">
                  <c:v>5.7999999999999972</c:v>
                </c:pt>
                <c:pt idx="113">
                  <c:v>2.5</c:v>
                </c:pt>
                <c:pt idx="114">
                  <c:v>-6.6000000000000085</c:v>
                </c:pt>
                <c:pt idx="115">
                  <c:v>0.5</c:v>
                </c:pt>
                <c:pt idx="116">
                  <c:v>2.1000000000000085</c:v>
                </c:pt>
                <c:pt idx="117">
                  <c:v>-6.1000000000000085</c:v>
                </c:pt>
                <c:pt idx="118">
                  <c:v>6.1000000000000085</c:v>
                </c:pt>
                <c:pt idx="119">
                  <c:v>-1.5</c:v>
                </c:pt>
                <c:pt idx="120">
                  <c:v>-1.6000000000000085</c:v>
                </c:pt>
                <c:pt idx="121">
                  <c:v>-9.9999999999994316E-2</c:v>
                </c:pt>
                <c:pt idx="122">
                  <c:v>-6.2000000000000028</c:v>
                </c:pt>
                <c:pt idx="123">
                  <c:v>-1.5999999999999943</c:v>
                </c:pt>
                <c:pt idx="124">
                  <c:v>7.8999999999999915</c:v>
                </c:pt>
                <c:pt idx="125">
                  <c:v>4.4000000000000057</c:v>
                </c:pt>
                <c:pt idx="126">
                  <c:v>0</c:v>
                </c:pt>
                <c:pt idx="127">
                  <c:v>1.2999999999999972</c:v>
                </c:pt>
                <c:pt idx="128">
                  <c:v>-4.5999999999999943</c:v>
                </c:pt>
                <c:pt idx="129">
                  <c:v>-2.1000000000000085</c:v>
                </c:pt>
                <c:pt idx="130">
                  <c:v>2.4000000000000057</c:v>
                </c:pt>
                <c:pt idx="131">
                  <c:v>-9.9999999999994316E-2</c:v>
                </c:pt>
                <c:pt idx="132">
                  <c:v>-2.9000000000000057</c:v>
                </c:pt>
                <c:pt idx="133">
                  <c:v>9.9999999999994316E-2</c:v>
                </c:pt>
                <c:pt idx="134">
                  <c:v>4.7000000000000028</c:v>
                </c:pt>
                <c:pt idx="135">
                  <c:v>-2.2000000000000028</c:v>
                </c:pt>
                <c:pt idx="136">
                  <c:v>3</c:v>
                </c:pt>
                <c:pt idx="137">
                  <c:v>-9.9999999999994316E-2</c:v>
                </c:pt>
                <c:pt idx="138">
                  <c:v>-2.4000000000000057</c:v>
                </c:pt>
                <c:pt idx="139">
                  <c:v>0.20000000000000284</c:v>
                </c:pt>
                <c:pt idx="140">
                  <c:v>0.70000000000000284</c:v>
                </c:pt>
                <c:pt idx="141">
                  <c:v>2.9000000000000057</c:v>
                </c:pt>
                <c:pt idx="142">
                  <c:v>-2.1000000000000085</c:v>
                </c:pt>
                <c:pt idx="143">
                  <c:v>-1</c:v>
                </c:pt>
                <c:pt idx="144">
                  <c:v>0</c:v>
                </c:pt>
                <c:pt idx="145">
                  <c:v>-2.5</c:v>
                </c:pt>
                <c:pt idx="146">
                  <c:v>2</c:v>
                </c:pt>
                <c:pt idx="147">
                  <c:v>-1.2999999999999972</c:v>
                </c:pt>
                <c:pt idx="148">
                  <c:v>3.2999999999999972</c:v>
                </c:pt>
                <c:pt idx="149">
                  <c:v>0</c:v>
                </c:pt>
                <c:pt idx="150">
                  <c:v>-9.9999999999994316E-2</c:v>
                </c:pt>
                <c:pt idx="151">
                  <c:v>-1.2000000000000028</c:v>
                </c:pt>
                <c:pt idx="152">
                  <c:v>0.59999999999999432</c:v>
                </c:pt>
                <c:pt idx="153">
                  <c:v>-0.19999999999998863</c:v>
                </c:pt>
                <c:pt idx="154">
                  <c:v>4.7999999999999972</c:v>
                </c:pt>
                <c:pt idx="155">
                  <c:v>1.3999999999999915</c:v>
                </c:pt>
                <c:pt idx="156">
                  <c:v>2.7000000000000028</c:v>
                </c:pt>
                <c:pt idx="157">
                  <c:v>-2.2999999999999972</c:v>
                </c:pt>
                <c:pt idx="158">
                  <c:v>1.2999999999999972</c:v>
                </c:pt>
                <c:pt idx="159">
                  <c:v>0.70000000000000284</c:v>
                </c:pt>
                <c:pt idx="160">
                  <c:v>-3.5</c:v>
                </c:pt>
                <c:pt idx="161">
                  <c:v>0.90000000000000568</c:v>
                </c:pt>
                <c:pt idx="162">
                  <c:v>-2.9000000000000057</c:v>
                </c:pt>
                <c:pt idx="163">
                  <c:v>0.29999999999999716</c:v>
                </c:pt>
                <c:pt idx="164">
                  <c:v>-2.0999999999999943</c:v>
                </c:pt>
                <c:pt idx="165">
                  <c:v>-0.90000000000000568</c:v>
                </c:pt>
                <c:pt idx="166">
                  <c:v>1.7999999999999972</c:v>
                </c:pt>
                <c:pt idx="167">
                  <c:v>1.3000000000000114</c:v>
                </c:pt>
                <c:pt idx="168">
                  <c:v>1.8999999999999915</c:v>
                </c:pt>
                <c:pt idx="169">
                  <c:v>1.2999999999999972</c:v>
                </c:pt>
                <c:pt idx="170">
                  <c:v>-0.19999999999998863</c:v>
                </c:pt>
                <c:pt idx="171">
                  <c:v>0</c:v>
                </c:pt>
                <c:pt idx="172">
                  <c:v>-1.2000000000000028</c:v>
                </c:pt>
                <c:pt idx="173">
                  <c:v>1</c:v>
                </c:pt>
                <c:pt idx="174">
                  <c:v>-0.60000000000000853</c:v>
                </c:pt>
                <c:pt idx="175">
                  <c:v>1.3000000000000114</c:v>
                </c:pt>
                <c:pt idx="176">
                  <c:v>-3</c:v>
                </c:pt>
                <c:pt idx="177">
                  <c:v>1.0999999999999943</c:v>
                </c:pt>
                <c:pt idx="178">
                  <c:v>2.7000000000000028</c:v>
                </c:pt>
                <c:pt idx="179">
                  <c:v>-0.5</c:v>
                </c:pt>
                <c:pt idx="180">
                  <c:v>2.5</c:v>
                </c:pt>
                <c:pt idx="181">
                  <c:v>-4.4000000000000057</c:v>
                </c:pt>
                <c:pt idx="182">
                  <c:v>5.5</c:v>
                </c:pt>
                <c:pt idx="183">
                  <c:v>0.90000000000000568</c:v>
                </c:pt>
                <c:pt idx="184">
                  <c:v>-4.7999999999999972</c:v>
                </c:pt>
                <c:pt idx="185">
                  <c:v>-2</c:v>
                </c:pt>
                <c:pt idx="186">
                  <c:v>-0.10000000000000853</c:v>
                </c:pt>
                <c:pt idx="187">
                  <c:v>1.2000000000000028</c:v>
                </c:pt>
                <c:pt idx="188">
                  <c:v>-2.9000000000000057</c:v>
                </c:pt>
                <c:pt idx="189">
                  <c:v>2.1000000000000085</c:v>
                </c:pt>
                <c:pt idx="190">
                  <c:v>6</c:v>
                </c:pt>
                <c:pt idx="191">
                  <c:v>1</c:v>
                </c:pt>
                <c:pt idx="192">
                  <c:v>-7.2000000000000028</c:v>
                </c:pt>
                <c:pt idx="193">
                  <c:v>-1.2000000000000028</c:v>
                </c:pt>
                <c:pt idx="194">
                  <c:v>3.2000000000000028</c:v>
                </c:pt>
                <c:pt idx="195">
                  <c:v>2</c:v>
                </c:pt>
                <c:pt idx="196">
                  <c:v>-3.9000000000000057</c:v>
                </c:pt>
                <c:pt idx="197">
                  <c:v>3.8000000000000114</c:v>
                </c:pt>
                <c:pt idx="198">
                  <c:v>-6.2000000000000028</c:v>
                </c:pt>
                <c:pt idx="199">
                  <c:v>1</c:v>
                </c:pt>
                <c:pt idx="200">
                  <c:v>3.5</c:v>
                </c:pt>
                <c:pt idx="201">
                  <c:v>-0.90000000000000568</c:v>
                </c:pt>
                <c:pt idx="202">
                  <c:v>3</c:v>
                </c:pt>
                <c:pt idx="203">
                  <c:v>-0.29999999999999716</c:v>
                </c:pt>
                <c:pt idx="204">
                  <c:v>4.7000000000000028</c:v>
                </c:pt>
                <c:pt idx="205">
                  <c:v>-0.60000000000000853</c:v>
                </c:pt>
                <c:pt idx="206">
                  <c:v>0</c:v>
                </c:pt>
                <c:pt idx="207">
                  <c:v>0.40000000000000568</c:v>
                </c:pt>
                <c:pt idx="208">
                  <c:v>-1.2999999999999972</c:v>
                </c:pt>
                <c:pt idx="209">
                  <c:v>0.20000000000000284</c:v>
                </c:pt>
                <c:pt idx="210">
                  <c:v>2.1999999999999886</c:v>
                </c:pt>
                <c:pt idx="211">
                  <c:v>0.30000000000001137</c:v>
                </c:pt>
                <c:pt idx="212">
                  <c:v>0.5</c:v>
                </c:pt>
                <c:pt idx="213">
                  <c:v>1.1999999999999886</c:v>
                </c:pt>
                <c:pt idx="214">
                  <c:v>0.90000000000000568</c:v>
                </c:pt>
                <c:pt idx="215">
                  <c:v>-0.59999999999999432</c:v>
                </c:pt>
                <c:pt idx="216">
                  <c:v>-3.6000000000000085</c:v>
                </c:pt>
                <c:pt idx="217">
                  <c:v>1.6000000000000085</c:v>
                </c:pt>
                <c:pt idx="218">
                  <c:v>1.3999999999999915</c:v>
                </c:pt>
                <c:pt idx="219">
                  <c:v>-0.39999999999999147</c:v>
                </c:pt>
                <c:pt idx="220">
                  <c:v>0.69999999999998863</c:v>
                </c:pt>
                <c:pt idx="221">
                  <c:v>1.4000000000000057</c:v>
                </c:pt>
                <c:pt idx="222">
                  <c:v>-2.7999999999999972</c:v>
                </c:pt>
                <c:pt idx="223">
                  <c:v>1.5999999999999943</c:v>
                </c:pt>
                <c:pt idx="224">
                  <c:v>-3.3999999999999915</c:v>
                </c:pt>
                <c:pt idx="225">
                  <c:v>0.69999999999998863</c:v>
                </c:pt>
                <c:pt idx="226">
                  <c:v>9.9000000000000057</c:v>
                </c:pt>
                <c:pt idx="227">
                  <c:v>0.79999999999999716</c:v>
                </c:pt>
                <c:pt idx="228">
                  <c:v>-2.7000000000000028</c:v>
                </c:pt>
                <c:pt idx="229">
                  <c:v>-2.8999999999999915</c:v>
                </c:pt>
                <c:pt idx="230">
                  <c:v>-6.9000000000000057</c:v>
                </c:pt>
                <c:pt idx="231">
                  <c:v>7.6000000000000085</c:v>
                </c:pt>
                <c:pt idx="232">
                  <c:v>-5.4000000000000057</c:v>
                </c:pt>
                <c:pt idx="233">
                  <c:v>12.700000000000003</c:v>
                </c:pt>
                <c:pt idx="234">
                  <c:v>-2.7000000000000028</c:v>
                </c:pt>
                <c:pt idx="235">
                  <c:v>-0.5</c:v>
                </c:pt>
                <c:pt idx="236">
                  <c:v>3.2000000000000028</c:v>
                </c:pt>
                <c:pt idx="237">
                  <c:v>-5.1000000000000085</c:v>
                </c:pt>
                <c:pt idx="238">
                  <c:v>-1.3999999999999915</c:v>
                </c:pt>
                <c:pt idx="239">
                  <c:v>2.7000000000000028</c:v>
                </c:pt>
                <c:pt idx="240">
                  <c:v>0.29999999999999716</c:v>
                </c:pt>
                <c:pt idx="241">
                  <c:v>0.70000000000000284</c:v>
                </c:pt>
                <c:pt idx="242">
                  <c:v>4.3999999999999915</c:v>
                </c:pt>
                <c:pt idx="243">
                  <c:v>1.1000000000000085</c:v>
                </c:pt>
                <c:pt idx="244">
                  <c:v>-5.2000000000000028</c:v>
                </c:pt>
                <c:pt idx="245">
                  <c:v>6.7000000000000028</c:v>
                </c:pt>
                <c:pt idx="246">
                  <c:v>-3.6000000000000085</c:v>
                </c:pt>
                <c:pt idx="247">
                  <c:v>4.6000000000000085</c:v>
                </c:pt>
                <c:pt idx="248">
                  <c:v>-3</c:v>
                </c:pt>
                <c:pt idx="249">
                  <c:v>4.6999999999999886</c:v>
                </c:pt>
                <c:pt idx="250">
                  <c:v>1.3000000000000114</c:v>
                </c:pt>
                <c:pt idx="251">
                  <c:v>2.7999999999999972</c:v>
                </c:pt>
                <c:pt idx="252">
                  <c:v>-0.70000000000000284</c:v>
                </c:pt>
                <c:pt idx="253">
                  <c:v>5.2000000000000028</c:v>
                </c:pt>
                <c:pt idx="254">
                  <c:v>-7</c:v>
                </c:pt>
                <c:pt idx="255">
                  <c:v>-3.2999999999999972</c:v>
                </c:pt>
                <c:pt idx="256">
                  <c:v>-0.60000000000000853</c:v>
                </c:pt>
                <c:pt idx="257">
                  <c:v>-2.5</c:v>
                </c:pt>
                <c:pt idx="258">
                  <c:v>-0.89999999999999147</c:v>
                </c:pt>
                <c:pt idx="259">
                  <c:v>-3.2000000000000028</c:v>
                </c:pt>
                <c:pt idx="260">
                  <c:v>7</c:v>
                </c:pt>
                <c:pt idx="261">
                  <c:v>-5.9000000000000057</c:v>
                </c:pt>
                <c:pt idx="262">
                  <c:v>6</c:v>
                </c:pt>
                <c:pt idx="263">
                  <c:v>6.7000000000000028</c:v>
                </c:pt>
                <c:pt idx="264">
                  <c:v>-5.4000000000000057</c:v>
                </c:pt>
                <c:pt idx="265">
                  <c:v>0.10000000000000853</c:v>
                </c:pt>
                <c:pt idx="266">
                  <c:v>2.7999999999999972</c:v>
                </c:pt>
                <c:pt idx="267">
                  <c:v>-7.4000000000000057</c:v>
                </c:pt>
                <c:pt idx="268">
                  <c:v>1.8000000000000114</c:v>
                </c:pt>
                <c:pt idx="269">
                  <c:v>0.39999999999999147</c:v>
                </c:pt>
                <c:pt idx="270">
                  <c:v>-9.9999999999994316E-2</c:v>
                </c:pt>
                <c:pt idx="271">
                  <c:v>-3.2999999999999972</c:v>
                </c:pt>
                <c:pt idx="272">
                  <c:v>3.0999999999999943</c:v>
                </c:pt>
                <c:pt idx="273">
                  <c:v>1.9000000000000057</c:v>
                </c:pt>
                <c:pt idx="274">
                  <c:v>9.5</c:v>
                </c:pt>
                <c:pt idx="275">
                  <c:v>-2.5</c:v>
                </c:pt>
                <c:pt idx="276">
                  <c:v>0.29999999999999716</c:v>
                </c:pt>
                <c:pt idx="277">
                  <c:v>6.8999999999999915</c:v>
                </c:pt>
                <c:pt idx="278">
                  <c:v>-5.5</c:v>
                </c:pt>
                <c:pt idx="279">
                  <c:v>-4.0999999999999943</c:v>
                </c:pt>
                <c:pt idx="280">
                  <c:v>8.2999999999999972</c:v>
                </c:pt>
                <c:pt idx="281">
                  <c:v>-0.39999999999999147</c:v>
                </c:pt>
                <c:pt idx="282">
                  <c:v>4.2999999999999972</c:v>
                </c:pt>
                <c:pt idx="283">
                  <c:v>-4.7999999999999972</c:v>
                </c:pt>
                <c:pt idx="284">
                  <c:v>-2.1000000000000085</c:v>
                </c:pt>
                <c:pt idx="285">
                  <c:v>-0.20000000000000284</c:v>
                </c:pt>
                <c:pt idx="286">
                  <c:v>8.0000000000000071</c:v>
                </c:pt>
                <c:pt idx="287">
                  <c:v>2.5</c:v>
                </c:pt>
                <c:pt idx="288">
                  <c:v>-17.600000000000001</c:v>
                </c:pt>
                <c:pt idx="289">
                  <c:v>7.2000000000000028</c:v>
                </c:pt>
                <c:pt idx="290">
                  <c:v>-0.20000000000000284</c:v>
                </c:pt>
                <c:pt idx="291">
                  <c:v>0.79999999999999716</c:v>
                </c:pt>
                <c:pt idx="292">
                  <c:v>-3</c:v>
                </c:pt>
                <c:pt idx="293">
                  <c:v>-6.7000000000000028</c:v>
                </c:pt>
                <c:pt idx="294">
                  <c:v>-6.1999999999999886</c:v>
                </c:pt>
                <c:pt idx="295">
                  <c:v>-0.80000000000001137</c:v>
                </c:pt>
                <c:pt idx="296">
                  <c:v>-12.699999999999989</c:v>
                </c:pt>
                <c:pt idx="297">
                  <c:v>6</c:v>
                </c:pt>
                <c:pt idx="298">
                  <c:v>1.0999999999999943</c:v>
                </c:pt>
                <c:pt idx="299">
                  <c:v>-7.2000000000000028</c:v>
                </c:pt>
                <c:pt idx="300">
                  <c:v>-9.9999999999994316E-2</c:v>
                </c:pt>
                <c:pt idx="301">
                  <c:v>0.59999999999999432</c:v>
                </c:pt>
                <c:pt idx="302">
                  <c:v>-8</c:v>
                </c:pt>
                <c:pt idx="303">
                  <c:v>5.5</c:v>
                </c:pt>
                <c:pt idx="304">
                  <c:v>-3.5999999999999943</c:v>
                </c:pt>
                <c:pt idx="305">
                  <c:v>1.3999999999999915</c:v>
                </c:pt>
                <c:pt idx="306">
                  <c:v>-1.1999999999999886</c:v>
                </c:pt>
                <c:pt idx="307">
                  <c:v>-4.7000000000000028</c:v>
                </c:pt>
                <c:pt idx="308">
                  <c:v>-4.2000000000000028</c:v>
                </c:pt>
                <c:pt idx="309">
                  <c:v>4.2999999999999972</c:v>
                </c:pt>
                <c:pt idx="310">
                  <c:v>1.7000000000000028</c:v>
                </c:pt>
                <c:pt idx="311">
                  <c:v>0.40000000000000568</c:v>
                </c:pt>
                <c:pt idx="312">
                  <c:v>10.399999999999991</c:v>
                </c:pt>
                <c:pt idx="313">
                  <c:v>-5.0999999999999943</c:v>
                </c:pt>
                <c:pt idx="314">
                  <c:v>0</c:v>
                </c:pt>
                <c:pt idx="315">
                  <c:v>-2.2999999999999972</c:v>
                </c:pt>
                <c:pt idx="316">
                  <c:v>6.8999999999999915</c:v>
                </c:pt>
                <c:pt idx="317">
                  <c:v>-14.899999999999991</c:v>
                </c:pt>
                <c:pt idx="318">
                  <c:v>4.8999999999999915</c:v>
                </c:pt>
                <c:pt idx="319">
                  <c:v>-1.5</c:v>
                </c:pt>
                <c:pt idx="320">
                  <c:v>-4.2999999999999972</c:v>
                </c:pt>
                <c:pt idx="321">
                  <c:v>5.4000000000000057</c:v>
                </c:pt>
                <c:pt idx="322">
                  <c:v>6.2999999999999972</c:v>
                </c:pt>
                <c:pt idx="323">
                  <c:v>4.5999999999999943</c:v>
                </c:pt>
                <c:pt idx="324">
                  <c:v>-2</c:v>
                </c:pt>
                <c:pt idx="325">
                  <c:v>-12.700000000000003</c:v>
                </c:pt>
                <c:pt idx="326">
                  <c:v>-1.5999999999999943</c:v>
                </c:pt>
                <c:pt idx="327">
                  <c:v>1.5999999999999943</c:v>
                </c:pt>
                <c:pt idx="328">
                  <c:v>7.1000000000000085</c:v>
                </c:pt>
                <c:pt idx="329">
                  <c:v>-0.60000000000000853</c:v>
                </c:pt>
                <c:pt idx="330">
                  <c:v>-3.3999999999999915</c:v>
                </c:pt>
                <c:pt idx="331">
                  <c:v>-3.6000000000000085</c:v>
                </c:pt>
                <c:pt idx="332">
                  <c:v>0.5</c:v>
                </c:pt>
                <c:pt idx="333">
                  <c:v>4.1000000000000085</c:v>
                </c:pt>
                <c:pt idx="334">
                  <c:v>9.9999999999994316E-2</c:v>
                </c:pt>
                <c:pt idx="335">
                  <c:v>6.6000000000000085</c:v>
                </c:pt>
                <c:pt idx="336">
                  <c:v>-6.2000000000000028</c:v>
                </c:pt>
                <c:pt idx="337">
                  <c:v>-2.6000000000000085</c:v>
                </c:pt>
                <c:pt idx="338">
                  <c:v>3.2000000000000028</c:v>
                </c:pt>
                <c:pt idx="339">
                  <c:v>-2.8999999999999915</c:v>
                </c:pt>
                <c:pt idx="340">
                  <c:v>0.89999999999999147</c:v>
                </c:pt>
                <c:pt idx="341">
                  <c:v>3.1000000000000085</c:v>
                </c:pt>
                <c:pt idx="342">
                  <c:v>-1.6000000000000085</c:v>
                </c:pt>
                <c:pt idx="343">
                  <c:v>5.2999999999999972</c:v>
                </c:pt>
                <c:pt idx="344">
                  <c:v>-8.5</c:v>
                </c:pt>
                <c:pt idx="345">
                  <c:v>15.300000000000011</c:v>
                </c:pt>
                <c:pt idx="346">
                  <c:v>-9.2000000000000028</c:v>
                </c:pt>
                <c:pt idx="347">
                  <c:v>0.59999999999999432</c:v>
                </c:pt>
                <c:pt idx="348">
                  <c:v>3.2999999999999972</c:v>
                </c:pt>
                <c:pt idx="349">
                  <c:v>-1.5999999999999943</c:v>
                </c:pt>
                <c:pt idx="350">
                  <c:v>-1.5999999999999943</c:v>
                </c:pt>
                <c:pt idx="351">
                  <c:v>10.099999999999994</c:v>
                </c:pt>
                <c:pt idx="352">
                  <c:v>-2.0999999999999943</c:v>
                </c:pt>
                <c:pt idx="353">
                  <c:v>-0.70000000000000284</c:v>
                </c:pt>
                <c:pt idx="354">
                  <c:v>7.7000000000000028</c:v>
                </c:pt>
                <c:pt idx="355">
                  <c:v>-8.2000000000000028</c:v>
                </c:pt>
                <c:pt idx="356">
                  <c:v>-1.6000000000000085</c:v>
                </c:pt>
                <c:pt idx="357">
                  <c:v>1</c:v>
                </c:pt>
                <c:pt idx="358">
                  <c:v>2.1000000000000085</c:v>
                </c:pt>
                <c:pt idx="359">
                  <c:v>0.89999999999999147</c:v>
                </c:pt>
                <c:pt idx="360">
                  <c:v>-3</c:v>
                </c:pt>
                <c:pt idx="361">
                  <c:v>-4.2999999999999972</c:v>
                </c:pt>
                <c:pt idx="362">
                  <c:v>1.2000000000000028</c:v>
                </c:pt>
                <c:pt idx="363">
                  <c:v>1.0999999999999943</c:v>
                </c:pt>
                <c:pt idx="364">
                  <c:v>-5.2999999999999972</c:v>
                </c:pt>
                <c:pt idx="365">
                  <c:v>2.2999999999999972</c:v>
                </c:pt>
                <c:pt idx="366">
                  <c:v>1.6000000000000085</c:v>
                </c:pt>
                <c:pt idx="367">
                  <c:v>2.0999999999999943</c:v>
                </c:pt>
                <c:pt idx="368">
                  <c:v>-0.89999999999999147</c:v>
                </c:pt>
                <c:pt idx="369">
                  <c:v>2.1999999999999886</c:v>
                </c:pt>
                <c:pt idx="370">
                  <c:v>1</c:v>
                </c:pt>
                <c:pt idx="371">
                  <c:v>2.8000000000000114</c:v>
                </c:pt>
                <c:pt idx="372">
                  <c:v>-1.4000000000000057</c:v>
                </c:pt>
                <c:pt idx="373">
                  <c:v>-8.2000000000000028</c:v>
                </c:pt>
                <c:pt idx="374">
                  <c:v>1.5</c:v>
                </c:pt>
                <c:pt idx="375">
                  <c:v>-2</c:v>
                </c:pt>
                <c:pt idx="376">
                  <c:v>0.10000000000000853</c:v>
                </c:pt>
                <c:pt idx="377">
                  <c:v>3.3999999999999915</c:v>
                </c:pt>
                <c:pt idx="378">
                  <c:v>-5.3999999999999915</c:v>
                </c:pt>
                <c:pt idx="379">
                  <c:v>0.39999999999999147</c:v>
                </c:pt>
                <c:pt idx="380">
                  <c:v>-4.3999999999999915</c:v>
                </c:pt>
                <c:pt idx="381">
                  <c:v>-2.8000000000000114</c:v>
                </c:pt>
                <c:pt idx="382">
                  <c:v>-4.7999999999999972</c:v>
                </c:pt>
                <c:pt idx="383">
                  <c:v>0.79999999999999716</c:v>
                </c:pt>
                <c:pt idx="384">
                  <c:v>1.4000000000000057</c:v>
                </c:pt>
                <c:pt idx="385">
                  <c:v>0.59999999999999432</c:v>
                </c:pt>
                <c:pt idx="386">
                  <c:v>-1.3999999999999915</c:v>
                </c:pt>
                <c:pt idx="387">
                  <c:v>-1.2999999999999972</c:v>
                </c:pt>
                <c:pt idx="388">
                  <c:v>-5</c:v>
                </c:pt>
                <c:pt idx="389">
                  <c:v>2.6999999999999886</c:v>
                </c:pt>
                <c:pt idx="390">
                  <c:v>2.2000000000000028</c:v>
                </c:pt>
                <c:pt idx="391">
                  <c:v>-1.2999999999999972</c:v>
                </c:pt>
                <c:pt idx="392">
                  <c:v>0</c:v>
                </c:pt>
                <c:pt idx="393">
                  <c:v>6.5999999999999943</c:v>
                </c:pt>
                <c:pt idx="394">
                  <c:v>-7.7999999999999972</c:v>
                </c:pt>
                <c:pt idx="395">
                  <c:v>3</c:v>
                </c:pt>
                <c:pt idx="396">
                  <c:v>-1.5999999999999943</c:v>
                </c:pt>
                <c:pt idx="397">
                  <c:v>2.2999999999999972</c:v>
                </c:pt>
                <c:pt idx="398">
                  <c:v>-2.4000000000000057</c:v>
                </c:pt>
                <c:pt idx="399">
                  <c:v>-4.5</c:v>
                </c:pt>
                <c:pt idx="400">
                  <c:v>-1.6999999999999886</c:v>
                </c:pt>
                <c:pt idx="401">
                  <c:v>7.0999999999999943</c:v>
                </c:pt>
                <c:pt idx="402">
                  <c:v>1.0999999999999943</c:v>
                </c:pt>
                <c:pt idx="403">
                  <c:v>-0.29999999999999716</c:v>
                </c:pt>
                <c:pt idx="404">
                  <c:v>-0.5</c:v>
                </c:pt>
                <c:pt idx="405">
                  <c:v>3.4000000000000057</c:v>
                </c:pt>
                <c:pt idx="406">
                  <c:v>-4.5</c:v>
                </c:pt>
                <c:pt idx="407">
                  <c:v>1.3999999999999915</c:v>
                </c:pt>
                <c:pt idx="408">
                  <c:v>3.7000000000000028</c:v>
                </c:pt>
                <c:pt idx="409">
                  <c:v>-4</c:v>
                </c:pt>
                <c:pt idx="410">
                  <c:v>2.2999999999999972</c:v>
                </c:pt>
                <c:pt idx="411">
                  <c:v>-3.3999999999999915</c:v>
                </c:pt>
                <c:pt idx="412">
                  <c:v>5.2999999999999972</c:v>
                </c:pt>
                <c:pt idx="413">
                  <c:v>-2.7999999999999972</c:v>
                </c:pt>
                <c:pt idx="414">
                  <c:v>1.7000000000000028</c:v>
                </c:pt>
                <c:pt idx="415">
                  <c:v>-6.4000000000000057</c:v>
                </c:pt>
                <c:pt idx="416">
                  <c:v>8.5</c:v>
                </c:pt>
                <c:pt idx="417">
                  <c:v>-0.5</c:v>
                </c:pt>
                <c:pt idx="418">
                  <c:v>-4.5</c:v>
                </c:pt>
                <c:pt idx="419">
                  <c:v>7.2999999999999972</c:v>
                </c:pt>
                <c:pt idx="420">
                  <c:v>-2.5999999999999943</c:v>
                </c:pt>
                <c:pt idx="421">
                  <c:v>1.5</c:v>
                </c:pt>
                <c:pt idx="422">
                  <c:v>-6.9000000000000057</c:v>
                </c:pt>
                <c:pt idx="423">
                  <c:v>2.7000000000000028</c:v>
                </c:pt>
                <c:pt idx="424">
                  <c:v>-0.40000000000000568</c:v>
                </c:pt>
                <c:pt idx="425">
                  <c:v>-2.7999999999999972</c:v>
                </c:pt>
                <c:pt idx="426">
                  <c:v>4.2999999999999972</c:v>
                </c:pt>
                <c:pt idx="427">
                  <c:v>7.6000000000000085</c:v>
                </c:pt>
                <c:pt idx="428">
                  <c:v>-2.7999999999999972</c:v>
                </c:pt>
                <c:pt idx="429">
                  <c:v>0.5</c:v>
                </c:pt>
                <c:pt idx="430">
                  <c:v>9.9999999999994316E-2</c:v>
                </c:pt>
                <c:pt idx="431">
                  <c:v>2.2999999999999972</c:v>
                </c:pt>
                <c:pt idx="432">
                  <c:v>2.2999999999999972</c:v>
                </c:pt>
                <c:pt idx="433">
                  <c:v>-5</c:v>
                </c:pt>
                <c:pt idx="434">
                  <c:v>1.5</c:v>
                </c:pt>
                <c:pt idx="435">
                  <c:v>1.4000000000000057</c:v>
                </c:pt>
                <c:pt idx="436">
                  <c:v>-0.20000000000000284</c:v>
                </c:pt>
                <c:pt idx="437">
                  <c:v>-1.3999999999999915</c:v>
                </c:pt>
                <c:pt idx="438">
                  <c:v>-2</c:v>
                </c:pt>
                <c:pt idx="439">
                  <c:v>2.7999999999999972</c:v>
                </c:pt>
                <c:pt idx="440">
                  <c:v>-2.4000000000000057</c:v>
                </c:pt>
                <c:pt idx="441">
                  <c:v>6.2999999999999972</c:v>
                </c:pt>
                <c:pt idx="442">
                  <c:v>-2.8999999999999915</c:v>
                </c:pt>
                <c:pt idx="443">
                  <c:v>-0.5</c:v>
                </c:pt>
                <c:pt idx="444">
                  <c:v>-1.2999999999999972</c:v>
                </c:pt>
                <c:pt idx="445">
                  <c:v>-9.3000000000000114</c:v>
                </c:pt>
                <c:pt idx="446">
                  <c:v>8</c:v>
                </c:pt>
                <c:pt idx="447">
                  <c:v>2</c:v>
                </c:pt>
                <c:pt idx="448">
                  <c:v>1.3000000000000114</c:v>
                </c:pt>
                <c:pt idx="449">
                  <c:v>-4.9000000000000057</c:v>
                </c:pt>
                <c:pt idx="450">
                  <c:v>2.5</c:v>
                </c:pt>
                <c:pt idx="451">
                  <c:v>-4.5999999999999943</c:v>
                </c:pt>
                <c:pt idx="452">
                  <c:v>-3.8000000000000114</c:v>
                </c:pt>
                <c:pt idx="453">
                  <c:v>8.2000000000000028</c:v>
                </c:pt>
                <c:pt idx="454">
                  <c:v>4.6000000000000085</c:v>
                </c:pt>
                <c:pt idx="455">
                  <c:v>-2.2000000000000028</c:v>
                </c:pt>
                <c:pt idx="456">
                  <c:v>1.3999999999999915</c:v>
                </c:pt>
                <c:pt idx="457">
                  <c:v>-7.1999999999999886</c:v>
                </c:pt>
                <c:pt idx="458">
                  <c:v>4.0999999999999943</c:v>
                </c:pt>
                <c:pt idx="459">
                  <c:v>-1.2999999999999972</c:v>
                </c:pt>
                <c:pt idx="460">
                  <c:v>2.0999999999999943</c:v>
                </c:pt>
                <c:pt idx="461">
                  <c:v>-3.7000000000000028</c:v>
                </c:pt>
                <c:pt idx="462">
                  <c:v>5.5</c:v>
                </c:pt>
                <c:pt idx="463">
                  <c:v>-5</c:v>
                </c:pt>
                <c:pt idx="464">
                  <c:v>-0.19999999999998863</c:v>
                </c:pt>
                <c:pt idx="465">
                  <c:v>4.1999999999999886</c:v>
                </c:pt>
                <c:pt idx="466">
                  <c:v>6.5</c:v>
                </c:pt>
                <c:pt idx="467">
                  <c:v>-1.1999999999999886</c:v>
                </c:pt>
                <c:pt idx="468">
                  <c:v>1.1999999999999886</c:v>
                </c:pt>
                <c:pt idx="469">
                  <c:v>5.4000000000000057</c:v>
                </c:pt>
                <c:pt idx="470">
                  <c:v>-2.5999999999999943</c:v>
                </c:pt>
                <c:pt idx="471">
                  <c:v>-5.9000000000000057</c:v>
                </c:pt>
                <c:pt idx="472">
                  <c:v>3.5999999999999943</c:v>
                </c:pt>
                <c:pt idx="473">
                  <c:v>-1</c:v>
                </c:pt>
                <c:pt idx="474">
                  <c:v>-1.6999999999999886</c:v>
                </c:pt>
                <c:pt idx="475">
                  <c:v>0.29999999999999716</c:v>
                </c:pt>
                <c:pt idx="476">
                  <c:v>-2.7999999999999972</c:v>
                </c:pt>
                <c:pt idx="477">
                  <c:v>8.5999999999999943</c:v>
                </c:pt>
                <c:pt idx="478">
                  <c:v>-2.7000000000000028</c:v>
                </c:pt>
                <c:pt idx="479">
                  <c:v>13</c:v>
                </c:pt>
                <c:pt idx="480">
                  <c:v>-4.0999999999999943</c:v>
                </c:pt>
                <c:pt idx="481">
                  <c:v>4.5999999999999943</c:v>
                </c:pt>
                <c:pt idx="482">
                  <c:v>-9.5</c:v>
                </c:pt>
                <c:pt idx="483">
                  <c:v>-2.2999999999999972</c:v>
                </c:pt>
                <c:pt idx="484">
                  <c:v>4</c:v>
                </c:pt>
                <c:pt idx="485">
                  <c:v>7.5</c:v>
                </c:pt>
                <c:pt idx="486">
                  <c:v>0.40000000000000568</c:v>
                </c:pt>
                <c:pt idx="487">
                  <c:v>4.8999999999999915</c:v>
                </c:pt>
                <c:pt idx="488">
                  <c:v>-2.5</c:v>
                </c:pt>
                <c:pt idx="489">
                  <c:v>0.20000000000000284</c:v>
                </c:pt>
                <c:pt idx="490">
                  <c:v>-2.2999999999999972</c:v>
                </c:pt>
                <c:pt idx="491">
                  <c:v>-6.7999999999999972</c:v>
                </c:pt>
                <c:pt idx="492">
                  <c:v>-5.1000000000000085</c:v>
                </c:pt>
                <c:pt idx="493">
                  <c:v>4</c:v>
                </c:pt>
                <c:pt idx="494">
                  <c:v>-7.5</c:v>
                </c:pt>
                <c:pt idx="495">
                  <c:v>11.400000000000006</c:v>
                </c:pt>
                <c:pt idx="496">
                  <c:v>-4.2000000000000028</c:v>
                </c:pt>
                <c:pt idx="497">
                  <c:v>-3.2000000000000028</c:v>
                </c:pt>
                <c:pt idx="498">
                  <c:v>1.9000000000000057</c:v>
                </c:pt>
                <c:pt idx="499">
                  <c:v>6.3999999999999915</c:v>
                </c:pt>
                <c:pt idx="500">
                  <c:v>-0.89999999999999147</c:v>
                </c:pt>
                <c:pt idx="501">
                  <c:v>2.7999999999999972</c:v>
                </c:pt>
                <c:pt idx="502">
                  <c:v>-2.7000000000000028</c:v>
                </c:pt>
                <c:pt idx="503">
                  <c:v>2.5</c:v>
                </c:pt>
                <c:pt idx="504">
                  <c:v>-10.5</c:v>
                </c:pt>
                <c:pt idx="505">
                  <c:v>-2.7999999999999972</c:v>
                </c:pt>
                <c:pt idx="506">
                  <c:v>-7.5999999999999943</c:v>
                </c:pt>
                <c:pt idx="507">
                  <c:v>-1.4000000000000057</c:v>
                </c:pt>
                <c:pt idx="508">
                  <c:v>-1.5999999999999943</c:v>
                </c:pt>
                <c:pt idx="509">
                  <c:v>-1.3000000000000114</c:v>
                </c:pt>
                <c:pt idx="510">
                  <c:v>2.5</c:v>
                </c:pt>
                <c:pt idx="511">
                  <c:v>4.6000000000000085</c:v>
                </c:pt>
                <c:pt idx="512">
                  <c:v>-5.7000000000000028</c:v>
                </c:pt>
                <c:pt idx="513">
                  <c:v>9.7999999999999972</c:v>
                </c:pt>
                <c:pt idx="514">
                  <c:v>-3</c:v>
                </c:pt>
                <c:pt idx="515">
                  <c:v>-3.2000000000000028</c:v>
                </c:pt>
                <c:pt idx="516">
                  <c:v>-2.6999999999999886</c:v>
                </c:pt>
                <c:pt idx="517">
                  <c:v>3.1999999999999886</c:v>
                </c:pt>
                <c:pt idx="518">
                  <c:v>1.8000000000000114</c:v>
                </c:pt>
                <c:pt idx="519">
                  <c:v>-2</c:v>
                </c:pt>
                <c:pt idx="520">
                  <c:v>-3</c:v>
                </c:pt>
                <c:pt idx="521">
                  <c:v>2.6999999999999886</c:v>
                </c:pt>
                <c:pt idx="522">
                  <c:v>-0.39999999999999147</c:v>
                </c:pt>
                <c:pt idx="523">
                  <c:v>-0.90000000000000568</c:v>
                </c:pt>
                <c:pt idx="524">
                  <c:v>-4.5999999999999943</c:v>
                </c:pt>
                <c:pt idx="525">
                  <c:v>8.2999999999999972</c:v>
                </c:pt>
                <c:pt idx="526">
                  <c:v>-1.2999999999999972</c:v>
                </c:pt>
                <c:pt idx="527">
                  <c:v>-1.7000000000000028</c:v>
                </c:pt>
                <c:pt idx="528">
                  <c:v>-4.4000000000000057</c:v>
                </c:pt>
                <c:pt idx="529">
                  <c:v>-1.3999999999999915</c:v>
                </c:pt>
                <c:pt idx="530">
                  <c:v>9.9999999999994316E-2</c:v>
                </c:pt>
                <c:pt idx="531">
                  <c:v>2.1000000000000085</c:v>
                </c:pt>
                <c:pt idx="532">
                  <c:v>2.0999999999999943</c:v>
                </c:pt>
                <c:pt idx="533">
                  <c:v>1.7000000000000028</c:v>
                </c:pt>
                <c:pt idx="534">
                  <c:v>-4.2999999999999972</c:v>
                </c:pt>
                <c:pt idx="535">
                  <c:v>2.5</c:v>
                </c:pt>
                <c:pt idx="536">
                  <c:v>0.39999999999999147</c:v>
                </c:pt>
                <c:pt idx="537">
                  <c:v>3.5</c:v>
                </c:pt>
                <c:pt idx="538">
                  <c:v>3.4000000000000057</c:v>
                </c:pt>
                <c:pt idx="539">
                  <c:v>-3.7999999999999972</c:v>
                </c:pt>
                <c:pt idx="540">
                  <c:v>-5.2000000000000028</c:v>
                </c:pt>
                <c:pt idx="541">
                  <c:v>0.5</c:v>
                </c:pt>
                <c:pt idx="542">
                  <c:v>-2.1000000000000085</c:v>
                </c:pt>
                <c:pt idx="543">
                  <c:v>1.8000000000000114</c:v>
                </c:pt>
                <c:pt idx="544">
                  <c:v>0.69999999999998863</c:v>
                </c:pt>
                <c:pt idx="545">
                  <c:v>1.9000000000000057</c:v>
                </c:pt>
                <c:pt idx="546">
                  <c:v>3</c:v>
                </c:pt>
                <c:pt idx="547">
                  <c:v>-1.2000000000000028</c:v>
                </c:pt>
                <c:pt idx="548">
                  <c:v>-1.3999999999999915</c:v>
                </c:pt>
                <c:pt idx="549">
                  <c:v>-0.70000000000000284</c:v>
                </c:pt>
                <c:pt idx="550">
                  <c:v>-0.90000000000000568</c:v>
                </c:pt>
                <c:pt idx="551">
                  <c:v>-2.2000000000000028</c:v>
                </c:pt>
                <c:pt idx="552">
                  <c:v>0.60000000000000853</c:v>
                </c:pt>
                <c:pt idx="553">
                  <c:v>-0.60000000000000853</c:v>
                </c:pt>
                <c:pt idx="554">
                  <c:v>-3.1999999999999886</c:v>
                </c:pt>
                <c:pt idx="555">
                  <c:v>-1.2000000000000028</c:v>
                </c:pt>
                <c:pt idx="556">
                  <c:v>7.0999999999999943</c:v>
                </c:pt>
                <c:pt idx="557">
                  <c:v>-1.8999999999999915</c:v>
                </c:pt>
                <c:pt idx="558">
                  <c:v>0.19999999999998863</c:v>
                </c:pt>
                <c:pt idx="559">
                  <c:v>-0.5</c:v>
                </c:pt>
                <c:pt idx="560">
                  <c:v>-3.3999999999999915</c:v>
                </c:pt>
                <c:pt idx="561">
                  <c:v>8.7000000000000028</c:v>
                </c:pt>
                <c:pt idx="562">
                  <c:v>2.3999999999999915</c:v>
                </c:pt>
                <c:pt idx="563">
                  <c:v>0.40000000000000568</c:v>
                </c:pt>
                <c:pt idx="564">
                  <c:v>-4</c:v>
                </c:pt>
                <c:pt idx="565">
                  <c:v>2.5</c:v>
                </c:pt>
                <c:pt idx="566">
                  <c:v>-2.5</c:v>
                </c:pt>
                <c:pt idx="567">
                  <c:v>-0.60000000000000853</c:v>
                </c:pt>
                <c:pt idx="568">
                  <c:v>1.2000000000000028</c:v>
                </c:pt>
                <c:pt idx="569">
                  <c:v>-2.8999999999999915</c:v>
                </c:pt>
                <c:pt idx="570">
                  <c:v>2.8999999999999915</c:v>
                </c:pt>
                <c:pt idx="571">
                  <c:v>-1.3999999999999915</c:v>
                </c:pt>
                <c:pt idx="572">
                  <c:v>0.19999999999998863</c:v>
                </c:pt>
                <c:pt idx="573">
                  <c:v>4.3000000000000114</c:v>
                </c:pt>
                <c:pt idx="574">
                  <c:v>-1.8000000000000114</c:v>
                </c:pt>
                <c:pt idx="575">
                  <c:v>-1.1999999999999886</c:v>
                </c:pt>
                <c:pt idx="576">
                  <c:v>-4.2000000000000028</c:v>
                </c:pt>
                <c:pt idx="577">
                  <c:v>0.29999999999999716</c:v>
                </c:pt>
                <c:pt idx="578">
                  <c:v>3.5999999999999943</c:v>
                </c:pt>
                <c:pt idx="579">
                  <c:v>-0.5</c:v>
                </c:pt>
                <c:pt idx="580">
                  <c:v>-5.3999999999999915</c:v>
                </c:pt>
                <c:pt idx="581">
                  <c:v>6.2999999999999972</c:v>
                </c:pt>
                <c:pt idx="582">
                  <c:v>-2.5</c:v>
                </c:pt>
                <c:pt idx="583">
                  <c:v>2.0999999999999943</c:v>
                </c:pt>
                <c:pt idx="584">
                  <c:v>-1</c:v>
                </c:pt>
                <c:pt idx="585">
                  <c:v>5.6000000000000085</c:v>
                </c:pt>
                <c:pt idx="586">
                  <c:v>3.2000000000000028</c:v>
                </c:pt>
                <c:pt idx="587">
                  <c:v>1.7999999999999972</c:v>
                </c:pt>
                <c:pt idx="588">
                  <c:v>-2.1000000000000085</c:v>
                </c:pt>
                <c:pt idx="589">
                  <c:v>1.3000000000000114</c:v>
                </c:pt>
                <c:pt idx="590">
                  <c:v>-1.4000000000000057</c:v>
                </c:pt>
                <c:pt idx="591">
                  <c:v>-0.40000000000000568</c:v>
                </c:pt>
                <c:pt idx="592">
                  <c:v>3.8000000000000114</c:v>
                </c:pt>
                <c:pt idx="593">
                  <c:v>0.39999999999999147</c:v>
                </c:pt>
                <c:pt idx="594">
                  <c:v>12.200000000000003</c:v>
                </c:pt>
                <c:pt idx="595">
                  <c:v>0.59999999999999432</c:v>
                </c:pt>
                <c:pt idx="596">
                  <c:v>1.5</c:v>
                </c:pt>
                <c:pt idx="597">
                  <c:v>0.30000000000001137</c:v>
                </c:pt>
                <c:pt idx="598">
                  <c:v>4.2999999999999972</c:v>
                </c:pt>
                <c:pt idx="599">
                  <c:v>-4.2999999999999972</c:v>
                </c:pt>
                <c:pt idx="600">
                  <c:v>5.1999999999999886</c:v>
                </c:pt>
                <c:pt idx="601">
                  <c:v>0.40000000000000568</c:v>
                </c:pt>
                <c:pt idx="602">
                  <c:v>-5</c:v>
                </c:pt>
                <c:pt idx="603">
                  <c:v>3.2000000000000028</c:v>
                </c:pt>
                <c:pt idx="604">
                  <c:v>-1.7999999999999972</c:v>
                </c:pt>
                <c:pt idx="605">
                  <c:v>3.7999999999999972</c:v>
                </c:pt>
                <c:pt idx="606">
                  <c:v>-3.6000000000000085</c:v>
                </c:pt>
                <c:pt idx="607">
                  <c:v>-2.6999999999999886</c:v>
                </c:pt>
                <c:pt idx="608">
                  <c:v>-4.9000000000000057</c:v>
                </c:pt>
                <c:pt idx="609">
                  <c:v>7.5999999999999943</c:v>
                </c:pt>
                <c:pt idx="610">
                  <c:v>3.8000000000000114</c:v>
                </c:pt>
                <c:pt idx="611">
                  <c:v>-10.700000000000003</c:v>
                </c:pt>
                <c:pt idx="612">
                  <c:v>3.2999999999999972</c:v>
                </c:pt>
                <c:pt idx="613">
                  <c:v>-7.5999999999999943</c:v>
                </c:pt>
                <c:pt idx="614">
                  <c:v>2.1999999999999886</c:v>
                </c:pt>
                <c:pt idx="615">
                  <c:v>8.8000000000000114</c:v>
                </c:pt>
                <c:pt idx="616">
                  <c:v>-4.3000000000000114</c:v>
                </c:pt>
                <c:pt idx="617">
                  <c:v>2.3000000000000114</c:v>
                </c:pt>
                <c:pt idx="618">
                  <c:v>4.5999999999999943</c:v>
                </c:pt>
                <c:pt idx="619">
                  <c:v>-0.90000000000000568</c:v>
                </c:pt>
                <c:pt idx="620">
                  <c:v>-2.2999999999999972</c:v>
                </c:pt>
                <c:pt idx="621">
                  <c:v>5.7999999999999972</c:v>
                </c:pt>
                <c:pt idx="622">
                  <c:v>-5.5</c:v>
                </c:pt>
                <c:pt idx="623">
                  <c:v>-7</c:v>
                </c:pt>
                <c:pt idx="624">
                  <c:v>0.70000000000000284</c:v>
                </c:pt>
                <c:pt idx="625">
                  <c:v>3.2999999999999972</c:v>
                </c:pt>
                <c:pt idx="626">
                  <c:v>3.3000000000000114</c:v>
                </c:pt>
                <c:pt idx="627">
                  <c:v>8.6999999999999886</c:v>
                </c:pt>
                <c:pt idx="628">
                  <c:v>5.7000000000000028</c:v>
                </c:pt>
                <c:pt idx="629">
                  <c:v>-4.0999999999999943</c:v>
                </c:pt>
                <c:pt idx="630">
                  <c:v>-9.5</c:v>
                </c:pt>
                <c:pt idx="631">
                  <c:v>-10.200000000000003</c:v>
                </c:pt>
                <c:pt idx="632">
                  <c:v>-1.5999999999999943</c:v>
                </c:pt>
                <c:pt idx="633">
                  <c:v>11.299999999999997</c:v>
                </c:pt>
                <c:pt idx="634">
                  <c:v>-5.1000000000000085</c:v>
                </c:pt>
                <c:pt idx="635">
                  <c:v>-0.69999999999998863</c:v>
                </c:pt>
                <c:pt idx="636">
                  <c:v>-5.5</c:v>
                </c:pt>
                <c:pt idx="637">
                  <c:v>-1.1000000000000085</c:v>
                </c:pt>
                <c:pt idx="638">
                  <c:v>2.5</c:v>
                </c:pt>
                <c:pt idx="639">
                  <c:v>-2.5</c:v>
                </c:pt>
                <c:pt idx="640">
                  <c:v>-0.5</c:v>
                </c:pt>
                <c:pt idx="641">
                  <c:v>2.7999999999999972</c:v>
                </c:pt>
                <c:pt idx="642">
                  <c:v>-5.2999999999999972</c:v>
                </c:pt>
                <c:pt idx="643">
                  <c:v>-1</c:v>
                </c:pt>
                <c:pt idx="644">
                  <c:v>-1.0999999999999943</c:v>
                </c:pt>
                <c:pt idx="645">
                  <c:v>8.0999999999999943</c:v>
                </c:pt>
                <c:pt idx="646">
                  <c:v>-8.8999999999999915</c:v>
                </c:pt>
                <c:pt idx="647">
                  <c:v>2.8999999999999915</c:v>
                </c:pt>
                <c:pt idx="648">
                  <c:v>-5.7000000000000028</c:v>
                </c:pt>
                <c:pt idx="649">
                  <c:v>0.80000000000001137</c:v>
                </c:pt>
                <c:pt idx="650">
                  <c:v>-2.6000000000000085</c:v>
                </c:pt>
                <c:pt idx="651">
                  <c:v>0.29999999999999716</c:v>
                </c:pt>
                <c:pt idx="652">
                  <c:v>0.20000000000000284</c:v>
                </c:pt>
                <c:pt idx="653">
                  <c:v>0.20000000000000284</c:v>
                </c:pt>
                <c:pt idx="654">
                  <c:v>4.7999999999999972</c:v>
                </c:pt>
                <c:pt idx="655">
                  <c:v>-2.2000000000000028</c:v>
                </c:pt>
                <c:pt idx="656">
                  <c:v>-0.79999999999999716</c:v>
                </c:pt>
                <c:pt idx="657">
                  <c:v>-1.3999999999999915</c:v>
                </c:pt>
                <c:pt idx="658">
                  <c:v>-3.2000000000000028</c:v>
                </c:pt>
                <c:pt idx="659">
                  <c:v>0.39999999999999147</c:v>
                </c:pt>
                <c:pt idx="660">
                  <c:v>8.8000000000000114</c:v>
                </c:pt>
                <c:pt idx="661">
                  <c:v>2.8999999999999915</c:v>
                </c:pt>
                <c:pt idx="662">
                  <c:v>-7.5</c:v>
                </c:pt>
                <c:pt idx="663">
                  <c:v>7.1000000000000085</c:v>
                </c:pt>
                <c:pt idx="664">
                  <c:v>-0.80000000000001137</c:v>
                </c:pt>
                <c:pt idx="665">
                  <c:v>5.5</c:v>
                </c:pt>
                <c:pt idx="666">
                  <c:v>0.90000000000000568</c:v>
                </c:pt>
                <c:pt idx="667">
                  <c:v>6.0999999999999943</c:v>
                </c:pt>
                <c:pt idx="668">
                  <c:v>8.1000000000000085</c:v>
                </c:pt>
                <c:pt idx="669">
                  <c:v>-3.1000000000000085</c:v>
                </c:pt>
                <c:pt idx="670">
                  <c:v>-2.5999999999999943</c:v>
                </c:pt>
                <c:pt idx="671">
                  <c:v>-9.9000000000000057</c:v>
                </c:pt>
                <c:pt idx="672">
                  <c:v>3.8000000000000114</c:v>
                </c:pt>
                <c:pt idx="673">
                  <c:v>-9.9000000000000057</c:v>
                </c:pt>
                <c:pt idx="674">
                  <c:v>5.0999999999999943</c:v>
                </c:pt>
                <c:pt idx="675">
                  <c:v>-6.0999999999999943</c:v>
                </c:pt>
                <c:pt idx="676">
                  <c:v>-3.0999999999999943</c:v>
                </c:pt>
                <c:pt idx="677">
                  <c:v>-0.10000000000000853</c:v>
                </c:pt>
                <c:pt idx="678">
                  <c:v>-6</c:v>
                </c:pt>
                <c:pt idx="679">
                  <c:v>2.6000000000000085</c:v>
                </c:pt>
                <c:pt idx="680">
                  <c:v>2.8999999999999915</c:v>
                </c:pt>
                <c:pt idx="681">
                  <c:v>6.1000000000000085</c:v>
                </c:pt>
                <c:pt idx="682">
                  <c:v>1.7999999999999972</c:v>
                </c:pt>
                <c:pt idx="683">
                  <c:v>0.79999999999999716</c:v>
                </c:pt>
                <c:pt idx="684">
                  <c:v>5.2999999999999972</c:v>
                </c:pt>
                <c:pt idx="685">
                  <c:v>7.7000000000000028</c:v>
                </c:pt>
                <c:pt idx="686">
                  <c:v>-6.5999999999999943</c:v>
                </c:pt>
                <c:pt idx="687">
                  <c:v>-1.3000000000000114</c:v>
                </c:pt>
                <c:pt idx="688">
                  <c:v>0.30000000000001137</c:v>
                </c:pt>
                <c:pt idx="68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29D-462E-B739-1970C172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Current conditions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Data!$I$2:$I$691</c:f>
              <c:numCache>
                <c:formatCode>m/d/yyyy</c:formatCode>
                <c:ptCount val="690"/>
                <c:pt idx="0">
                  <c:v>45058</c:v>
                </c:pt>
                <c:pt idx="1">
                  <c:v>45044</c:v>
                </c:pt>
                <c:pt idx="2">
                  <c:v>45030</c:v>
                </c:pt>
                <c:pt idx="3">
                  <c:v>45016</c:v>
                </c:pt>
                <c:pt idx="4">
                  <c:v>45002</c:v>
                </c:pt>
                <c:pt idx="5">
                  <c:v>44981</c:v>
                </c:pt>
                <c:pt idx="6">
                  <c:v>44967</c:v>
                </c:pt>
                <c:pt idx="7">
                  <c:v>44953</c:v>
                </c:pt>
                <c:pt idx="8">
                  <c:v>44939</c:v>
                </c:pt>
                <c:pt idx="9">
                  <c:v>44918</c:v>
                </c:pt>
                <c:pt idx="10">
                  <c:v>44904</c:v>
                </c:pt>
                <c:pt idx="11">
                  <c:v>44888</c:v>
                </c:pt>
                <c:pt idx="12">
                  <c:v>44876</c:v>
                </c:pt>
                <c:pt idx="13">
                  <c:v>44862</c:v>
                </c:pt>
                <c:pt idx="14">
                  <c:v>44848</c:v>
                </c:pt>
                <c:pt idx="15">
                  <c:v>44834</c:v>
                </c:pt>
                <c:pt idx="16">
                  <c:v>44820</c:v>
                </c:pt>
                <c:pt idx="17">
                  <c:v>44799</c:v>
                </c:pt>
                <c:pt idx="18">
                  <c:v>44785</c:v>
                </c:pt>
                <c:pt idx="19">
                  <c:v>44771</c:v>
                </c:pt>
                <c:pt idx="20">
                  <c:v>44757</c:v>
                </c:pt>
                <c:pt idx="21">
                  <c:v>44736</c:v>
                </c:pt>
                <c:pt idx="22">
                  <c:v>44722</c:v>
                </c:pt>
                <c:pt idx="23">
                  <c:v>44708</c:v>
                </c:pt>
                <c:pt idx="24">
                  <c:v>44694</c:v>
                </c:pt>
                <c:pt idx="25">
                  <c:v>44680</c:v>
                </c:pt>
                <c:pt idx="26">
                  <c:v>44665</c:v>
                </c:pt>
                <c:pt idx="27">
                  <c:v>44645</c:v>
                </c:pt>
                <c:pt idx="28">
                  <c:v>44631</c:v>
                </c:pt>
                <c:pt idx="29">
                  <c:v>44617</c:v>
                </c:pt>
                <c:pt idx="30">
                  <c:v>44603</c:v>
                </c:pt>
                <c:pt idx="31">
                  <c:v>44589</c:v>
                </c:pt>
                <c:pt idx="32">
                  <c:v>44575</c:v>
                </c:pt>
                <c:pt idx="33">
                  <c:v>44553</c:v>
                </c:pt>
                <c:pt idx="34">
                  <c:v>44540</c:v>
                </c:pt>
                <c:pt idx="35">
                  <c:v>44524</c:v>
                </c:pt>
                <c:pt idx="36">
                  <c:v>44512</c:v>
                </c:pt>
                <c:pt idx="37">
                  <c:v>44498</c:v>
                </c:pt>
                <c:pt idx="38">
                  <c:v>44484</c:v>
                </c:pt>
                <c:pt idx="39">
                  <c:v>44470</c:v>
                </c:pt>
                <c:pt idx="40">
                  <c:v>44456</c:v>
                </c:pt>
                <c:pt idx="41">
                  <c:v>44435</c:v>
                </c:pt>
                <c:pt idx="42">
                  <c:v>44421</c:v>
                </c:pt>
                <c:pt idx="43">
                  <c:v>44407</c:v>
                </c:pt>
                <c:pt idx="44">
                  <c:v>44393</c:v>
                </c:pt>
                <c:pt idx="45">
                  <c:v>44372</c:v>
                </c:pt>
                <c:pt idx="46">
                  <c:v>44358</c:v>
                </c:pt>
                <c:pt idx="47">
                  <c:v>44344</c:v>
                </c:pt>
                <c:pt idx="48">
                  <c:v>44330</c:v>
                </c:pt>
                <c:pt idx="49">
                  <c:v>44316</c:v>
                </c:pt>
                <c:pt idx="50">
                  <c:v>44302</c:v>
                </c:pt>
                <c:pt idx="51">
                  <c:v>44281</c:v>
                </c:pt>
                <c:pt idx="52">
                  <c:v>44267</c:v>
                </c:pt>
                <c:pt idx="53">
                  <c:v>44253</c:v>
                </c:pt>
                <c:pt idx="54">
                  <c:v>44239</c:v>
                </c:pt>
                <c:pt idx="55">
                  <c:v>44225</c:v>
                </c:pt>
                <c:pt idx="56">
                  <c:v>44211</c:v>
                </c:pt>
                <c:pt idx="57">
                  <c:v>44188</c:v>
                </c:pt>
                <c:pt idx="58">
                  <c:v>44176</c:v>
                </c:pt>
                <c:pt idx="59">
                  <c:v>44160</c:v>
                </c:pt>
                <c:pt idx="60">
                  <c:v>44148</c:v>
                </c:pt>
                <c:pt idx="61">
                  <c:v>44134</c:v>
                </c:pt>
                <c:pt idx="62">
                  <c:v>44120</c:v>
                </c:pt>
                <c:pt idx="63">
                  <c:v>44106</c:v>
                </c:pt>
                <c:pt idx="64">
                  <c:v>44092</c:v>
                </c:pt>
                <c:pt idx="65">
                  <c:v>44071</c:v>
                </c:pt>
                <c:pt idx="66">
                  <c:v>44057</c:v>
                </c:pt>
                <c:pt idx="67">
                  <c:v>44043</c:v>
                </c:pt>
                <c:pt idx="68">
                  <c:v>44029</c:v>
                </c:pt>
                <c:pt idx="69">
                  <c:v>44008</c:v>
                </c:pt>
                <c:pt idx="70">
                  <c:v>43994</c:v>
                </c:pt>
                <c:pt idx="71">
                  <c:v>43980</c:v>
                </c:pt>
                <c:pt idx="72">
                  <c:v>43966</c:v>
                </c:pt>
                <c:pt idx="73">
                  <c:v>43945</c:v>
                </c:pt>
                <c:pt idx="74">
                  <c:v>43930</c:v>
                </c:pt>
                <c:pt idx="75">
                  <c:v>43917</c:v>
                </c:pt>
                <c:pt idx="76">
                  <c:v>43903</c:v>
                </c:pt>
                <c:pt idx="77">
                  <c:v>43889</c:v>
                </c:pt>
                <c:pt idx="78">
                  <c:v>43875</c:v>
                </c:pt>
                <c:pt idx="79">
                  <c:v>43861</c:v>
                </c:pt>
                <c:pt idx="80">
                  <c:v>43847</c:v>
                </c:pt>
                <c:pt idx="81">
                  <c:v>43819</c:v>
                </c:pt>
                <c:pt idx="82">
                  <c:v>43805</c:v>
                </c:pt>
                <c:pt idx="83">
                  <c:v>43791</c:v>
                </c:pt>
                <c:pt idx="84">
                  <c:v>43777</c:v>
                </c:pt>
                <c:pt idx="85">
                  <c:v>43763</c:v>
                </c:pt>
                <c:pt idx="86">
                  <c:v>43749</c:v>
                </c:pt>
                <c:pt idx="87">
                  <c:v>43735</c:v>
                </c:pt>
                <c:pt idx="88">
                  <c:v>43721</c:v>
                </c:pt>
                <c:pt idx="89">
                  <c:v>43707</c:v>
                </c:pt>
                <c:pt idx="90">
                  <c:v>43693</c:v>
                </c:pt>
                <c:pt idx="91">
                  <c:v>43679</c:v>
                </c:pt>
                <c:pt idx="92">
                  <c:v>43665</c:v>
                </c:pt>
                <c:pt idx="93">
                  <c:v>43644</c:v>
                </c:pt>
                <c:pt idx="94">
                  <c:v>43630</c:v>
                </c:pt>
                <c:pt idx="95">
                  <c:v>43616</c:v>
                </c:pt>
                <c:pt idx="96">
                  <c:v>43602</c:v>
                </c:pt>
                <c:pt idx="97">
                  <c:v>43581</c:v>
                </c:pt>
                <c:pt idx="98">
                  <c:v>43567</c:v>
                </c:pt>
                <c:pt idx="99">
                  <c:v>43553</c:v>
                </c:pt>
                <c:pt idx="100">
                  <c:v>43539</c:v>
                </c:pt>
                <c:pt idx="101">
                  <c:v>43525</c:v>
                </c:pt>
                <c:pt idx="102">
                  <c:v>43511</c:v>
                </c:pt>
                <c:pt idx="103">
                  <c:v>43497</c:v>
                </c:pt>
                <c:pt idx="104">
                  <c:v>43483</c:v>
                </c:pt>
                <c:pt idx="105">
                  <c:v>43455</c:v>
                </c:pt>
                <c:pt idx="106">
                  <c:v>43441</c:v>
                </c:pt>
                <c:pt idx="107">
                  <c:v>43425</c:v>
                </c:pt>
                <c:pt idx="108">
                  <c:v>43413</c:v>
                </c:pt>
                <c:pt idx="109">
                  <c:v>43399</c:v>
                </c:pt>
                <c:pt idx="110">
                  <c:v>43385</c:v>
                </c:pt>
                <c:pt idx="111">
                  <c:v>43371</c:v>
                </c:pt>
                <c:pt idx="112">
                  <c:v>43357</c:v>
                </c:pt>
                <c:pt idx="113">
                  <c:v>43343</c:v>
                </c:pt>
                <c:pt idx="114">
                  <c:v>43329</c:v>
                </c:pt>
                <c:pt idx="115">
                  <c:v>43308</c:v>
                </c:pt>
                <c:pt idx="116">
                  <c:v>43294</c:v>
                </c:pt>
                <c:pt idx="117">
                  <c:v>43280</c:v>
                </c:pt>
                <c:pt idx="118">
                  <c:v>43266</c:v>
                </c:pt>
                <c:pt idx="119">
                  <c:v>43245</c:v>
                </c:pt>
                <c:pt idx="120">
                  <c:v>43231</c:v>
                </c:pt>
                <c:pt idx="121">
                  <c:v>43217</c:v>
                </c:pt>
                <c:pt idx="122">
                  <c:v>43203</c:v>
                </c:pt>
                <c:pt idx="123">
                  <c:v>43188</c:v>
                </c:pt>
                <c:pt idx="124">
                  <c:v>43175</c:v>
                </c:pt>
                <c:pt idx="125">
                  <c:v>43161</c:v>
                </c:pt>
                <c:pt idx="126">
                  <c:v>43147</c:v>
                </c:pt>
                <c:pt idx="127">
                  <c:v>43133</c:v>
                </c:pt>
                <c:pt idx="128">
                  <c:v>43119</c:v>
                </c:pt>
                <c:pt idx="129">
                  <c:v>43091</c:v>
                </c:pt>
                <c:pt idx="130">
                  <c:v>43077</c:v>
                </c:pt>
                <c:pt idx="131">
                  <c:v>43061</c:v>
                </c:pt>
                <c:pt idx="132">
                  <c:v>43049</c:v>
                </c:pt>
                <c:pt idx="133">
                  <c:v>43035</c:v>
                </c:pt>
                <c:pt idx="134">
                  <c:v>43021</c:v>
                </c:pt>
                <c:pt idx="135">
                  <c:v>43007</c:v>
                </c:pt>
                <c:pt idx="136">
                  <c:v>42993</c:v>
                </c:pt>
                <c:pt idx="137">
                  <c:v>42979</c:v>
                </c:pt>
                <c:pt idx="138">
                  <c:v>42965</c:v>
                </c:pt>
                <c:pt idx="139">
                  <c:v>42944</c:v>
                </c:pt>
                <c:pt idx="140">
                  <c:v>42930</c:v>
                </c:pt>
                <c:pt idx="141">
                  <c:v>42916</c:v>
                </c:pt>
                <c:pt idx="142">
                  <c:v>42902</c:v>
                </c:pt>
                <c:pt idx="143">
                  <c:v>42881</c:v>
                </c:pt>
                <c:pt idx="144">
                  <c:v>42867</c:v>
                </c:pt>
                <c:pt idx="145">
                  <c:v>42853</c:v>
                </c:pt>
                <c:pt idx="146">
                  <c:v>42838</c:v>
                </c:pt>
                <c:pt idx="147">
                  <c:v>42825</c:v>
                </c:pt>
                <c:pt idx="148">
                  <c:v>42811</c:v>
                </c:pt>
                <c:pt idx="149">
                  <c:v>42790</c:v>
                </c:pt>
                <c:pt idx="150">
                  <c:v>42776</c:v>
                </c:pt>
                <c:pt idx="151">
                  <c:v>42762</c:v>
                </c:pt>
                <c:pt idx="152">
                  <c:v>42748</c:v>
                </c:pt>
                <c:pt idx="153">
                  <c:v>42727</c:v>
                </c:pt>
                <c:pt idx="154">
                  <c:v>42713</c:v>
                </c:pt>
                <c:pt idx="155">
                  <c:v>42697</c:v>
                </c:pt>
                <c:pt idx="156">
                  <c:v>42685</c:v>
                </c:pt>
                <c:pt idx="157">
                  <c:v>42671</c:v>
                </c:pt>
                <c:pt idx="158">
                  <c:v>42657</c:v>
                </c:pt>
                <c:pt idx="159">
                  <c:v>42643</c:v>
                </c:pt>
                <c:pt idx="160">
                  <c:v>42629</c:v>
                </c:pt>
                <c:pt idx="161">
                  <c:v>42608</c:v>
                </c:pt>
                <c:pt idx="162">
                  <c:v>42594</c:v>
                </c:pt>
                <c:pt idx="163">
                  <c:v>42580</c:v>
                </c:pt>
                <c:pt idx="164">
                  <c:v>42566</c:v>
                </c:pt>
                <c:pt idx="165">
                  <c:v>42545</c:v>
                </c:pt>
                <c:pt idx="166">
                  <c:v>42531</c:v>
                </c:pt>
                <c:pt idx="167">
                  <c:v>42517</c:v>
                </c:pt>
                <c:pt idx="168">
                  <c:v>42503</c:v>
                </c:pt>
                <c:pt idx="169">
                  <c:v>42489</c:v>
                </c:pt>
                <c:pt idx="170">
                  <c:v>42475</c:v>
                </c:pt>
                <c:pt idx="171">
                  <c:v>42461</c:v>
                </c:pt>
                <c:pt idx="172">
                  <c:v>42447</c:v>
                </c:pt>
                <c:pt idx="173">
                  <c:v>42426</c:v>
                </c:pt>
                <c:pt idx="174">
                  <c:v>42412</c:v>
                </c:pt>
                <c:pt idx="175">
                  <c:v>42398</c:v>
                </c:pt>
                <c:pt idx="176">
                  <c:v>42384</c:v>
                </c:pt>
                <c:pt idx="177">
                  <c:v>42361</c:v>
                </c:pt>
                <c:pt idx="178">
                  <c:v>42349</c:v>
                </c:pt>
                <c:pt idx="179">
                  <c:v>42333</c:v>
                </c:pt>
                <c:pt idx="180">
                  <c:v>42321</c:v>
                </c:pt>
                <c:pt idx="181">
                  <c:v>42307</c:v>
                </c:pt>
                <c:pt idx="182">
                  <c:v>42293</c:v>
                </c:pt>
                <c:pt idx="183">
                  <c:v>42272</c:v>
                </c:pt>
                <c:pt idx="184">
                  <c:v>42258</c:v>
                </c:pt>
                <c:pt idx="185">
                  <c:v>42244</c:v>
                </c:pt>
                <c:pt idx="186">
                  <c:v>42230</c:v>
                </c:pt>
                <c:pt idx="187">
                  <c:v>42216</c:v>
                </c:pt>
                <c:pt idx="188">
                  <c:v>42202</c:v>
                </c:pt>
                <c:pt idx="189">
                  <c:v>42181</c:v>
                </c:pt>
                <c:pt idx="190">
                  <c:v>42167</c:v>
                </c:pt>
                <c:pt idx="191">
                  <c:v>42153</c:v>
                </c:pt>
                <c:pt idx="192">
                  <c:v>42139</c:v>
                </c:pt>
                <c:pt idx="193">
                  <c:v>42125</c:v>
                </c:pt>
                <c:pt idx="194">
                  <c:v>42111</c:v>
                </c:pt>
                <c:pt idx="195">
                  <c:v>42090</c:v>
                </c:pt>
                <c:pt idx="196">
                  <c:v>42076</c:v>
                </c:pt>
                <c:pt idx="197">
                  <c:v>42062</c:v>
                </c:pt>
                <c:pt idx="198">
                  <c:v>42048</c:v>
                </c:pt>
                <c:pt idx="199">
                  <c:v>42034</c:v>
                </c:pt>
                <c:pt idx="200">
                  <c:v>42020</c:v>
                </c:pt>
                <c:pt idx="201">
                  <c:v>41996</c:v>
                </c:pt>
                <c:pt idx="202">
                  <c:v>41985</c:v>
                </c:pt>
                <c:pt idx="203">
                  <c:v>41969</c:v>
                </c:pt>
                <c:pt idx="204">
                  <c:v>41957</c:v>
                </c:pt>
                <c:pt idx="205">
                  <c:v>41943</c:v>
                </c:pt>
                <c:pt idx="206">
                  <c:v>41929</c:v>
                </c:pt>
                <c:pt idx="207">
                  <c:v>41908</c:v>
                </c:pt>
                <c:pt idx="208">
                  <c:v>41894</c:v>
                </c:pt>
                <c:pt idx="209">
                  <c:v>41880</c:v>
                </c:pt>
                <c:pt idx="210">
                  <c:v>41866</c:v>
                </c:pt>
                <c:pt idx="211">
                  <c:v>41852</c:v>
                </c:pt>
                <c:pt idx="212">
                  <c:v>41838</c:v>
                </c:pt>
                <c:pt idx="213">
                  <c:v>41817</c:v>
                </c:pt>
                <c:pt idx="214">
                  <c:v>41803</c:v>
                </c:pt>
                <c:pt idx="215">
                  <c:v>41789</c:v>
                </c:pt>
                <c:pt idx="216">
                  <c:v>41775</c:v>
                </c:pt>
                <c:pt idx="217">
                  <c:v>41754</c:v>
                </c:pt>
                <c:pt idx="218">
                  <c:v>41740</c:v>
                </c:pt>
                <c:pt idx="219">
                  <c:v>41726</c:v>
                </c:pt>
                <c:pt idx="220">
                  <c:v>41712</c:v>
                </c:pt>
                <c:pt idx="221">
                  <c:v>41698</c:v>
                </c:pt>
                <c:pt idx="222">
                  <c:v>41684</c:v>
                </c:pt>
                <c:pt idx="223">
                  <c:v>41670</c:v>
                </c:pt>
                <c:pt idx="224">
                  <c:v>41656</c:v>
                </c:pt>
                <c:pt idx="225">
                  <c:v>41631</c:v>
                </c:pt>
                <c:pt idx="226">
                  <c:v>41614</c:v>
                </c:pt>
                <c:pt idx="227">
                  <c:v>41605</c:v>
                </c:pt>
                <c:pt idx="228">
                  <c:v>41586</c:v>
                </c:pt>
                <c:pt idx="229">
                  <c:v>41572</c:v>
                </c:pt>
                <c:pt idx="230">
                  <c:v>41518</c:v>
                </c:pt>
                <c:pt idx="231">
                  <c:v>41487</c:v>
                </c:pt>
                <c:pt idx="232">
                  <c:v>41456</c:v>
                </c:pt>
                <c:pt idx="233">
                  <c:v>41426</c:v>
                </c:pt>
                <c:pt idx="234">
                  <c:v>41395</c:v>
                </c:pt>
                <c:pt idx="235">
                  <c:v>41365</c:v>
                </c:pt>
                <c:pt idx="236">
                  <c:v>41334</c:v>
                </c:pt>
                <c:pt idx="237">
                  <c:v>41306</c:v>
                </c:pt>
                <c:pt idx="238">
                  <c:v>41275</c:v>
                </c:pt>
                <c:pt idx="239">
                  <c:v>41244</c:v>
                </c:pt>
                <c:pt idx="240">
                  <c:v>41214</c:v>
                </c:pt>
                <c:pt idx="241">
                  <c:v>41183</c:v>
                </c:pt>
                <c:pt idx="242">
                  <c:v>41153</c:v>
                </c:pt>
                <c:pt idx="243">
                  <c:v>41122</c:v>
                </c:pt>
                <c:pt idx="244">
                  <c:v>41091</c:v>
                </c:pt>
                <c:pt idx="245">
                  <c:v>41061</c:v>
                </c:pt>
                <c:pt idx="246">
                  <c:v>41030</c:v>
                </c:pt>
                <c:pt idx="247">
                  <c:v>41000</c:v>
                </c:pt>
                <c:pt idx="248">
                  <c:v>40969</c:v>
                </c:pt>
                <c:pt idx="249">
                  <c:v>40940</c:v>
                </c:pt>
                <c:pt idx="250">
                  <c:v>40909</c:v>
                </c:pt>
                <c:pt idx="251">
                  <c:v>40878</c:v>
                </c:pt>
                <c:pt idx="252">
                  <c:v>40848</c:v>
                </c:pt>
                <c:pt idx="253">
                  <c:v>40817</c:v>
                </c:pt>
                <c:pt idx="254">
                  <c:v>40787</c:v>
                </c:pt>
                <c:pt idx="255">
                  <c:v>40756</c:v>
                </c:pt>
                <c:pt idx="256">
                  <c:v>40725</c:v>
                </c:pt>
                <c:pt idx="257">
                  <c:v>40695</c:v>
                </c:pt>
                <c:pt idx="258">
                  <c:v>40664</c:v>
                </c:pt>
                <c:pt idx="259">
                  <c:v>40634</c:v>
                </c:pt>
                <c:pt idx="260">
                  <c:v>40603</c:v>
                </c:pt>
                <c:pt idx="261">
                  <c:v>40575</c:v>
                </c:pt>
                <c:pt idx="262">
                  <c:v>40544</c:v>
                </c:pt>
                <c:pt idx="263">
                  <c:v>40513</c:v>
                </c:pt>
                <c:pt idx="264">
                  <c:v>40483</c:v>
                </c:pt>
                <c:pt idx="265">
                  <c:v>40452</c:v>
                </c:pt>
                <c:pt idx="266">
                  <c:v>40422</c:v>
                </c:pt>
                <c:pt idx="267">
                  <c:v>40391</c:v>
                </c:pt>
                <c:pt idx="268">
                  <c:v>40360</c:v>
                </c:pt>
                <c:pt idx="269">
                  <c:v>40330</c:v>
                </c:pt>
                <c:pt idx="270">
                  <c:v>40299</c:v>
                </c:pt>
                <c:pt idx="271">
                  <c:v>40269</c:v>
                </c:pt>
                <c:pt idx="272">
                  <c:v>40238</c:v>
                </c:pt>
                <c:pt idx="273">
                  <c:v>40210</c:v>
                </c:pt>
                <c:pt idx="274">
                  <c:v>40179</c:v>
                </c:pt>
                <c:pt idx="275">
                  <c:v>40148</c:v>
                </c:pt>
                <c:pt idx="276">
                  <c:v>40118</c:v>
                </c:pt>
                <c:pt idx="277">
                  <c:v>40087</c:v>
                </c:pt>
                <c:pt idx="278">
                  <c:v>40057</c:v>
                </c:pt>
                <c:pt idx="279">
                  <c:v>40026</c:v>
                </c:pt>
                <c:pt idx="280">
                  <c:v>39995</c:v>
                </c:pt>
                <c:pt idx="281">
                  <c:v>39965</c:v>
                </c:pt>
                <c:pt idx="282">
                  <c:v>39934</c:v>
                </c:pt>
                <c:pt idx="283">
                  <c:v>39904</c:v>
                </c:pt>
                <c:pt idx="284">
                  <c:v>39873</c:v>
                </c:pt>
                <c:pt idx="285">
                  <c:v>39845</c:v>
                </c:pt>
                <c:pt idx="286">
                  <c:v>39814</c:v>
                </c:pt>
                <c:pt idx="287">
                  <c:v>39783</c:v>
                </c:pt>
                <c:pt idx="288">
                  <c:v>39753</c:v>
                </c:pt>
                <c:pt idx="289">
                  <c:v>39722</c:v>
                </c:pt>
                <c:pt idx="290">
                  <c:v>39692</c:v>
                </c:pt>
                <c:pt idx="291">
                  <c:v>39661</c:v>
                </c:pt>
                <c:pt idx="292">
                  <c:v>39630</c:v>
                </c:pt>
                <c:pt idx="293">
                  <c:v>39600</c:v>
                </c:pt>
                <c:pt idx="294">
                  <c:v>39569</c:v>
                </c:pt>
                <c:pt idx="295">
                  <c:v>39539</c:v>
                </c:pt>
                <c:pt idx="296">
                  <c:v>39508</c:v>
                </c:pt>
                <c:pt idx="297">
                  <c:v>39479</c:v>
                </c:pt>
                <c:pt idx="298">
                  <c:v>39448</c:v>
                </c:pt>
                <c:pt idx="299">
                  <c:v>39417</c:v>
                </c:pt>
                <c:pt idx="300">
                  <c:v>39387</c:v>
                </c:pt>
                <c:pt idx="301">
                  <c:v>39356</c:v>
                </c:pt>
                <c:pt idx="302">
                  <c:v>39326</c:v>
                </c:pt>
                <c:pt idx="303">
                  <c:v>39295</c:v>
                </c:pt>
                <c:pt idx="304">
                  <c:v>39264</c:v>
                </c:pt>
                <c:pt idx="305">
                  <c:v>39234</c:v>
                </c:pt>
                <c:pt idx="306">
                  <c:v>39203</c:v>
                </c:pt>
                <c:pt idx="307">
                  <c:v>39173</c:v>
                </c:pt>
                <c:pt idx="308">
                  <c:v>39142</c:v>
                </c:pt>
                <c:pt idx="309">
                  <c:v>39114</c:v>
                </c:pt>
                <c:pt idx="310">
                  <c:v>39083</c:v>
                </c:pt>
                <c:pt idx="311">
                  <c:v>39052</c:v>
                </c:pt>
                <c:pt idx="312">
                  <c:v>39022</c:v>
                </c:pt>
                <c:pt idx="313">
                  <c:v>38991</c:v>
                </c:pt>
                <c:pt idx="314">
                  <c:v>38961</c:v>
                </c:pt>
                <c:pt idx="315">
                  <c:v>38930</c:v>
                </c:pt>
                <c:pt idx="316">
                  <c:v>38899</c:v>
                </c:pt>
                <c:pt idx="317">
                  <c:v>38869</c:v>
                </c:pt>
                <c:pt idx="318">
                  <c:v>38838</c:v>
                </c:pt>
                <c:pt idx="319">
                  <c:v>38808</c:v>
                </c:pt>
                <c:pt idx="320">
                  <c:v>38777</c:v>
                </c:pt>
                <c:pt idx="321">
                  <c:v>38749</c:v>
                </c:pt>
                <c:pt idx="322">
                  <c:v>38718</c:v>
                </c:pt>
                <c:pt idx="323">
                  <c:v>38687</c:v>
                </c:pt>
                <c:pt idx="324">
                  <c:v>38657</c:v>
                </c:pt>
                <c:pt idx="325">
                  <c:v>38626</c:v>
                </c:pt>
                <c:pt idx="326">
                  <c:v>38596</c:v>
                </c:pt>
                <c:pt idx="327">
                  <c:v>38565</c:v>
                </c:pt>
                <c:pt idx="328">
                  <c:v>38534</c:v>
                </c:pt>
                <c:pt idx="329">
                  <c:v>38504</c:v>
                </c:pt>
                <c:pt idx="330">
                  <c:v>38473</c:v>
                </c:pt>
                <c:pt idx="331">
                  <c:v>38443</c:v>
                </c:pt>
                <c:pt idx="332">
                  <c:v>38412</c:v>
                </c:pt>
                <c:pt idx="333">
                  <c:v>38384</c:v>
                </c:pt>
                <c:pt idx="334">
                  <c:v>38353</c:v>
                </c:pt>
                <c:pt idx="335">
                  <c:v>38322</c:v>
                </c:pt>
                <c:pt idx="336">
                  <c:v>38292</c:v>
                </c:pt>
                <c:pt idx="337">
                  <c:v>38261</c:v>
                </c:pt>
                <c:pt idx="338">
                  <c:v>38231</c:v>
                </c:pt>
                <c:pt idx="339">
                  <c:v>38200</c:v>
                </c:pt>
                <c:pt idx="340">
                  <c:v>38169</c:v>
                </c:pt>
                <c:pt idx="341">
                  <c:v>38139</c:v>
                </c:pt>
                <c:pt idx="342">
                  <c:v>38108</c:v>
                </c:pt>
                <c:pt idx="343">
                  <c:v>38078</c:v>
                </c:pt>
                <c:pt idx="344">
                  <c:v>38047</c:v>
                </c:pt>
                <c:pt idx="345">
                  <c:v>38018</c:v>
                </c:pt>
                <c:pt idx="346">
                  <c:v>37987</c:v>
                </c:pt>
                <c:pt idx="347">
                  <c:v>37956</c:v>
                </c:pt>
                <c:pt idx="348">
                  <c:v>37926</c:v>
                </c:pt>
                <c:pt idx="349">
                  <c:v>37895</c:v>
                </c:pt>
                <c:pt idx="350">
                  <c:v>37865</c:v>
                </c:pt>
                <c:pt idx="351">
                  <c:v>37834</c:v>
                </c:pt>
                <c:pt idx="352">
                  <c:v>37803</c:v>
                </c:pt>
                <c:pt idx="353">
                  <c:v>37773</c:v>
                </c:pt>
                <c:pt idx="354">
                  <c:v>37742</c:v>
                </c:pt>
                <c:pt idx="355">
                  <c:v>37712</c:v>
                </c:pt>
                <c:pt idx="356">
                  <c:v>37681</c:v>
                </c:pt>
                <c:pt idx="357">
                  <c:v>37653</c:v>
                </c:pt>
                <c:pt idx="358">
                  <c:v>37622</c:v>
                </c:pt>
                <c:pt idx="359">
                  <c:v>37591</c:v>
                </c:pt>
                <c:pt idx="360">
                  <c:v>37561</c:v>
                </c:pt>
                <c:pt idx="361">
                  <c:v>37530</c:v>
                </c:pt>
                <c:pt idx="362">
                  <c:v>37500</c:v>
                </c:pt>
                <c:pt idx="363">
                  <c:v>37469</c:v>
                </c:pt>
                <c:pt idx="364">
                  <c:v>37438</c:v>
                </c:pt>
                <c:pt idx="365">
                  <c:v>37408</c:v>
                </c:pt>
                <c:pt idx="366">
                  <c:v>37377</c:v>
                </c:pt>
                <c:pt idx="367">
                  <c:v>37347</c:v>
                </c:pt>
                <c:pt idx="368">
                  <c:v>37316</c:v>
                </c:pt>
                <c:pt idx="369">
                  <c:v>37288</c:v>
                </c:pt>
                <c:pt idx="370">
                  <c:v>37257</c:v>
                </c:pt>
                <c:pt idx="371">
                  <c:v>37226</c:v>
                </c:pt>
                <c:pt idx="372">
                  <c:v>37196</c:v>
                </c:pt>
                <c:pt idx="373">
                  <c:v>37165</c:v>
                </c:pt>
                <c:pt idx="374">
                  <c:v>37135</c:v>
                </c:pt>
                <c:pt idx="375">
                  <c:v>37104</c:v>
                </c:pt>
                <c:pt idx="376">
                  <c:v>37073</c:v>
                </c:pt>
                <c:pt idx="377">
                  <c:v>37043</c:v>
                </c:pt>
                <c:pt idx="378">
                  <c:v>37012</c:v>
                </c:pt>
                <c:pt idx="379">
                  <c:v>36982</c:v>
                </c:pt>
                <c:pt idx="380">
                  <c:v>36951</c:v>
                </c:pt>
                <c:pt idx="381">
                  <c:v>36923</c:v>
                </c:pt>
                <c:pt idx="382">
                  <c:v>36892</c:v>
                </c:pt>
                <c:pt idx="383">
                  <c:v>36861</c:v>
                </c:pt>
                <c:pt idx="384">
                  <c:v>36831</c:v>
                </c:pt>
                <c:pt idx="385">
                  <c:v>36800</c:v>
                </c:pt>
                <c:pt idx="386">
                  <c:v>36770</c:v>
                </c:pt>
                <c:pt idx="387">
                  <c:v>36739</c:v>
                </c:pt>
                <c:pt idx="388">
                  <c:v>36708</c:v>
                </c:pt>
                <c:pt idx="389">
                  <c:v>36678</c:v>
                </c:pt>
                <c:pt idx="390">
                  <c:v>36647</c:v>
                </c:pt>
                <c:pt idx="391">
                  <c:v>36617</c:v>
                </c:pt>
                <c:pt idx="392">
                  <c:v>36586</c:v>
                </c:pt>
                <c:pt idx="393">
                  <c:v>36557</c:v>
                </c:pt>
                <c:pt idx="394">
                  <c:v>36526</c:v>
                </c:pt>
                <c:pt idx="395">
                  <c:v>36495</c:v>
                </c:pt>
                <c:pt idx="396">
                  <c:v>36465</c:v>
                </c:pt>
                <c:pt idx="397">
                  <c:v>36434</c:v>
                </c:pt>
                <c:pt idx="398">
                  <c:v>36404</c:v>
                </c:pt>
                <c:pt idx="399">
                  <c:v>36373</c:v>
                </c:pt>
                <c:pt idx="400">
                  <c:v>36342</c:v>
                </c:pt>
                <c:pt idx="401">
                  <c:v>36312</c:v>
                </c:pt>
                <c:pt idx="402">
                  <c:v>36281</c:v>
                </c:pt>
                <c:pt idx="403">
                  <c:v>36251</c:v>
                </c:pt>
                <c:pt idx="404">
                  <c:v>36220</c:v>
                </c:pt>
                <c:pt idx="405">
                  <c:v>36192</c:v>
                </c:pt>
                <c:pt idx="406">
                  <c:v>36161</c:v>
                </c:pt>
                <c:pt idx="407">
                  <c:v>36130</c:v>
                </c:pt>
                <c:pt idx="408">
                  <c:v>36100</c:v>
                </c:pt>
                <c:pt idx="409">
                  <c:v>36069</c:v>
                </c:pt>
                <c:pt idx="410">
                  <c:v>36039</c:v>
                </c:pt>
                <c:pt idx="411">
                  <c:v>36008</c:v>
                </c:pt>
                <c:pt idx="412">
                  <c:v>35977</c:v>
                </c:pt>
                <c:pt idx="413">
                  <c:v>35947</c:v>
                </c:pt>
                <c:pt idx="414">
                  <c:v>35916</c:v>
                </c:pt>
                <c:pt idx="415">
                  <c:v>35886</c:v>
                </c:pt>
                <c:pt idx="416">
                  <c:v>35855</c:v>
                </c:pt>
                <c:pt idx="417">
                  <c:v>35827</c:v>
                </c:pt>
                <c:pt idx="418">
                  <c:v>35796</c:v>
                </c:pt>
                <c:pt idx="419">
                  <c:v>35765</c:v>
                </c:pt>
                <c:pt idx="420">
                  <c:v>35735</c:v>
                </c:pt>
                <c:pt idx="421">
                  <c:v>35704</c:v>
                </c:pt>
                <c:pt idx="422">
                  <c:v>35674</c:v>
                </c:pt>
                <c:pt idx="423">
                  <c:v>35643</c:v>
                </c:pt>
                <c:pt idx="424">
                  <c:v>35612</c:v>
                </c:pt>
                <c:pt idx="425">
                  <c:v>35582</c:v>
                </c:pt>
                <c:pt idx="426">
                  <c:v>35551</c:v>
                </c:pt>
                <c:pt idx="427">
                  <c:v>35521</c:v>
                </c:pt>
                <c:pt idx="428">
                  <c:v>35490</c:v>
                </c:pt>
                <c:pt idx="429">
                  <c:v>35462</c:v>
                </c:pt>
                <c:pt idx="430">
                  <c:v>35431</c:v>
                </c:pt>
                <c:pt idx="431">
                  <c:v>35400</c:v>
                </c:pt>
                <c:pt idx="432">
                  <c:v>35370</c:v>
                </c:pt>
                <c:pt idx="433">
                  <c:v>35339</c:v>
                </c:pt>
                <c:pt idx="434">
                  <c:v>35309</c:v>
                </c:pt>
                <c:pt idx="435">
                  <c:v>35278</c:v>
                </c:pt>
                <c:pt idx="436">
                  <c:v>35247</c:v>
                </c:pt>
                <c:pt idx="437">
                  <c:v>35217</c:v>
                </c:pt>
                <c:pt idx="438">
                  <c:v>35186</c:v>
                </c:pt>
                <c:pt idx="439">
                  <c:v>35156</c:v>
                </c:pt>
                <c:pt idx="440">
                  <c:v>35125</c:v>
                </c:pt>
                <c:pt idx="441">
                  <c:v>35096</c:v>
                </c:pt>
                <c:pt idx="442">
                  <c:v>35065</c:v>
                </c:pt>
                <c:pt idx="443">
                  <c:v>35034</c:v>
                </c:pt>
                <c:pt idx="444">
                  <c:v>35004</c:v>
                </c:pt>
                <c:pt idx="445">
                  <c:v>34973</c:v>
                </c:pt>
                <c:pt idx="446">
                  <c:v>34943</c:v>
                </c:pt>
                <c:pt idx="447">
                  <c:v>34912</c:v>
                </c:pt>
                <c:pt idx="448">
                  <c:v>34881</c:v>
                </c:pt>
                <c:pt idx="449">
                  <c:v>34851</c:v>
                </c:pt>
                <c:pt idx="450">
                  <c:v>34820</c:v>
                </c:pt>
                <c:pt idx="451">
                  <c:v>34790</c:v>
                </c:pt>
                <c:pt idx="452">
                  <c:v>34759</c:v>
                </c:pt>
                <c:pt idx="453">
                  <c:v>34731</c:v>
                </c:pt>
                <c:pt idx="454">
                  <c:v>34700</c:v>
                </c:pt>
                <c:pt idx="455">
                  <c:v>34669</c:v>
                </c:pt>
                <c:pt idx="456">
                  <c:v>34639</c:v>
                </c:pt>
                <c:pt idx="457">
                  <c:v>34608</c:v>
                </c:pt>
                <c:pt idx="458">
                  <c:v>34578</c:v>
                </c:pt>
                <c:pt idx="459">
                  <c:v>34547</c:v>
                </c:pt>
                <c:pt idx="460">
                  <c:v>34516</c:v>
                </c:pt>
                <c:pt idx="461">
                  <c:v>34486</c:v>
                </c:pt>
                <c:pt idx="462">
                  <c:v>34455</c:v>
                </c:pt>
                <c:pt idx="463">
                  <c:v>34425</c:v>
                </c:pt>
                <c:pt idx="464">
                  <c:v>34394</c:v>
                </c:pt>
                <c:pt idx="465">
                  <c:v>34366</c:v>
                </c:pt>
                <c:pt idx="466">
                  <c:v>34335</c:v>
                </c:pt>
                <c:pt idx="467">
                  <c:v>34304</c:v>
                </c:pt>
                <c:pt idx="468">
                  <c:v>34274</c:v>
                </c:pt>
                <c:pt idx="469">
                  <c:v>34243</c:v>
                </c:pt>
                <c:pt idx="470">
                  <c:v>34213</c:v>
                </c:pt>
                <c:pt idx="471">
                  <c:v>34182</c:v>
                </c:pt>
                <c:pt idx="472">
                  <c:v>34151</c:v>
                </c:pt>
                <c:pt idx="473">
                  <c:v>34121</c:v>
                </c:pt>
                <c:pt idx="474">
                  <c:v>34090</c:v>
                </c:pt>
                <c:pt idx="475">
                  <c:v>34060</c:v>
                </c:pt>
                <c:pt idx="476">
                  <c:v>34029</c:v>
                </c:pt>
                <c:pt idx="477">
                  <c:v>34001</c:v>
                </c:pt>
                <c:pt idx="478">
                  <c:v>33970</c:v>
                </c:pt>
                <c:pt idx="479">
                  <c:v>33939</c:v>
                </c:pt>
                <c:pt idx="480">
                  <c:v>33909</c:v>
                </c:pt>
                <c:pt idx="481">
                  <c:v>33878</c:v>
                </c:pt>
                <c:pt idx="482">
                  <c:v>33848</c:v>
                </c:pt>
                <c:pt idx="483">
                  <c:v>33817</c:v>
                </c:pt>
                <c:pt idx="484">
                  <c:v>33786</c:v>
                </c:pt>
                <c:pt idx="485">
                  <c:v>33756</c:v>
                </c:pt>
                <c:pt idx="486">
                  <c:v>33725</c:v>
                </c:pt>
                <c:pt idx="487">
                  <c:v>33695</c:v>
                </c:pt>
                <c:pt idx="488">
                  <c:v>33664</c:v>
                </c:pt>
                <c:pt idx="489">
                  <c:v>33635</c:v>
                </c:pt>
                <c:pt idx="490">
                  <c:v>33604</c:v>
                </c:pt>
                <c:pt idx="491">
                  <c:v>33573</c:v>
                </c:pt>
                <c:pt idx="492">
                  <c:v>33543</c:v>
                </c:pt>
                <c:pt idx="493">
                  <c:v>33512</c:v>
                </c:pt>
                <c:pt idx="494">
                  <c:v>33482</c:v>
                </c:pt>
                <c:pt idx="495">
                  <c:v>33451</c:v>
                </c:pt>
                <c:pt idx="496">
                  <c:v>33420</c:v>
                </c:pt>
                <c:pt idx="497">
                  <c:v>33390</c:v>
                </c:pt>
                <c:pt idx="498">
                  <c:v>33359</c:v>
                </c:pt>
                <c:pt idx="499">
                  <c:v>33329</c:v>
                </c:pt>
                <c:pt idx="500">
                  <c:v>33298</c:v>
                </c:pt>
                <c:pt idx="501">
                  <c:v>33270</c:v>
                </c:pt>
                <c:pt idx="502">
                  <c:v>33239</c:v>
                </c:pt>
                <c:pt idx="503">
                  <c:v>33208</c:v>
                </c:pt>
                <c:pt idx="504">
                  <c:v>33178</c:v>
                </c:pt>
                <c:pt idx="505">
                  <c:v>33147</c:v>
                </c:pt>
                <c:pt idx="506">
                  <c:v>33117</c:v>
                </c:pt>
                <c:pt idx="507">
                  <c:v>33086</c:v>
                </c:pt>
                <c:pt idx="508">
                  <c:v>33055</c:v>
                </c:pt>
                <c:pt idx="509">
                  <c:v>33025</c:v>
                </c:pt>
                <c:pt idx="510">
                  <c:v>32994</c:v>
                </c:pt>
                <c:pt idx="511">
                  <c:v>32964</c:v>
                </c:pt>
                <c:pt idx="512">
                  <c:v>32933</c:v>
                </c:pt>
                <c:pt idx="513">
                  <c:v>32905</c:v>
                </c:pt>
                <c:pt idx="514">
                  <c:v>32874</c:v>
                </c:pt>
                <c:pt idx="515">
                  <c:v>32843</c:v>
                </c:pt>
                <c:pt idx="516">
                  <c:v>32813</c:v>
                </c:pt>
                <c:pt idx="517">
                  <c:v>32782</c:v>
                </c:pt>
                <c:pt idx="518">
                  <c:v>32752</c:v>
                </c:pt>
                <c:pt idx="519">
                  <c:v>32721</c:v>
                </c:pt>
                <c:pt idx="520">
                  <c:v>32690</c:v>
                </c:pt>
                <c:pt idx="521">
                  <c:v>32660</c:v>
                </c:pt>
                <c:pt idx="522">
                  <c:v>32629</c:v>
                </c:pt>
                <c:pt idx="523">
                  <c:v>32599</c:v>
                </c:pt>
                <c:pt idx="524">
                  <c:v>32568</c:v>
                </c:pt>
                <c:pt idx="525">
                  <c:v>32540</c:v>
                </c:pt>
                <c:pt idx="526">
                  <c:v>32509</c:v>
                </c:pt>
                <c:pt idx="527">
                  <c:v>32478</c:v>
                </c:pt>
                <c:pt idx="528">
                  <c:v>32448</c:v>
                </c:pt>
                <c:pt idx="529">
                  <c:v>32417</c:v>
                </c:pt>
                <c:pt idx="530">
                  <c:v>32387</c:v>
                </c:pt>
                <c:pt idx="531">
                  <c:v>32356</c:v>
                </c:pt>
                <c:pt idx="532">
                  <c:v>32325</c:v>
                </c:pt>
                <c:pt idx="533">
                  <c:v>32295</c:v>
                </c:pt>
                <c:pt idx="534">
                  <c:v>32264</c:v>
                </c:pt>
                <c:pt idx="535">
                  <c:v>32234</c:v>
                </c:pt>
                <c:pt idx="536">
                  <c:v>32203</c:v>
                </c:pt>
                <c:pt idx="537">
                  <c:v>32174</c:v>
                </c:pt>
                <c:pt idx="538">
                  <c:v>32143</c:v>
                </c:pt>
                <c:pt idx="539">
                  <c:v>32112</c:v>
                </c:pt>
                <c:pt idx="540">
                  <c:v>32082</c:v>
                </c:pt>
                <c:pt idx="541">
                  <c:v>32051</c:v>
                </c:pt>
                <c:pt idx="542">
                  <c:v>32021</c:v>
                </c:pt>
                <c:pt idx="543">
                  <c:v>31990</c:v>
                </c:pt>
                <c:pt idx="544">
                  <c:v>31959</c:v>
                </c:pt>
                <c:pt idx="545">
                  <c:v>31929</c:v>
                </c:pt>
                <c:pt idx="546">
                  <c:v>31898</c:v>
                </c:pt>
                <c:pt idx="547">
                  <c:v>31868</c:v>
                </c:pt>
                <c:pt idx="548">
                  <c:v>31837</c:v>
                </c:pt>
                <c:pt idx="549">
                  <c:v>31809</c:v>
                </c:pt>
                <c:pt idx="550">
                  <c:v>31778</c:v>
                </c:pt>
                <c:pt idx="551">
                  <c:v>31747</c:v>
                </c:pt>
                <c:pt idx="552">
                  <c:v>31717</c:v>
                </c:pt>
                <c:pt idx="553">
                  <c:v>31686</c:v>
                </c:pt>
                <c:pt idx="554">
                  <c:v>31656</c:v>
                </c:pt>
                <c:pt idx="555">
                  <c:v>31625</c:v>
                </c:pt>
                <c:pt idx="556">
                  <c:v>31594</c:v>
                </c:pt>
                <c:pt idx="557">
                  <c:v>31564</c:v>
                </c:pt>
                <c:pt idx="558">
                  <c:v>31533</c:v>
                </c:pt>
                <c:pt idx="559">
                  <c:v>31503</c:v>
                </c:pt>
                <c:pt idx="560">
                  <c:v>31472</c:v>
                </c:pt>
                <c:pt idx="561">
                  <c:v>31444</c:v>
                </c:pt>
                <c:pt idx="562">
                  <c:v>31413</c:v>
                </c:pt>
                <c:pt idx="563">
                  <c:v>31382</c:v>
                </c:pt>
                <c:pt idx="564">
                  <c:v>31352</c:v>
                </c:pt>
                <c:pt idx="565">
                  <c:v>31321</c:v>
                </c:pt>
                <c:pt idx="566">
                  <c:v>31291</c:v>
                </c:pt>
                <c:pt idx="567">
                  <c:v>31260</c:v>
                </c:pt>
                <c:pt idx="568">
                  <c:v>31229</c:v>
                </c:pt>
                <c:pt idx="569">
                  <c:v>31199</c:v>
                </c:pt>
                <c:pt idx="570">
                  <c:v>31168</c:v>
                </c:pt>
                <c:pt idx="571">
                  <c:v>31138</c:v>
                </c:pt>
                <c:pt idx="572">
                  <c:v>31107</c:v>
                </c:pt>
                <c:pt idx="573">
                  <c:v>31079</c:v>
                </c:pt>
                <c:pt idx="574">
                  <c:v>31048</c:v>
                </c:pt>
                <c:pt idx="575">
                  <c:v>31017</c:v>
                </c:pt>
                <c:pt idx="576">
                  <c:v>30987</c:v>
                </c:pt>
                <c:pt idx="577">
                  <c:v>30956</c:v>
                </c:pt>
                <c:pt idx="578">
                  <c:v>30926</c:v>
                </c:pt>
                <c:pt idx="579">
                  <c:v>30895</c:v>
                </c:pt>
                <c:pt idx="580">
                  <c:v>30864</c:v>
                </c:pt>
                <c:pt idx="581">
                  <c:v>30834</c:v>
                </c:pt>
                <c:pt idx="582">
                  <c:v>30803</c:v>
                </c:pt>
                <c:pt idx="583">
                  <c:v>30773</c:v>
                </c:pt>
                <c:pt idx="584">
                  <c:v>30742</c:v>
                </c:pt>
                <c:pt idx="585">
                  <c:v>30713</c:v>
                </c:pt>
                <c:pt idx="586">
                  <c:v>30682</c:v>
                </c:pt>
                <c:pt idx="587">
                  <c:v>30651</c:v>
                </c:pt>
                <c:pt idx="588">
                  <c:v>30621</c:v>
                </c:pt>
                <c:pt idx="589">
                  <c:v>30590</c:v>
                </c:pt>
                <c:pt idx="590">
                  <c:v>30560</c:v>
                </c:pt>
                <c:pt idx="591">
                  <c:v>30529</c:v>
                </c:pt>
                <c:pt idx="592">
                  <c:v>30498</c:v>
                </c:pt>
                <c:pt idx="593">
                  <c:v>30468</c:v>
                </c:pt>
                <c:pt idx="594">
                  <c:v>30437</c:v>
                </c:pt>
                <c:pt idx="595">
                  <c:v>30407</c:v>
                </c:pt>
                <c:pt idx="596">
                  <c:v>30376</c:v>
                </c:pt>
                <c:pt idx="597">
                  <c:v>30348</c:v>
                </c:pt>
                <c:pt idx="598">
                  <c:v>30317</c:v>
                </c:pt>
                <c:pt idx="599">
                  <c:v>30286</c:v>
                </c:pt>
                <c:pt idx="600">
                  <c:v>30256</c:v>
                </c:pt>
                <c:pt idx="601">
                  <c:v>30225</c:v>
                </c:pt>
                <c:pt idx="602">
                  <c:v>30195</c:v>
                </c:pt>
                <c:pt idx="603">
                  <c:v>30164</c:v>
                </c:pt>
                <c:pt idx="604">
                  <c:v>30133</c:v>
                </c:pt>
                <c:pt idx="605">
                  <c:v>30103</c:v>
                </c:pt>
                <c:pt idx="606">
                  <c:v>30072</c:v>
                </c:pt>
                <c:pt idx="607">
                  <c:v>30042</c:v>
                </c:pt>
                <c:pt idx="608">
                  <c:v>30011</c:v>
                </c:pt>
                <c:pt idx="609">
                  <c:v>29983</c:v>
                </c:pt>
                <c:pt idx="610">
                  <c:v>29952</c:v>
                </c:pt>
                <c:pt idx="611">
                  <c:v>29921</c:v>
                </c:pt>
                <c:pt idx="612">
                  <c:v>29891</c:v>
                </c:pt>
                <c:pt idx="613">
                  <c:v>29860</c:v>
                </c:pt>
                <c:pt idx="614">
                  <c:v>29830</c:v>
                </c:pt>
                <c:pt idx="615">
                  <c:v>29799</c:v>
                </c:pt>
                <c:pt idx="616">
                  <c:v>29768</c:v>
                </c:pt>
                <c:pt idx="617">
                  <c:v>29738</c:v>
                </c:pt>
                <c:pt idx="618">
                  <c:v>29707</c:v>
                </c:pt>
                <c:pt idx="619">
                  <c:v>29677</c:v>
                </c:pt>
                <c:pt idx="620">
                  <c:v>29646</c:v>
                </c:pt>
                <c:pt idx="621">
                  <c:v>29618</c:v>
                </c:pt>
                <c:pt idx="622">
                  <c:v>29587</c:v>
                </c:pt>
                <c:pt idx="623">
                  <c:v>29556</c:v>
                </c:pt>
                <c:pt idx="624">
                  <c:v>29526</c:v>
                </c:pt>
                <c:pt idx="625">
                  <c:v>29495</c:v>
                </c:pt>
                <c:pt idx="626">
                  <c:v>29465</c:v>
                </c:pt>
                <c:pt idx="627">
                  <c:v>29434</c:v>
                </c:pt>
                <c:pt idx="628">
                  <c:v>29403</c:v>
                </c:pt>
                <c:pt idx="629">
                  <c:v>29373</c:v>
                </c:pt>
                <c:pt idx="630">
                  <c:v>29342</c:v>
                </c:pt>
                <c:pt idx="631">
                  <c:v>29312</c:v>
                </c:pt>
                <c:pt idx="632">
                  <c:v>29281</c:v>
                </c:pt>
                <c:pt idx="633">
                  <c:v>29252</c:v>
                </c:pt>
                <c:pt idx="634">
                  <c:v>29221</c:v>
                </c:pt>
                <c:pt idx="635">
                  <c:v>29190</c:v>
                </c:pt>
                <c:pt idx="636">
                  <c:v>29160</c:v>
                </c:pt>
                <c:pt idx="637">
                  <c:v>29129</c:v>
                </c:pt>
                <c:pt idx="638">
                  <c:v>29099</c:v>
                </c:pt>
                <c:pt idx="639">
                  <c:v>29068</c:v>
                </c:pt>
                <c:pt idx="640">
                  <c:v>29037</c:v>
                </c:pt>
                <c:pt idx="641">
                  <c:v>29007</c:v>
                </c:pt>
                <c:pt idx="642">
                  <c:v>28976</c:v>
                </c:pt>
                <c:pt idx="643">
                  <c:v>28946</c:v>
                </c:pt>
                <c:pt idx="644">
                  <c:v>28915</c:v>
                </c:pt>
                <c:pt idx="645">
                  <c:v>28887</c:v>
                </c:pt>
                <c:pt idx="646">
                  <c:v>28856</c:v>
                </c:pt>
                <c:pt idx="647">
                  <c:v>28825</c:v>
                </c:pt>
                <c:pt idx="648">
                  <c:v>28795</c:v>
                </c:pt>
                <c:pt idx="649">
                  <c:v>28764</c:v>
                </c:pt>
                <c:pt idx="650">
                  <c:v>28734</c:v>
                </c:pt>
                <c:pt idx="651">
                  <c:v>28703</c:v>
                </c:pt>
                <c:pt idx="652">
                  <c:v>28672</c:v>
                </c:pt>
                <c:pt idx="653">
                  <c:v>28642</c:v>
                </c:pt>
                <c:pt idx="654">
                  <c:v>28611</c:v>
                </c:pt>
                <c:pt idx="655">
                  <c:v>28581</c:v>
                </c:pt>
                <c:pt idx="656">
                  <c:v>28550</c:v>
                </c:pt>
                <c:pt idx="657">
                  <c:v>28522</c:v>
                </c:pt>
                <c:pt idx="658">
                  <c:v>28460</c:v>
                </c:pt>
                <c:pt idx="659">
                  <c:v>28369</c:v>
                </c:pt>
                <c:pt idx="660">
                  <c:v>28277</c:v>
                </c:pt>
                <c:pt idx="661">
                  <c:v>28185</c:v>
                </c:pt>
                <c:pt idx="662">
                  <c:v>28095</c:v>
                </c:pt>
                <c:pt idx="663">
                  <c:v>28004</c:v>
                </c:pt>
                <c:pt idx="664">
                  <c:v>27912</c:v>
                </c:pt>
                <c:pt idx="665">
                  <c:v>27820</c:v>
                </c:pt>
                <c:pt idx="666">
                  <c:v>27729</c:v>
                </c:pt>
                <c:pt idx="667">
                  <c:v>27638</c:v>
                </c:pt>
                <c:pt idx="668">
                  <c:v>27546</c:v>
                </c:pt>
                <c:pt idx="669">
                  <c:v>27454</c:v>
                </c:pt>
                <c:pt idx="670">
                  <c:v>27364</c:v>
                </c:pt>
                <c:pt idx="671">
                  <c:v>27273</c:v>
                </c:pt>
                <c:pt idx="672">
                  <c:v>27181</c:v>
                </c:pt>
                <c:pt idx="673">
                  <c:v>27089</c:v>
                </c:pt>
                <c:pt idx="674">
                  <c:v>26999</c:v>
                </c:pt>
                <c:pt idx="675">
                  <c:v>26908</c:v>
                </c:pt>
                <c:pt idx="676">
                  <c:v>26816</c:v>
                </c:pt>
                <c:pt idx="677">
                  <c:v>26724</c:v>
                </c:pt>
                <c:pt idx="678">
                  <c:v>26634</c:v>
                </c:pt>
                <c:pt idx="679">
                  <c:v>26543</c:v>
                </c:pt>
                <c:pt idx="680">
                  <c:v>26451</c:v>
                </c:pt>
                <c:pt idx="681">
                  <c:v>26359</c:v>
                </c:pt>
                <c:pt idx="682">
                  <c:v>26268</c:v>
                </c:pt>
                <c:pt idx="683">
                  <c:v>26177</c:v>
                </c:pt>
                <c:pt idx="684">
                  <c:v>26085</c:v>
                </c:pt>
                <c:pt idx="685">
                  <c:v>25993</c:v>
                </c:pt>
                <c:pt idx="686">
                  <c:v>25903</c:v>
                </c:pt>
                <c:pt idx="687">
                  <c:v>25812</c:v>
                </c:pt>
                <c:pt idx="688">
                  <c:v>25720</c:v>
                </c:pt>
                <c:pt idx="689">
                  <c:v>25628</c:v>
                </c:pt>
              </c:numCache>
            </c:numRef>
          </c:cat>
          <c:val>
            <c:numRef>
              <c:f>Data!$J$2:$J$691</c:f>
              <c:numCache>
                <c:formatCode>General</c:formatCode>
                <c:ptCount val="690"/>
                <c:pt idx="0">
                  <c:v>64.5</c:v>
                </c:pt>
                <c:pt idx="1">
                  <c:v>68.2</c:v>
                </c:pt>
                <c:pt idx="2">
                  <c:v>68.599999999999994</c:v>
                </c:pt>
                <c:pt idx="3">
                  <c:v>66.3</c:v>
                </c:pt>
                <c:pt idx="4">
                  <c:v>70.7</c:v>
                </c:pt>
                <c:pt idx="5">
                  <c:v>70.7</c:v>
                </c:pt>
                <c:pt idx="6">
                  <c:v>68.400000000000006</c:v>
                </c:pt>
                <c:pt idx="7">
                  <c:v>68.400000000000006</c:v>
                </c:pt>
                <c:pt idx="8">
                  <c:v>59.4</c:v>
                </c:pt>
                <c:pt idx="9">
                  <c:v>59.4</c:v>
                </c:pt>
                <c:pt idx="10">
                  <c:v>60.2</c:v>
                </c:pt>
                <c:pt idx="11">
                  <c:v>58.8</c:v>
                </c:pt>
                <c:pt idx="12">
                  <c:v>65.599999999999994</c:v>
                </c:pt>
                <c:pt idx="13">
                  <c:v>65.599999999999994</c:v>
                </c:pt>
                <c:pt idx="14">
                  <c:v>65.3</c:v>
                </c:pt>
                <c:pt idx="15">
                  <c:v>59.7</c:v>
                </c:pt>
                <c:pt idx="16">
                  <c:v>58.9</c:v>
                </c:pt>
                <c:pt idx="17">
                  <c:v>58.6</c:v>
                </c:pt>
                <c:pt idx="18">
                  <c:v>58.1</c:v>
                </c:pt>
                <c:pt idx="19">
                  <c:v>58.1</c:v>
                </c:pt>
                <c:pt idx="20">
                  <c:v>53.8</c:v>
                </c:pt>
                <c:pt idx="21">
                  <c:v>53.8</c:v>
                </c:pt>
                <c:pt idx="22">
                  <c:v>55.4</c:v>
                </c:pt>
                <c:pt idx="23">
                  <c:v>63.3</c:v>
                </c:pt>
                <c:pt idx="24">
                  <c:v>69.400000000000006</c:v>
                </c:pt>
                <c:pt idx="25">
                  <c:v>69.400000000000006</c:v>
                </c:pt>
                <c:pt idx="26">
                  <c:v>68.099999999999994</c:v>
                </c:pt>
                <c:pt idx="27">
                  <c:v>67.2</c:v>
                </c:pt>
                <c:pt idx="28">
                  <c:v>68.2</c:v>
                </c:pt>
                <c:pt idx="29">
                  <c:v>68.2</c:v>
                </c:pt>
                <c:pt idx="30">
                  <c:v>72</c:v>
                </c:pt>
                <c:pt idx="31">
                  <c:v>72</c:v>
                </c:pt>
                <c:pt idx="32">
                  <c:v>74.2</c:v>
                </c:pt>
                <c:pt idx="33">
                  <c:v>74.2</c:v>
                </c:pt>
                <c:pt idx="34">
                  <c:v>73.599999999999994</c:v>
                </c:pt>
                <c:pt idx="35">
                  <c:v>73.599999999999994</c:v>
                </c:pt>
                <c:pt idx="36">
                  <c:v>77.7</c:v>
                </c:pt>
                <c:pt idx="37">
                  <c:v>77.7</c:v>
                </c:pt>
                <c:pt idx="38">
                  <c:v>80.099999999999994</c:v>
                </c:pt>
                <c:pt idx="39">
                  <c:v>80.099999999999994</c:v>
                </c:pt>
                <c:pt idx="40">
                  <c:v>78.5</c:v>
                </c:pt>
                <c:pt idx="41">
                  <c:v>78.5</c:v>
                </c:pt>
                <c:pt idx="42">
                  <c:v>84.5</c:v>
                </c:pt>
                <c:pt idx="43">
                  <c:v>84.5</c:v>
                </c:pt>
                <c:pt idx="44">
                  <c:v>84.5</c:v>
                </c:pt>
                <c:pt idx="45">
                  <c:v>88.6</c:v>
                </c:pt>
                <c:pt idx="46">
                  <c:v>89.4</c:v>
                </c:pt>
                <c:pt idx="47">
                  <c:v>89.4</c:v>
                </c:pt>
                <c:pt idx="48">
                  <c:v>97.2</c:v>
                </c:pt>
                <c:pt idx="49">
                  <c:v>97.2</c:v>
                </c:pt>
                <c:pt idx="50">
                  <c:v>97.2</c:v>
                </c:pt>
                <c:pt idx="51">
                  <c:v>93</c:v>
                </c:pt>
                <c:pt idx="52">
                  <c:v>91.5</c:v>
                </c:pt>
                <c:pt idx="53">
                  <c:v>86.2</c:v>
                </c:pt>
                <c:pt idx="54">
                  <c:v>86.7</c:v>
                </c:pt>
                <c:pt idx="55">
                  <c:v>86.7</c:v>
                </c:pt>
                <c:pt idx="56">
                  <c:v>87.7</c:v>
                </c:pt>
                <c:pt idx="57">
                  <c:v>90</c:v>
                </c:pt>
                <c:pt idx="58">
                  <c:v>87</c:v>
                </c:pt>
                <c:pt idx="59">
                  <c:v>87</c:v>
                </c:pt>
                <c:pt idx="60">
                  <c:v>85.9</c:v>
                </c:pt>
                <c:pt idx="61">
                  <c:v>85.9</c:v>
                </c:pt>
                <c:pt idx="62">
                  <c:v>87.8</c:v>
                </c:pt>
                <c:pt idx="63">
                  <c:v>87.8</c:v>
                </c:pt>
                <c:pt idx="64">
                  <c:v>82.9</c:v>
                </c:pt>
                <c:pt idx="65">
                  <c:v>82.9</c:v>
                </c:pt>
                <c:pt idx="66">
                  <c:v>82.8</c:v>
                </c:pt>
                <c:pt idx="67">
                  <c:v>82.8</c:v>
                </c:pt>
                <c:pt idx="68">
                  <c:v>87.1</c:v>
                </c:pt>
                <c:pt idx="69">
                  <c:v>87.1</c:v>
                </c:pt>
                <c:pt idx="70">
                  <c:v>82.3</c:v>
                </c:pt>
                <c:pt idx="71">
                  <c:v>82.3</c:v>
                </c:pt>
                <c:pt idx="72">
                  <c:v>74.3</c:v>
                </c:pt>
                <c:pt idx="73">
                  <c:v>74.3</c:v>
                </c:pt>
                <c:pt idx="74">
                  <c:v>103.7</c:v>
                </c:pt>
                <c:pt idx="75">
                  <c:v>103.7</c:v>
                </c:pt>
                <c:pt idx="76">
                  <c:v>114.8</c:v>
                </c:pt>
                <c:pt idx="77">
                  <c:v>114.8</c:v>
                </c:pt>
                <c:pt idx="78">
                  <c:v>114.4</c:v>
                </c:pt>
                <c:pt idx="79">
                  <c:v>114.4</c:v>
                </c:pt>
                <c:pt idx="80">
                  <c:v>115.5</c:v>
                </c:pt>
                <c:pt idx="81">
                  <c:v>115.5</c:v>
                </c:pt>
                <c:pt idx="82">
                  <c:v>111.6</c:v>
                </c:pt>
                <c:pt idx="83">
                  <c:v>111.6</c:v>
                </c:pt>
                <c:pt idx="84">
                  <c:v>113.2</c:v>
                </c:pt>
                <c:pt idx="85">
                  <c:v>113.2</c:v>
                </c:pt>
                <c:pt idx="86">
                  <c:v>108.5</c:v>
                </c:pt>
                <c:pt idx="87">
                  <c:v>108.5</c:v>
                </c:pt>
                <c:pt idx="88">
                  <c:v>105.3</c:v>
                </c:pt>
                <c:pt idx="89">
                  <c:v>105.3</c:v>
                </c:pt>
                <c:pt idx="90">
                  <c:v>107.4</c:v>
                </c:pt>
                <c:pt idx="91">
                  <c:v>110.7</c:v>
                </c:pt>
                <c:pt idx="92">
                  <c:v>111.1</c:v>
                </c:pt>
                <c:pt idx="93">
                  <c:v>111.9</c:v>
                </c:pt>
                <c:pt idx="94">
                  <c:v>112.5</c:v>
                </c:pt>
                <c:pt idx="95">
                  <c:v>110</c:v>
                </c:pt>
                <c:pt idx="96">
                  <c:v>112.4</c:v>
                </c:pt>
                <c:pt idx="97">
                  <c:v>112.3</c:v>
                </c:pt>
                <c:pt idx="98">
                  <c:v>114.2</c:v>
                </c:pt>
                <c:pt idx="99">
                  <c:v>113.3</c:v>
                </c:pt>
                <c:pt idx="100">
                  <c:v>111.2</c:v>
                </c:pt>
                <c:pt idx="101">
                  <c:v>108.5</c:v>
                </c:pt>
                <c:pt idx="102">
                  <c:v>110</c:v>
                </c:pt>
                <c:pt idx="103">
                  <c:v>108.8</c:v>
                </c:pt>
                <c:pt idx="104">
                  <c:v>110</c:v>
                </c:pt>
                <c:pt idx="105">
                  <c:v>116.1</c:v>
                </c:pt>
                <c:pt idx="106">
                  <c:v>115.2</c:v>
                </c:pt>
                <c:pt idx="107">
                  <c:v>112.3</c:v>
                </c:pt>
                <c:pt idx="108">
                  <c:v>113.2</c:v>
                </c:pt>
                <c:pt idx="109">
                  <c:v>113.1</c:v>
                </c:pt>
                <c:pt idx="110">
                  <c:v>114.4</c:v>
                </c:pt>
                <c:pt idx="111">
                  <c:v>115.2</c:v>
                </c:pt>
                <c:pt idx="112">
                  <c:v>116.1</c:v>
                </c:pt>
                <c:pt idx="113">
                  <c:v>110.3</c:v>
                </c:pt>
                <c:pt idx="114">
                  <c:v>107.8</c:v>
                </c:pt>
                <c:pt idx="115">
                  <c:v>114.4</c:v>
                </c:pt>
                <c:pt idx="116">
                  <c:v>113.9</c:v>
                </c:pt>
                <c:pt idx="117">
                  <c:v>111.8</c:v>
                </c:pt>
                <c:pt idx="118">
                  <c:v>117.9</c:v>
                </c:pt>
                <c:pt idx="119">
                  <c:v>111.8</c:v>
                </c:pt>
                <c:pt idx="120">
                  <c:v>113.3</c:v>
                </c:pt>
                <c:pt idx="121">
                  <c:v>114.9</c:v>
                </c:pt>
                <c:pt idx="122">
                  <c:v>115</c:v>
                </c:pt>
                <c:pt idx="123">
                  <c:v>121.2</c:v>
                </c:pt>
                <c:pt idx="124">
                  <c:v>122.8</c:v>
                </c:pt>
                <c:pt idx="125">
                  <c:v>114.9</c:v>
                </c:pt>
                <c:pt idx="126">
                  <c:v>110.5</c:v>
                </c:pt>
                <c:pt idx="127">
                  <c:v>110.5</c:v>
                </c:pt>
                <c:pt idx="128">
                  <c:v>109.2</c:v>
                </c:pt>
                <c:pt idx="129">
                  <c:v>113.8</c:v>
                </c:pt>
                <c:pt idx="130">
                  <c:v>115.9</c:v>
                </c:pt>
                <c:pt idx="131">
                  <c:v>113.5</c:v>
                </c:pt>
                <c:pt idx="132">
                  <c:v>113.6</c:v>
                </c:pt>
                <c:pt idx="133">
                  <c:v>116.5</c:v>
                </c:pt>
                <c:pt idx="134">
                  <c:v>116.4</c:v>
                </c:pt>
                <c:pt idx="135">
                  <c:v>111.7</c:v>
                </c:pt>
                <c:pt idx="136">
                  <c:v>113.9</c:v>
                </c:pt>
                <c:pt idx="137">
                  <c:v>110.9</c:v>
                </c:pt>
                <c:pt idx="138">
                  <c:v>111</c:v>
                </c:pt>
                <c:pt idx="139">
                  <c:v>113.4</c:v>
                </c:pt>
                <c:pt idx="140">
                  <c:v>113.2</c:v>
                </c:pt>
                <c:pt idx="141">
                  <c:v>112.5</c:v>
                </c:pt>
                <c:pt idx="142">
                  <c:v>109.6</c:v>
                </c:pt>
                <c:pt idx="143">
                  <c:v>111.7</c:v>
                </c:pt>
                <c:pt idx="144">
                  <c:v>112.7</c:v>
                </c:pt>
                <c:pt idx="145">
                  <c:v>112.7</c:v>
                </c:pt>
                <c:pt idx="146">
                  <c:v>115.2</c:v>
                </c:pt>
                <c:pt idx="147">
                  <c:v>113.2</c:v>
                </c:pt>
                <c:pt idx="148">
                  <c:v>114.5</c:v>
                </c:pt>
                <c:pt idx="149">
                  <c:v>111.2</c:v>
                </c:pt>
                <c:pt idx="150">
                  <c:v>111.2</c:v>
                </c:pt>
                <c:pt idx="151">
                  <c:v>111.3</c:v>
                </c:pt>
                <c:pt idx="152">
                  <c:v>112.5</c:v>
                </c:pt>
                <c:pt idx="153">
                  <c:v>111.9</c:v>
                </c:pt>
                <c:pt idx="154">
                  <c:v>112.1</c:v>
                </c:pt>
                <c:pt idx="155">
                  <c:v>107.3</c:v>
                </c:pt>
                <c:pt idx="156">
                  <c:v>105.9</c:v>
                </c:pt>
                <c:pt idx="157">
                  <c:v>103.2</c:v>
                </c:pt>
                <c:pt idx="158">
                  <c:v>105.5</c:v>
                </c:pt>
                <c:pt idx="159">
                  <c:v>104.2</c:v>
                </c:pt>
                <c:pt idx="160">
                  <c:v>103.5</c:v>
                </c:pt>
                <c:pt idx="161">
                  <c:v>107</c:v>
                </c:pt>
                <c:pt idx="162">
                  <c:v>106.1</c:v>
                </c:pt>
                <c:pt idx="163">
                  <c:v>109</c:v>
                </c:pt>
                <c:pt idx="164">
                  <c:v>108.7</c:v>
                </c:pt>
                <c:pt idx="165">
                  <c:v>110.8</c:v>
                </c:pt>
                <c:pt idx="166">
                  <c:v>111.7</c:v>
                </c:pt>
                <c:pt idx="167">
                  <c:v>109.9</c:v>
                </c:pt>
                <c:pt idx="168">
                  <c:v>108.6</c:v>
                </c:pt>
                <c:pt idx="169">
                  <c:v>106.7</c:v>
                </c:pt>
                <c:pt idx="170">
                  <c:v>105.4</c:v>
                </c:pt>
                <c:pt idx="171">
                  <c:v>105.6</c:v>
                </c:pt>
                <c:pt idx="172">
                  <c:v>105.6</c:v>
                </c:pt>
                <c:pt idx="173">
                  <c:v>106.8</c:v>
                </c:pt>
                <c:pt idx="174">
                  <c:v>105.8</c:v>
                </c:pt>
                <c:pt idx="175">
                  <c:v>106.4</c:v>
                </c:pt>
                <c:pt idx="176">
                  <c:v>105.1</c:v>
                </c:pt>
                <c:pt idx="177">
                  <c:v>108.1</c:v>
                </c:pt>
                <c:pt idx="178">
                  <c:v>107</c:v>
                </c:pt>
                <c:pt idx="179">
                  <c:v>104.3</c:v>
                </c:pt>
                <c:pt idx="180">
                  <c:v>104.8</c:v>
                </c:pt>
                <c:pt idx="181">
                  <c:v>102.3</c:v>
                </c:pt>
                <c:pt idx="182">
                  <c:v>106.7</c:v>
                </c:pt>
                <c:pt idx="183">
                  <c:v>101.2</c:v>
                </c:pt>
                <c:pt idx="184">
                  <c:v>100.3</c:v>
                </c:pt>
                <c:pt idx="185">
                  <c:v>105.1</c:v>
                </c:pt>
                <c:pt idx="186">
                  <c:v>107.1</c:v>
                </c:pt>
                <c:pt idx="187">
                  <c:v>107.2</c:v>
                </c:pt>
                <c:pt idx="188">
                  <c:v>106</c:v>
                </c:pt>
                <c:pt idx="189">
                  <c:v>108.9</c:v>
                </c:pt>
                <c:pt idx="190">
                  <c:v>106.8</c:v>
                </c:pt>
                <c:pt idx="191">
                  <c:v>100.8</c:v>
                </c:pt>
                <c:pt idx="192">
                  <c:v>99.8</c:v>
                </c:pt>
                <c:pt idx="193">
                  <c:v>107</c:v>
                </c:pt>
                <c:pt idx="194">
                  <c:v>108.2</c:v>
                </c:pt>
                <c:pt idx="195">
                  <c:v>105</c:v>
                </c:pt>
                <c:pt idx="196">
                  <c:v>103</c:v>
                </c:pt>
                <c:pt idx="197">
                  <c:v>106.9</c:v>
                </c:pt>
                <c:pt idx="198">
                  <c:v>103.1</c:v>
                </c:pt>
                <c:pt idx="199">
                  <c:v>109.3</c:v>
                </c:pt>
                <c:pt idx="200">
                  <c:v>108.3</c:v>
                </c:pt>
                <c:pt idx="201">
                  <c:v>104.8</c:v>
                </c:pt>
                <c:pt idx="202">
                  <c:v>105.7</c:v>
                </c:pt>
                <c:pt idx="203">
                  <c:v>102.7</c:v>
                </c:pt>
                <c:pt idx="204">
                  <c:v>103</c:v>
                </c:pt>
                <c:pt idx="205">
                  <c:v>98.3</c:v>
                </c:pt>
                <c:pt idx="206">
                  <c:v>98.9</c:v>
                </c:pt>
                <c:pt idx="207">
                  <c:v>98.9</c:v>
                </c:pt>
                <c:pt idx="208">
                  <c:v>98.5</c:v>
                </c:pt>
                <c:pt idx="209">
                  <c:v>99.8</c:v>
                </c:pt>
                <c:pt idx="210">
                  <c:v>99.6</c:v>
                </c:pt>
                <c:pt idx="211">
                  <c:v>97.4</c:v>
                </c:pt>
                <c:pt idx="212">
                  <c:v>97.1</c:v>
                </c:pt>
                <c:pt idx="213">
                  <c:v>96.6</c:v>
                </c:pt>
                <c:pt idx="214">
                  <c:v>95.4</c:v>
                </c:pt>
                <c:pt idx="215">
                  <c:v>94.5</c:v>
                </c:pt>
                <c:pt idx="216">
                  <c:v>95.1</c:v>
                </c:pt>
                <c:pt idx="217">
                  <c:v>98.7</c:v>
                </c:pt>
                <c:pt idx="218">
                  <c:v>97.1</c:v>
                </c:pt>
                <c:pt idx="219">
                  <c:v>95.7</c:v>
                </c:pt>
                <c:pt idx="220">
                  <c:v>96.1</c:v>
                </c:pt>
                <c:pt idx="221">
                  <c:v>95.4</c:v>
                </c:pt>
                <c:pt idx="222">
                  <c:v>94</c:v>
                </c:pt>
                <c:pt idx="223">
                  <c:v>96.8</c:v>
                </c:pt>
                <c:pt idx="224">
                  <c:v>95.2</c:v>
                </c:pt>
                <c:pt idx="225">
                  <c:v>98.6</c:v>
                </c:pt>
                <c:pt idx="226">
                  <c:v>97.9</c:v>
                </c:pt>
                <c:pt idx="227">
                  <c:v>88</c:v>
                </c:pt>
                <c:pt idx="228">
                  <c:v>87.2</c:v>
                </c:pt>
                <c:pt idx="229">
                  <c:v>89.9</c:v>
                </c:pt>
                <c:pt idx="230">
                  <c:v>92.8</c:v>
                </c:pt>
                <c:pt idx="231">
                  <c:v>99.7</c:v>
                </c:pt>
                <c:pt idx="232">
                  <c:v>92.1</c:v>
                </c:pt>
                <c:pt idx="233">
                  <c:v>97.5</c:v>
                </c:pt>
                <c:pt idx="234">
                  <c:v>84.8</c:v>
                </c:pt>
                <c:pt idx="235">
                  <c:v>87.5</c:v>
                </c:pt>
                <c:pt idx="236">
                  <c:v>88</c:v>
                </c:pt>
                <c:pt idx="237">
                  <c:v>84.8</c:v>
                </c:pt>
                <c:pt idx="238">
                  <c:v>89.9</c:v>
                </c:pt>
                <c:pt idx="239">
                  <c:v>91.3</c:v>
                </c:pt>
                <c:pt idx="240">
                  <c:v>88.6</c:v>
                </c:pt>
                <c:pt idx="241">
                  <c:v>88.3</c:v>
                </c:pt>
                <c:pt idx="242">
                  <c:v>87.6</c:v>
                </c:pt>
                <c:pt idx="243">
                  <c:v>83.2</c:v>
                </c:pt>
                <c:pt idx="244">
                  <c:v>82.1</c:v>
                </c:pt>
                <c:pt idx="245">
                  <c:v>87.3</c:v>
                </c:pt>
                <c:pt idx="246">
                  <c:v>80.599999999999994</c:v>
                </c:pt>
                <c:pt idx="247">
                  <c:v>84.2</c:v>
                </c:pt>
                <c:pt idx="248">
                  <c:v>79.599999999999994</c:v>
                </c:pt>
                <c:pt idx="249">
                  <c:v>82.6</c:v>
                </c:pt>
                <c:pt idx="250">
                  <c:v>77.900000000000006</c:v>
                </c:pt>
                <c:pt idx="251">
                  <c:v>76.599999999999994</c:v>
                </c:pt>
                <c:pt idx="252">
                  <c:v>73.8</c:v>
                </c:pt>
                <c:pt idx="253">
                  <c:v>74.5</c:v>
                </c:pt>
                <c:pt idx="254">
                  <c:v>69.3</c:v>
                </c:pt>
                <c:pt idx="255">
                  <c:v>76.3</c:v>
                </c:pt>
                <c:pt idx="256">
                  <c:v>79.599999999999994</c:v>
                </c:pt>
                <c:pt idx="257">
                  <c:v>80.2</c:v>
                </c:pt>
                <c:pt idx="258">
                  <c:v>82.7</c:v>
                </c:pt>
                <c:pt idx="259">
                  <c:v>83.6</c:v>
                </c:pt>
                <c:pt idx="260">
                  <c:v>86.8</c:v>
                </c:pt>
                <c:pt idx="261">
                  <c:v>79.8</c:v>
                </c:pt>
                <c:pt idx="262">
                  <c:v>85.7</c:v>
                </c:pt>
                <c:pt idx="263">
                  <c:v>79.7</c:v>
                </c:pt>
                <c:pt idx="264">
                  <c:v>73</c:v>
                </c:pt>
                <c:pt idx="265">
                  <c:v>78.400000000000006</c:v>
                </c:pt>
                <c:pt idx="266">
                  <c:v>78.3</c:v>
                </c:pt>
                <c:pt idx="267">
                  <c:v>75.5</c:v>
                </c:pt>
                <c:pt idx="268">
                  <c:v>82.9</c:v>
                </c:pt>
                <c:pt idx="269">
                  <c:v>81.099999999999994</c:v>
                </c:pt>
                <c:pt idx="270">
                  <c:v>80.7</c:v>
                </c:pt>
                <c:pt idx="271">
                  <c:v>80.8</c:v>
                </c:pt>
                <c:pt idx="272">
                  <c:v>84.1</c:v>
                </c:pt>
                <c:pt idx="273">
                  <c:v>81</c:v>
                </c:pt>
                <c:pt idx="274">
                  <c:v>79.099999999999994</c:v>
                </c:pt>
                <c:pt idx="275">
                  <c:v>69.599999999999994</c:v>
                </c:pt>
                <c:pt idx="276">
                  <c:v>72.099999999999994</c:v>
                </c:pt>
                <c:pt idx="277">
                  <c:v>71.8</c:v>
                </c:pt>
                <c:pt idx="278">
                  <c:v>64.900000000000006</c:v>
                </c:pt>
                <c:pt idx="279">
                  <c:v>70.400000000000006</c:v>
                </c:pt>
                <c:pt idx="280">
                  <c:v>74.5</c:v>
                </c:pt>
                <c:pt idx="281">
                  <c:v>66.2</c:v>
                </c:pt>
                <c:pt idx="282">
                  <c:v>66.599999999999994</c:v>
                </c:pt>
                <c:pt idx="283">
                  <c:v>62.3</c:v>
                </c:pt>
                <c:pt idx="284">
                  <c:v>67.099999999999994</c:v>
                </c:pt>
                <c:pt idx="285">
                  <c:v>69.2</c:v>
                </c:pt>
                <c:pt idx="286">
                  <c:v>69.400000000000006</c:v>
                </c:pt>
                <c:pt idx="287">
                  <c:v>61.4</c:v>
                </c:pt>
                <c:pt idx="288">
                  <c:v>58.9</c:v>
                </c:pt>
                <c:pt idx="289">
                  <c:v>76.5</c:v>
                </c:pt>
                <c:pt idx="290">
                  <c:v>69.3</c:v>
                </c:pt>
                <c:pt idx="291">
                  <c:v>69.5</c:v>
                </c:pt>
                <c:pt idx="292">
                  <c:v>68.7</c:v>
                </c:pt>
                <c:pt idx="293">
                  <c:v>71.7</c:v>
                </c:pt>
                <c:pt idx="294">
                  <c:v>78.400000000000006</c:v>
                </c:pt>
                <c:pt idx="295">
                  <c:v>84.6</c:v>
                </c:pt>
                <c:pt idx="296">
                  <c:v>85.4</c:v>
                </c:pt>
                <c:pt idx="297">
                  <c:v>98.1</c:v>
                </c:pt>
                <c:pt idx="298">
                  <c:v>92.1</c:v>
                </c:pt>
                <c:pt idx="299">
                  <c:v>91</c:v>
                </c:pt>
                <c:pt idx="300">
                  <c:v>98.2</c:v>
                </c:pt>
                <c:pt idx="301">
                  <c:v>98.3</c:v>
                </c:pt>
                <c:pt idx="302">
                  <c:v>97.7</c:v>
                </c:pt>
                <c:pt idx="303">
                  <c:v>105.7</c:v>
                </c:pt>
                <c:pt idx="304">
                  <c:v>100.2</c:v>
                </c:pt>
                <c:pt idx="305">
                  <c:v>103.8</c:v>
                </c:pt>
                <c:pt idx="306">
                  <c:v>102.4</c:v>
                </c:pt>
                <c:pt idx="307">
                  <c:v>103.6</c:v>
                </c:pt>
                <c:pt idx="308">
                  <c:v>108.3</c:v>
                </c:pt>
                <c:pt idx="309">
                  <c:v>112.5</c:v>
                </c:pt>
                <c:pt idx="310">
                  <c:v>108.2</c:v>
                </c:pt>
                <c:pt idx="311">
                  <c:v>106.5</c:v>
                </c:pt>
                <c:pt idx="312">
                  <c:v>106.1</c:v>
                </c:pt>
                <c:pt idx="313">
                  <c:v>95.7</c:v>
                </c:pt>
                <c:pt idx="314">
                  <c:v>100.8</c:v>
                </c:pt>
                <c:pt idx="315">
                  <c:v>100.8</c:v>
                </c:pt>
                <c:pt idx="316">
                  <c:v>103.1</c:v>
                </c:pt>
                <c:pt idx="317">
                  <c:v>96.2</c:v>
                </c:pt>
                <c:pt idx="318">
                  <c:v>111.1</c:v>
                </c:pt>
                <c:pt idx="319">
                  <c:v>106.2</c:v>
                </c:pt>
                <c:pt idx="320">
                  <c:v>107.7</c:v>
                </c:pt>
                <c:pt idx="321">
                  <c:v>112</c:v>
                </c:pt>
                <c:pt idx="322">
                  <c:v>106.6</c:v>
                </c:pt>
                <c:pt idx="323">
                  <c:v>100.3</c:v>
                </c:pt>
                <c:pt idx="324">
                  <c:v>95.7</c:v>
                </c:pt>
                <c:pt idx="325">
                  <c:v>97.7</c:v>
                </c:pt>
                <c:pt idx="326">
                  <c:v>110.4</c:v>
                </c:pt>
                <c:pt idx="327">
                  <c:v>112</c:v>
                </c:pt>
                <c:pt idx="328">
                  <c:v>110.4</c:v>
                </c:pt>
                <c:pt idx="329">
                  <c:v>103.3</c:v>
                </c:pt>
                <c:pt idx="330">
                  <c:v>103.9</c:v>
                </c:pt>
                <c:pt idx="331">
                  <c:v>107.3</c:v>
                </c:pt>
                <c:pt idx="332">
                  <c:v>110.9</c:v>
                </c:pt>
                <c:pt idx="333">
                  <c:v>110.4</c:v>
                </c:pt>
                <c:pt idx="334">
                  <c:v>106.3</c:v>
                </c:pt>
                <c:pt idx="335">
                  <c:v>106.2</c:v>
                </c:pt>
                <c:pt idx="336">
                  <c:v>99.6</c:v>
                </c:pt>
                <c:pt idx="337">
                  <c:v>105.8</c:v>
                </c:pt>
                <c:pt idx="338">
                  <c:v>108.4</c:v>
                </c:pt>
                <c:pt idx="339">
                  <c:v>105.2</c:v>
                </c:pt>
                <c:pt idx="340">
                  <c:v>108.1</c:v>
                </c:pt>
                <c:pt idx="341">
                  <c:v>107.2</c:v>
                </c:pt>
                <c:pt idx="342">
                  <c:v>104.1</c:v>
                </c:pt>
                <c:pt idx="343">
                  <c:v>105.7</c:v>
                </c:pt>
                <c:pt idx="344">
                  <c:v>100.4</c:v>
                </c:pt>
                <c:pt idx="345">
                  <c:v>108.9</c:v>
                </c:pt>
                <c:pt idx="346">
                  <c:v>93.6</c:v>
                </c:pt>
                <c:pt idx="347">
                  <c:v>102.8</c:v>
                </c:pt>
                <c:pt idx="348">
                  <c:v>102.2</c:v>
                </c:pt>
                <c:pt idx="349">
                  <c:v>98.9</c:v>
                </c:pt>
                <c:pt idx="350">
                  <c:v>100.5</c:v>
                </c:pt>
                <c:pt idx="351">
                  <c:v>102.1</c:v>
                </c:pt>
                <c:pt idx="352">
                  <c:v>92</c:v>
                </c:pt>
                <c:pt idx="353">
                  <c:v>94.1</c:v>
                </c:pt>
                <c:pt idx="354">
                  <c:v>94.8</c:v>
                </c:pt>
                <c:pt idx="355">
                  <c:v>87.1</c:v>
                </c:pt>
                <c:pt idx="356">
                  <c:v>95.3</c:v>
                </c:pt>
                <c:pt idx="357">
                  <c:v>96.9</c:v>
                </c:pt>
                <c:pt idx="358">
                  <c:v>95.9</c:v>
                </c:pt>
                <c:pt idx="359">
                  <c:v>93.8</c:v>
                </c:pt>
                <c:pt idx="360">
                  <c:v>92.9</c:v>
                </c:pt>
                <c:pt idx="361">
                  <c:v>95.9</c:v>
                </c:pt>
                <c:pt idx="362">
                  <c:v>100.2</c:v>
                </c:pt>
                <c:pt idx="363">
                  <c:v>99</c:v>
                </c:pt>
                <c:pt idx="364">
                  <c:v>97.9</c:v>
                </c:pt>
                <c:pt idx="365">
                  <c:v>103.2</c:v>
                </c:pt>
                <c:pt idx="366">
                  <c:v>100.9</c:v>
                </c:pt>
                <c:pt idx="367">
                  <c:v>99.3</c:v>
                </c:pt>
                <c:pt idx="368">
                  <c:v>97.2</c:v>
                </c:pt>
                <c:pt idx="369">
                  <c:v>98.1</c:v>
                </c:pt>
                <c:pt idx="370">
                  <c:v>95.9</c:v>
                </c:pt>
                <c:pt idx="371">
                  <c:v>94.9</c:v>
                </c:pt>
                <c:pt idx="372">
                  <c:v>92.1</c:v>
                </c:pt>
                <c:pt idx="373">
                  <c:v>93.5</c:v>
                </c:pt>
                <c:pt idx="374">
                  <c:v>101.7</c:v>
                </c:pt>
                <c:pt idx="375">
                  <c:v>100.2</c:v>
                </c:pt>
                <c:pt idx="376">
                  <c:v>102.2</c:v>
                </c:pt>
                <c:pt idx="377">
                  <c:v>102.1</c:v>
                </c:pt>
                <c:pt idx="378">
                  <c:v>98.7</c:v>
                </c:pt>
                <c:pt idx="379">
                  <c:v>104.1</c:v>
                </c:pt>
                <c:pt idx="380">
                  <c:v>103.7</c:v>
                </c:pt>
                <c:pt idx="381">
                  <c:v>108.1</c:v>
                </c:pt>
                <c:pt idx="382">
                  <c:v>110.9</c:v>
                </c:pt>
                <c:pt idx="383">
                  <c:v>115.7</c:v>
                </c:pt>
                <c:pt idx="384">
                  <c:v>114.9</c:v>
                </c:pt>
                <c:pt idx="385">
                  <c:v>113.5</c:v>
                </c:pt>
                <c:pt idx="386">
                  <c:v>112.9</c:v>
                </c:pt>
                <c:pt idx="387">
                  <c:v>114.3</c:v>
                </c:pt>
                <c:pt idx="388">
                  <c:v>115.6</c:v>
                </c:pt>
                <c:pt idx="389">
                  <c:v>120.6</c:v>
                </c:pt>
                <c:pt idx="390">
                  <c:v>117.9</c:v>
                </c:pt>
                <c:pt idx="391">
                  <c:v>115.7</c:v>
                </c:pt>
                <c:pt idx="392">
                  <c:v>117</c:v>
                </c:pt>
                <c:pt idx="393">
                  <c:v>117</c:v>
                </c:pt>
                <c:pt idx="394">
                  <c:v>110.4</c:v>
                </c:pt>
                <c:pt idx="395">
                  <c:v>118.2</c:v>
                </c:pt>
                <c:pt idx="396">
                  <c:v>115.2</c:v>
                </c:pt>
                <c:pt idx="397">
                  <c:v>116.8</c:v>
                </c:pt>
                <c:pt idx="398">
                  <c:v>114.5</c:v>
                </c:pt>
                <c:pt idx="399">
                  <c:v>116.9</c:v>
                </c:pt>
                <c:pt idx="400">
                  <c:v>121.4</c:v>
                </c:pt>
                <c:pt idx="401">
                  <c:v>123.1</c:v>
                </c:pt>
                <c:pt idx="402">
                  <c:v>116</c:v>
                </c:pt>
                <c:pt idx="403">
                  <c:v>114.9</c:v>
                </c:pt>
                <c:pt idx="404">
                  <c:v>115.2</c:v>
                </c:pt>
                <c:pt idx="405">
                  <c:v>115.7</c:v>
                </c:pt>
                <c:pt idx="406">
                  <c:v>112.3</c:v>
                </c:pt>
                <c:pt idx="407">
                  <c:v>116.8</c:v>
                </c:pt>
                <c:pt idx="408">
                  <c:v>115.4</c:v>
                </c:pt>
                <c:pt idx="409">
                  <c:v>111.7</c:v>
                </c:pt>
                <c:pt idx="410">
                  <c:v>115.7</c:v>
                </c:pt>
                <c:pt idx="411">
                  <c:v>113.4</c:v>
                </c:pt>
                <c:pt idx="412">
                  <c:v>116.8</c:v>
                </c:pt>
                <c:pt idx="413">
                  <c:v>111.5</c:v>
                </c:pt>
                <c:pt idx="414">
                  <c:v>114.3</c:v>
                </c:pt>
                <c:pt idx="415">
                  <c:v>112.6</c:v>
                </c:pt>
                <c:pt idx="416">
                  <c:v>119</c:v>
                </c:pt>
                <c:pt idx="417">
                  <c:v>110.5</c:v>
                </c:pt>
                <c:pt idx="418">
                  <c:v>111</c:v>
                </c:pt>
                <c:pt idx="419">
                  <c:v>115.5</c:v>
                </c:pt>
                <c:pt idx="420">
                  <c:v>108.2</c:v>
                </c:pt>
                <c:pt idx="421">
                  <c:v>110.8</c:v>
                </c:pt>
                <c:pt idx="422">
                  <c:v>109.3</c:v>
                </c:pt>
                <c:pt idx="423">
                  <c:v>116.2</c:v>
                </c:pt>
                <c:pt idx="424">
                  <c:v>113.5</c:v>
                </c:pt>
                <c:pt idx="425">
                  <c:v>113.9</c:v>
                </c:pt>
                <c:pt idx="426">
                  <c:v>116.7</c:v>
                </c:pt>
                <c:pt idx="427">
                  <c:v>112.4</c:v>
                </c:pt>
                <c:pt idx="428">
                  <c:v>104.8</c:v>
                </c:pt>
                <c:pt idx="429">
                  <c:v>107.6</c:v>
                </c:pt>
                <c:pt idx="430">
                  <c:v>107.1</c:v>
                </c:pt>
                <c:pt idx="431">
                  <c:v>107</c:v>
                </c:pt>
                <c:pt idx="432">
                  <c:v>104.7</c:v>
                </c:pt>
                <c:pt idx="433">
                  <c:v>102.4</c:v>
                </c:pt>
                <c:pt idx="434">
                  <c:v>107.4</c:v>
                </c:pt>
                <c:pt idx="435">
                  <c:v>105.9</c:v>
                </c:pt>
                <c:pt idx="436">
                  <c:v>104.5</c:v>
                </c:pt>
                <c:pt idx="437">
                  <c:v>104.7</c:v>
                </c:pt>
                <c:pt idx="438">
                  <c:v>106.1</c:v>
                </c:pt>
                <c:pt idx="439">
                  <c:v>108.1</c:v>
                </c:pt>
                <c:pt idx="440">
                  <c:v>105.3</c:v>
                </c:pt>
                <c:pt idx="441">
                  <c:v>107.7</c:v>
                </c:pt>
                <c:pt idx="442">
                  <c:v>101.4</c:v>
                </c:pt>
                <c:pt idx="443">
                  <c:v>104.3</c:v>
                </c:pt>
                <c:pt idx="444">
                  <c:v>104.8</c:v>
                </c:pt>
                <c:pt idx="445">
                  <c:v>106.1</c:v>
                </c:pt>
                <c:pt idx="446">
                  <c:v>115.4</c:v>
                </c:pt>
                <c:pt idx="447">
                  <c:v>107.4</c:v>
                </c:pt>
                <c:pt idx="448">
                  <c:v>105.4</c:v>
                </c:pt>
                <c:pt idx="449">
                  <c:v>104.1</c:v>
                </c:pt>
                <c:pt idx="450">
                  <c:v>109</c:v>
                </c:pt>
                <c:pt idx="451">
                  <c:v>106.5</c:v>
                </c:pt>
                <c:pt idx="452">
                  <c:v>111.1</c:v>
                </c:pt>
                <c:pt idx="453">
                  <c:v>114.9</c:v>
                </c:pt>
                <c:pt idx="454">
                  <c:v>106.7</c:v>
                </c:pt>
                <c:pt idx="455">
                  <c:v>102.1</c:v>
                </c:pt>
                <c:pt idx="456">
                  <c:v>104.3</c:v>
                </c:pt>
                <c:pt idx="457">
                  <c:v>102.9</c:v>
                </c:pt>
                <c:pt idx="458">
                  <c:v>110.1</c:v>
                </c:pt>
                <c:pt idx="459">
                  <c:v>106</c:v>
                </c:pt>
                <c:pt idx="460">
                  <c:v>107.3</c:v>
                </c:pt>
                <c:pt idx="461">
                  <c:v>105.2</c:v>
                </c:pt>
                <c:pt idx="462">
                  <c:v>108.9</c:v>
                </c:pt>
                <c:pt idx="463">
                  <c:v>103.4</c:v>
                </c:pt>
                <c:pt idx="464">
                  <c:v>108.4</c:v>
                </c:pt>
                <c:pt idx="465">
                  <c:v>108.6</c:v>
                </c:pt>
                <c:pt idx="466">
                  <c:v>104.4</c:v>
                </c:pt>
                <c:pt idx="467">
                  <c:v>97.9</c:v>
                </c:pt>
                <c:pt idx="468">
                  <c:v>99.1</c:v>
                </c:pt>
                <c:pt idx="469">
                  <c:v>97.9</c:v>
                </c:pt>
                <c:pt idx="470">
                  <c:v>92.5</c:v>
                </c:pt>
                <c:pt idx="471">
                  <c:v>95.1</c:v>
                </c:pt>
                <c:pt idx="472">
                  <c:v>101</c:v>
                </c:pt>
                <c:pt idx="473">
                  <c:v>97.4</c:v>
                </c:pt>
                <c:pt idx="474">
                  <c:v>98.4</c:v>
                </c:pt>
                <c:pt idx="475">
                  <c:v>100.1</c:v>
                </c:pt>
                <c:pt idx="476">
                  <c:v>99.8</c:v>
                </c:pt>
                <c:pt idx="477">
                  <c:v>102.6</c:v>
                </c:pt>
                <c:pt idx="478">
                  <c:v>94</c:v>
                </c:pt>
                <c:pt idx="479">
                  <c:v>96.7</c:v>
                </c:pt>
                <c:pt idx="480">
                  <c:v>83.7</c:v>
                </c:pt>
                <c:pt idx="481">
                  <c:v>87.8</c:v>
                </c:pt>
                <c:pt idx="482">
                  <c:v>83.2</c:v>
                </c:pt>
                <c:pt idx="483">
                  <c:v>92.7</c:v>
                </c:pt>
                <c:pt idx="484">
                  <c:v>95</c:v>
                </c:pt>
                <c:pt idx="485">
                  <c:v>91</c:v>
                </c:pt>
                <c:pt idx="486">
                  <c:v>83.5</c:v>
                </c:pt>
                <c:pt idx="487">
                  <c:v>83.1</c:v>
                </c:pt>
                <c:pt idx="488">
                  <c:v>78.2</c:v>
                </c:pt>
                <c:pt idx="489">
                  <c:v>80.7</c:v>
                </c:pt>
                <c:pt idx="490">
                  <c:v>80.5</c:v>
                </c:pt>
                <c:pt idx="491">
                  <c:v>82.8</c:v>
                </c:pt>
                <c:pt idx="492">
                  <c:v>89.6</c:v>
                </c:pt>
                <c:pt idx="493">
                  <c:v>94.7</c:v>
                </c:pt>
                <c:pt idx="494">
                  <c:v>90.7</c:v>
                </c:pt>
                <c:pt idx="495">
                  <c:v>98.2</c:v>
                </c:pt>
                <c:pt idx="496">
                  <c:v>86.8</c:v>
                </c:pt>
                <c:pt idx="497">
                  <c:v>91</c:v>
                </c:pt>
                <c:pt idx="498">
                  <c:v>94.2</c:v>
                </c:pt>
                <c:pt idx="499">
                  <c:v>92.3</c:v>
                </c:pt>
                <c:pt idx="500">
                  <c:v>85.9</c:v>
                </c:pt>
                <c:pt idx="501">
                  <c:v>86.8</c:v>
                </c:pt>
                <c:pt idx="502">
                  <c:v>84</c:v>
                </c:pt>
                <c:pt idx="503">
                  <c:v>86.7</c:v>
                </c:pt>
                <c:pt idx="504">
                  <c:v>84.2</c:v>
                </c:pt>
                <c:pt idx="505">
                  <c:v>94.7</c:v>
                </c:pt>
                <c:pt idx="506">
                  <c:v>97.5</c:v>
                </c:pt>
                <c:pt idx="507">
                  <c:v>105.1</c:v>
                </c:pt>
                <c:pt idx="508">
                  <c:v>106.5</c:v>
                </c:pt>
                <c:pt idx="509">
                  <c:v>108.1</c:v>
                </c:pt>
                <c:pt idx="510">
                  <c:v>109.4</c:v>
                </c:pt>
                <c:pt idx="511">
                  <c:v>106.9</c:v>
                </c:pt>
                <c:pt idx="512">
                  <c:v>102.3</c:v>
                </c:pt>
                <c:pt idx="513">
                  <c:v>108</c:v>
                </c:pt>
                <c:pt idx="514">
                  <c:v>98.2</c:v>
                </c:pt>
                <c:pt idx="515">
                  <c:v>101.2</c:v>
                </c:pt>
                <c:pt idx="516">
                  <c:v>104.4</c:v>
                </c:pt>
                <c:pt idx="517">
                  <c:v>107.1</c:v>
                </c:pt>
                <c:pt idx="518">
                  <c:v>103.9</c:v>
                </c:pt>
                <c:pt idx="519">
                  <c:v>102.1</c:v>
                </c:pt>
                <c:pt idx="520">
                  <c:v>104.1</c:v>
                </c:pt>
                <c:pt idx="521">
                  <c:v>107.1</c:v>
                </c:pt>
                <c:pt idx="522">
                  <c:v>104.4</c:v>
                </c:pt>
                <c:pt idx="523">
                  <c:v>104.8</c:v>
                </c:pt>
                <c:pt idx="524">
                  <c:v>105.7</c:v>
                </c:pt>
                <c:pt idx="525">
                  <c:v>110.3</c:v>
                </c:pt>
                <c:pt idx="526">
                  <c:v>102</c:v>
                </c:pt>
                <c:pt idx="527">
                  <c:v>103.3</c:v>
                </c:pt>
                <c:pt idx="528">
                  <c:v>105</c:v>
                </c:pt>
                <c:pt idx="529">
                  <c:v>109.4</c:v>
                </c:pt>
                <c:pt idx="530">
                  <c:v>110.8</c:v>
                </c:pt>
                <c:pt idx="531">
                  <c:v>110.7</c:v>
                </c:pt>
                <c:pt idx="532">
                  <c:v>108.6</c:v>
                </c:pt>
                <c:pt idx="533">
                  <c:v>106.5</c:v>
                </c:pt>
                <c:pt idx="534">
                  <c:v>104.8</c:v>
                </c:pt>
                <c:pt idx="535">
                  <c:v>109.1</c:v>
                </c:pt>
                <c:pt idx="536">
                  <c:v>106.6</c:v>
                </c:pt>
                <c:pt idx="537">
                  <c:v>106.2</c:v>
                </c:pt>
                <c:pt idx="538">
                  <c:v>102.7</c:v>
                </c:pt>
                <c:pt idx="539">
                  <c:v>99.3</c:v>
                </c:pt>
                <c:pt idx="540">
                  <c:v>103.1</c:v>
                </c:pt>
                <c:pt idx="541">
                  <c:v>108.3</c:v>
                </c:pt>
                <c:pt idx="542">
                  <c:v>107.8</c:v>
                </c:pt>
                <c:pt idx="543">
                  <c:v>109.9</c:v>
                </c:pt>
                <c:pt idx="544">
                  <c:v>108.1</c:v>
                </c:pt>
                <c:pt idx="545">
                  <c:v>107.4</c:v>
                </c:pt>
                <c:pt idx="546">
                  <c:v>105.5</c:v>
                </c:pt>
                <c:pt idx="547">
                  <c:v>102.5</c:v>
                </c:pt>
                <c:pt idx="548">
                  <c:v>103.7</c:v>
                </c:pt>
                <c:pt idx="549">
                  <c:v>105.1</c:v>
                </c:pt>
                <c:pt idx="550">
                  <c:v>105.8</c:v>
                </c:pt>
                <c:pt idx="551">
                  <c:v>106.7</c:v>
                </c:pt>
                <c:pt idx="552">
                  <c:v>108.9</c:v>
                </c:pt>
                <c:pt idx="553">
                  <c:v>108.3</c:v>
                </c:pt>
                <c:pt idx="554">
                  <c:v>108.9</c:v>
                </c:pt>
                <c:pt idx="555">
                  <c:v>112.1</c:v>
                </c:pt>
                <c:pt idx="556">
                  <c:v>113.3</c:v>
                </c:pt>
                <c:pt idx="557">
                  <c:v>106.2</c:v>
                </c:pt>
                <c:pt idx="558">
                  <c:v>108.1</c:v>
                </c:pt>
                <c:pt idx="559">
                  <c:v>107.9</c:v>
                </c:pt>
                <c:pt idx="560">
                  <c:v>108.4</c:v>
                </c:pt>
                <c:pt idx="561">
                  <c:v>111.8</c:v>
                </c:pt>
                <c:pt idx="562">
                  <c:v>103.1</c:v>
                </c:pt>
                <c:pt idx="563">
                  <c:v>100.7</c:v>
                </c:pt>
                <c:pt idx="564">
                  <c:v>100.3</c:v>
                </c:pt>
                <c:pt idx="565">
                  <c:v>104.3</c:v>
                </c:pt>
                <c:pt idx="566">
                  <c:v>101.8</c:v>
                </c:pt>
                <c:pt idx="567">
                  <c:v>104.3</c:v>
                </c:pt>
                <c:pt idx="568">
                  <c:v>104.9</c:v>
                </c:pt>
                <c:pt idx="569">
                  <c:v>103.7</c:v>
                </c:pt>
                <c:pt idx="570">
                  <c:v>106.6</c:v>
                </c:pt>
                <c:pt idx="571">
                  <c:v>103.7</c:v>
                </c:pt>
                <c:pt idx="572">
                  <c:v>105.1</c:v>
                </c:pt>
                <c:pt idx="573">
                  <c:v>104.9</c:v>
                </c:pt>
                <c:pt idx="574">
                  <c:v>100.6</c:v>
                </c:pt>
                <c:pt idx="575">
                  <c:v>102.4</c:v>
                </c:pt>
                <c:pt idx="576">
                  <c:v>103.6</c:v>
                </c:pt>
                <c:pt idx="577">
                  <c:v>107.8</c:v>
                </c:pt>
                <c:pt idx="578">
                  <c:v>107.5</c:v>
                </c:pt>
                <c:pt idx="579">
                  <c:v>103.9</c:v>
                </c:pt>
                <c:pt idx="580">
                  <c:v>104.4</c:v>
                </c:pt>
                <c:pt idx="581">
                  <c:v>109.8</c:v>
                </c:pt>
                <c:pt idx="582">
                  <c:v>103.5</c:v>
                </c:pt>
                <c:pt idx="583">
                  <c:v>106</c:v>
                </c:pt>
                <c:pt idx="584">
                  <c:v>103.9</c:v>
                </c:pt>
                <c:pt idx="585">
                  <c:v>104.9</c:v>
                </c:pt>
                <c:pt idx="586">
                  <c:v>99.3</c:v>
                </c:pt>
                <c:pt idx="587">
                  <c:v>96.1</c:v>
                </c:pt>
                <c:pt idx="588">
                  <c:v>94.3</c:v>
                </c:pt>
                <c:pt idx="589">
                  <c:v>96.4</c:v>
                </c:pt>
                <c:pt idx="590">
                  <c:v>95.1</c:v>
                </c:pt>
                <c:pt idx="591">
                  <c:v>96.5</c:v>
                </c:pt>
                <c:pt idx="592">
                  <c:v>96.9</c:v>
                </c:pt>
                <c:pt idx="593">
                  <c:v>93.1</c:v>
                </c:pt>
                <c:pt idx="594">
                  <c:v>92.7</c:v>
                </c:pt>
                <c:pt idx="595">
                  <c:v>80.5</c:v>
                </c:pt>
                <c:pt idx="596">
                  <c:v>79.900000000000006</c:v>
                </c:pt>
                <c:pt idx="597">
                  <c:v>78.400000000000006</c:v>
                </c:pt>
                <c:pt idx="598">
                  <c:v>78.099999999999994</c:v>
                </c:pt>
                <c:pt idx="599">
                  <c:v>73.8</c:v>
                </c:pt>
                <c:pt idx="600">
                  <c:v>78.099999999999994</c:v>
                </c:pt>
                <c:pt idx="601">
                  <c:v>72.900000000000006</c:v>
                </c:pt>
                <c:pt idx="602">
                  <c:v>72.5</c:v>
                </c:pt>
                <c:pt idx="603">
                  <c:v>77.5</c:v>
                </c:pt>
                <c:pt idx="604">
                  <c:v>74.3</c:v>
                </c:pt>
                <c:pt idx="605">
                  <c:v>76.099999999999994</c:v>
                </c:pt>
                <c:pt idx="606">
                  <c:v>72.3</c:v>
                </c:pt>
                <c:pt idx="607">
                  <c:v>75.900000000000006</c:v>
                </c:pt>
                <c:pt idx="608">
                  <c:v>78.599999999999994</c:v>
                </c:pt>
                <c:pt idx="609">
                  <c:v>83.5</c:v>
                </c:pt>
                <c:pt idx="610">
                  <c:v>75.900000000000006</c:v>
                </c:pt>
                <c:pt idx="611">
                  <c:v>72.099999999999994</c:v>
                </c:pt>
                <c:pt idx="612">
                  <c:v>82.8</c:v>
                </c:pt>
                <c:pt idx="613">
                  <c:v>79.5</c:v>
                </c:pt>
                <c:pt idx="614">
                  <c:v>87.1</c:v>
                </c:pt>
                <c:pt idx="615">
                  <c:v>84.9</c:v>
                </c:pt>
                <c:pt idx="616">
                  <c:v>76.099999999999994</c:v>
                </c:pt>
                <c:pt idx="617">
                  <c:v>80.400000000000006</c:v>
                </c:pt>
                <c:pt idx="618">
                  <c:v>78.099999999999994</c:v>
                </c:pt>
                <c:pt idx="619">
                  <c:v>73.5</c:v>
                </c:pt>
                <c:pt idx="620">
                  <c:v>74.400000000000006</c:v>
                </c:pt>
                <c:pt idx="621">
                  <c:v>76.7</c:v>
                </c:pt>
                <c:pt idx="622">
                  <c:v>70.900000000000006</c:v>
                </c:pt>
                <c:pt idx="623">
                  <c:v>76.400000000000006</c:v>
                </c:pt>
                <c:pt idx="624">
                  <c:v>83.4</c:v>
                </c:pt>
                <c:pt idx="625">
                  <c:v>82.7</c:v>
                </c:pt>
                <c:pt idx="626">
                  <c:v>79.400000000000006</c:v>
                </c:pt>
                <c:pt idx="627">
                  <c:v>76.099999999999994</c:v>
                </c:pt>
                <c:pt idx="628">
                  <c:v>67.400000000000006</c:v>
                </c:pt>
                <c:pt idx="629">
                  <c:v>61.7</c:v>
                </c:pt>
                <c:pt idx="630">
                  <c:v>65.8</c:v>
                </c:pt>
                <c:pt idx="631">
                  <c:v>75.3</c:v>
                </c:pt>
                <c:pt idx="632">
                  <c:v>85.5</c:v>
                </c:pt>
                <c:pt idx="633">
                  <c:v>87.1</c:v>
                </c:pt>
                <c:pt idx="634">
                  <c:v>75.8</c:v>
                </c:pt>
                <c:pt idx="635">
                  <c:v>80.900000000000006</c:v>
                </c:pt>
                <c:pt idx="636">
                  <c:v>81.599999999999994</c:v>
                </c:pt>
                <c:pt idx="637">
                  <c:v>87.1</c:v>
                </c:pt>
                <c:pt idx="638">
                  <c:v>88.2</c:v>
                </c:pt>
                <c:pt idx="639">
                  <c:v>85.7</c:v>
                </c:pt>
                <c:pt idx="640">
                  <c:v>88.2</c:v>
                </c:pt>
                <c:pt idx="641">
                  <c:v>88.7</c:v>
                </c:pt>
                <c:pt idx="642">
                  <c:v>85.9</c:v>
                </c:pt>
                <c:pt idx="643">
                  <c:v>91.2</c:v>
                </c:pt>
                <c:pt idx="644">
                  <c:v>92.2</c:v>
                </c:pt>
                <c:pt idx="645">
                  <c:v>93.3</c:v>
                </c:pt>
                <c:pt idx="646">
                  <c:v>85.2</c:v>
                </c:pt>
                <c:pt idx="647">
                  <c:v>94.1</c:v>
                </c:pt>
                <c:pt idx="648">
                  <c:v>91.2</c:v>
                </c:pt>
                <c:pt idx="649">
                  <c:v>96.9</c:v>
                </c:pt>
                <c:pt idx="650">
                  <c:v>96.1</c:v>
                </c:pt>
                <c:pt idx="651">
                  <c:v>98.7</c:v>
                </c:pt>
                <c:pt idx="652">
                  <c:v>98.4</c:v>
                </c:pt>
                <c:pt idx="653">
                  <c:v>98.2</c:v>
                </c:pt>
                <c:pt idx="654">
                  <c:v>98</c:v>
                </c:pt>
                <c:pt idx="655">
                  <c:v>93.2</c:v>
                </c:pt>
                <c:pt idx="656">
                  <c:v>95.4</c:v>
                </c:pt>
                <c:pt idx="657">
                  <c:v>96.2</c:v>
                </c:pt>
                <c:pt idx="658">
                  <c:v>97.6</c:v>
                </c:pt>
                <c:pt idx="659">
                  <c:v>100.8</c:v>
                </c:pt>
                <c:pt idx="660">
                  <c:v>100.4</c:v>
                </c:pt>
                <c:pt idx="661">
                  <c:v>91.6</c:v>
                </c:pt>
                <c:pt idx="662">
                  <c:v>88.7</c:v>
                </c:pt>
                <c:pt idx="663">
                  <c:v>96.2</c:v>
                </c:pt>
                <c:pt idx="664">
                  <c:v>89.1</c:v>
                </c:pt>
                <c:pt idx="665">
                  <c:v>89.9</c:v>
                </c:pt>
                <c:pt idx="666">
                  <c:v>84.4</c:v>
                </c:pt>
                <c:pt idx="667">
                  <c:v>83.5</c:v>
                </c:pt>
                <c:pt idx="668">
                  <c:v>77.400000000000006</c:v>
                </c:pt>
                <c:pt idx="669">
                  <c:v>69.3</c:v>
                </c:pt>
                <c:pt idx="670">
                  <c:v>72.400000000000006</c:v>
                </c:pt>
                <c:pt idx="671">
                  <c:v>75</c:v>
                </c:pt>
                <c:pt idx="672">
                  <c:v>84.9</c:v>
                </c:pt>
                <c:pt idx="673">
                  <c:v>81.099999999999994</c:v>
                </c:pt>
                <c:pt idx="674">
                  <c:v>91</c:v>
                </c:pt>
                <c:pt idx="675">
                  <c:v>85.9</c:v>
                </c:pt>
                <c:pt idx="676">
                  <c:v>92</c:v>
                </c:pt>
                <c:pt idx="677">
                  <c:v>95.1</c:v>
                </c:pt>
                <c:pt idx="678">
                  <c:v>95.2</c:v>
                </c:pt>
                <c:pt idx="679">
                  <c:v>101.2</c:v>
                </c:pt>
                <c:pt idx="680">
                  <c:v>98.6</c:v>
                </c:pt>
                <c:pt idx="681">
                  <c:v>95.7</c:v>
                </c:pt>
                <c:pt idx="682">
                  <c:v>89.6</c:v>
                </c:pt>
                <c:pt idx="683">
                  <c:v>87.8</c:v>
                </c:pt>
                <c:pt idx="684">
                  <c:v>87</c:v>
                </c:pt>
                <c:pt idx="685">
                  <c:v>81.7</c:v>
                </c:pt>
                <c:pt idx="686">
                  <c:v>74</c:v>
                </c:pt>
                <c:pt idx="687">
                  <c:v>80.599999999999994</c:v>
                </c:pt>
                <c:pt idx="688">
                  <c:v>81.900000000000006</c:v>
                </c:pt>
                <c:pt idx="689">
                  <c:v>81.599999999999994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D-462E-B739-1970C172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Current</a:t>
                </a:r>
                <a:r>
                  <a:rPr lang="en-GB" baseline="0">
                    <a:solidFill>
                      <a:schemeClr val="bg1"/>
                    </a:solidFill>
                  </a:rPr>
                  <a:t> Conditions Index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  <c:min val="-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Current Conditions Change MoM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</a:t>
            </a:r>
            <a:r>
              <a:rPr lang="en-GB" sz="1200" baseline="0">
                <a:solidFill>
                  <a:schemeClr val="bg1"/>
                </a:solidFill>
              </a:rPr>
              <a:t> and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'UMCSI-Exp-CC'!$C$1</c:f>
              <c:strCache>
                <c:ptCount val="1"/>
                <c:pt idx="0">
                  <c:v>UMCSI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'UMCSI-Exp-CC'!$C$2:$C$700</c:f>
              <c:numCache>
                <c:formatCode>0.0</c:formatCode>
                <c:ptCount val="699"/>
                <c:pt idx="1">
                  <c:v>0.59999999999999432</c:v>
                </c:pt>
                <c:pt idx="2">
                  <c:v>-5.5</c:v>
                </c:pt>
                <c:pt idx="3">
                  <c:v>2.7999999999999972</c:v>
                </c:pt>
                <c:pt idx="4">
                  <c:v>1.3000000000000114</c:v>
                </c:pt>
                <c:pt idx="5">
                  <c:v>-2.9000000000000057</c:v>
                </c:pt>
                <c:pt idx="6">
                  <c:v>2.4000000000000057</c:v>
                </c:pt>
                <c:pt idx="7">
                  <c:v>-4</c:v>
                </c:pt>
                <c:pt idx="8">
                  <c:v>2</c:v>
                </c:pt>
                <c:pt idx="9">
                  <c:v>-1.1000000000000085</c:v>
                </c:pt>
                <c:pt idx="10">
                  <c:v>-4.2999999999999972</c:v>
                </c:pt>
                <c:pt idx="11">
                  <c:v>-8.9000000000000057</c:v>
                </c:pt>
                <c:pt idx="12">
                  <c:v>6</c:v>
                </c:pt>
                <c:pt idx="13">
                  <c:v>1.8000000000000114</c:v>
                </c:pt>
                <c:pt idx="14">
                  <c:v>-5.5</c:v>
                </c:pt>
                <c:pt idx="15">
                  <c:v>-2.4000000000000057</c:v>
                </c:pt>
                <c:pt idx="16">
                  <c:v>2.0999999999999943</c:v>
                </c:pt>
                <c:pt idx="17">
                  <c:v>-2.2999999999999972</c:v>
                </c:pt>
                <c:pt idx="18">
                  <c:v>-5.3999999999999986</c:v>
                </c:pt>
                <c:pt idx="19">
                  <c:v>4.1000000000000014</c:v>
                </c:pt>
                <c:pt idx="20">
                  <c:v>2.2000000000000028</c:v>
                </c:pt>
                <c:pt idx="21">
                  <c:v>-4.6000000000000014</c:v>
                </c:pt>
                <c:pt idx="22">
                  <c:v>1.1999999999999957</c:v>
                </c:pt>
                <c:pt idx="23">
                  <c:v>-2.2999999999999972</c:v>
                </c:pt>
                <c:pt idx="24">
                  <c:v>6</c:v>
                </c:pt>
                <c:pt idx="25">
                  <c:v>-9.9999999999994316E-2</c:v>
                </c:pt>
                <c:pt idx="26">
                  <c:v>-10.400000000000006</c:v>
                </c:pt>
                <c:pt idx="27">
                  <c:v>-3.7999999999999972</c:v>
                </c:pt>
                <c:pt idx="28">
                  <c:v>-1</c:v>
                </c:pt>
                <c:pt idx="29">
                  <c:v>7</c:v>
                </c:pt>
                <c:pt idx="30">
                  <c:v>3.5999999999999943</c:v>
                </c:pt>
                <c:pt idx="31">
                  <c:v>5</c:v>
                </c:pt>
                <c:pt idx="32">
                  <c:v>6.4000000000000057</c:v>
                </c:pt>
                <c:pt idx="33">
                  <c:v>1.2999999999999972</c:v>
                </c:pt>
                <c:pt idx="34">
                  <c:v>1.7000000000000028</c:v>
                </c:pt>
                <c:pt idx="35">
                  <c:v>-12.200000000000003</c:v>
                </c:pt>
                <c:pt idx="36">
                  <c:v>6.9000000000000057</c:v>
                </c:pt>
                <c:pt idx="37">
                  <c:v>-4.5</c:v>
                </c:pt>
                <c:pt idx="38">
                  <c:v>-0.40000000000000568</c:v>
                </c:pt>
                <c:pt idx="39">
                  <c:v>5.9000000000000057</c:v>
                </c:pt>
                <c:pt idx="40">
                  <c:v>3.8999999999999915</c:v>
                </c:pt>
                <c:pt idx="41">
                  <c:v>-3.2000000000000028</c:v>
                </c:pt>
                <c:pt idx="42">
                  <c:v>1</c:v>
                </c:pt>
                <c:pt idx="43">
                  <c:v>3.1000000000000085</c:v>
                </c:pt>
                <c:pt idx="44">
                  <c:v>-4.1000000000000085</c:v>
                </c:pt>
                <c:pt idx="45">
                  <c:v>-2.7999999999999972</c:v>
                </c:pt>
                <c:pt idx="46">
                  <c:v>-7.7999999999999972</c:v>
                </c:pt>
                <c:pt idx="47">
                  <c:v>1.7999999999999972</c:v>
                </c:pt>
                <c:pt idx="48">
                  <c:v>6.7000000000000028</c:v>
                </c:pt>
                <c:pt idx="49">
                  <c:v>-4.5</c:v>
                </c:pt>
                <c:pt idx="50">
                  <c:v>-4.5</c:v>
                </c:pt>
                <c:pt idx="51">
                  <c:v>3.5</c:v>
                </c:pt>
                <c:pt idx="52">
                  <c:v>2</c:v>
                </c:pt>
                <c:pt idx="53">
                  <c:v>-1.7999999999999972</c:v>
                </c:pt>
                <c:pt idx="54">
                  <c:v>-0.29999999999999716</c:v>
                </c:pt>
                <c:pt idx="55">
                  <c:v>0</c:v>
                </c:pt>
                <c:pt idx="56">
                  <c:v>3.8999999999999915</c:v>
                </c:pt>
                <c:pt idx="57">
                  <c:v>4.1000000000000085</c:v>
                </c:pt>
                <c:pt idx="58">
                  <c:v>-1.3000000000000114</c:v>
                </c:pt>
                <c:pt idx="59">
                  <c:v>-0.19999999999998863</c:v>
                </c:pt>
                <c:pt idx="60">
                  <c:v>-1.5</c:v>
                </c:pt>
                <c:pt idx="61">
                  <c:v>4.1999999999999886</c:v>
                </c:pt>
                <c:pt idx="62">
                  <c:v>6.2000000000000028</c:v>
                </c:pt>
                <c:pt idx="63">
                  <c:v>8.2999999999999972</c:v>
                </c:pt>
                <c:pt idx="64">
                  <c:v>4.2000000000000028</c:v>
                </c:pt>
                <c:pt idx="65">
                  <c:v>-1.0999999999999943</c:v>
                </c:pt>
                <c:pt idx="66">
                  <c:v>0.59999999999999432</c:v>
                </c:pt>
                <c:pt idx="67">
                  <c:v>-1.8999999999999915</c:v>
                </c:pt>
                <c:pt idx="68">
                  <c:v>-1</c:v>
                </c:pt>
                <c:pt idx="69">
                  <c:v>-0.60000000000000853</c:v>
                </c:pt>
                <c:pt idx="70">
                  <c:v>1.7999999999999972</c:v>
                </c:pt>
                <c:pt idx="71">
                  <c:v>3.1000000000000085</c:v>
                </c:pt>
                <c:pt idx="72">
                  <c:v>5.8999999999999915</c:v>
                </c:pt>
                <c:pt idx="73">
                  <c:v>-2.6999999999999886</c:v>
                </c:pt>
                <c:pt idx="74">
                  <c:v>3.5999999999999943</c:v>
                </c:pt>
                <c:pt idx="75">
                  <c:v>-4.9000000000000057</c:v>
                </c:pt>
                <c:pt idx="76">
                  <c:v>2</c:v>
                </c:pt>
                <c:pt idx="77">
                  <c:v>-2.5999999999999943</c:v>
                </c:pt>
                <c:pt idx="78">
                  <c:v>1.0999999999999943</c:v>
                </c:pt>
                <c:pt idx="79">
                  <c:v>2.5</c:v>
                </c:pt>
                <c:pt idx="80">
                  <c:v>1.8000000000000114</c:v>
                </c:pt>
                <c:pt idx="81">
                  <c:v>-4.6000000000000085</c:v>
                </c:pt>
                <c:pt idx="82">
                  <c:v>-0.59999999999999432</c:v>
                </c:pt>
                <c:pt idx="83">
                  <c:v>-2.7999999999999972</c:v>
                </c:pt>
                <c:pt idx="84">
                  <c:v>3.0999999999999943</c:v>
                </c:pt>
                <c:pt idx="85">
                  <c:v>-2.2999999999999972</c:v>
                </c:pt>
                <c:pt idx="86">
                  <c:v>0</c:v>
                </c:pt>
                <c:pt idx="87">
                  <c:v>0.89999999999999147</c:v>
                </c:pt>
                <c:pt idx="88">
                  <c:v>-2.7999999999999972</c:v>
                </c:pt>
                <c:pt idx="89">
                  <c:v>4.7000000000000028</c:v>
                </c:pt>
                <c:pt idx="90">
                  <c:v>-2.5</c:v>
                </c:pt>
                <c:pt idx="91">
                  <c:v>-1.5999999999999943</c:v>
                </c:pt>
                <c:pt idx="92">
                  <c:v>-0.30000000000001137</c:v>
                </c:pt>
                <c:pt idx="93">
                  <c:v>-3.6999999999999886</c:v>
                </c:pt>
                <c:pt idx="94">
                  <c:v>2.5</c:v>
                </c:pt>
                <c:pt idx="95">
                  <c:v>3</c:v>
                </c:pt>
                <c:pt idx="96">
                  <c:v>1.6999999999999886</c:v>
                </c:pt>
                <c:pt idx="97">
                  <c:v>0.30000000000001137</c:v>
                </c:pt>
                <c:pt idx="98">
                  <c:v>-0.80000000000001137</c:v>
                </c:pt>
                <c:pt idx="99">
                  <c:v>1.1000000000000085</c:v>
                </c:pt>
                <c:pt idx="100">
                  <c:v>-1.4000000000000057</c:v>
                </c:pt>
                <c:pt idx="101">
                  <c:v>4.5</c:v>
                </c:pt>
                <c:pt idx="102">
                  <c:v>-1.5999999999999943</c:v>
                </c:pt>
                <c:pt idx="103">
                  <c:v>-2.7999999999999972</c:v>
                </c:pt>
                <c:pt idx="104">
                  <c:v>-3</c:v>
                </c:pt>
                <c:pt idx="105">
                  <c:v>3.6999999999999886</c:v>
                </c:pt>
                <c:pt idx="106">
                  <c:v>-4.1999999999999886</c:v>
                </c:pt>
                <c:pt idx="107">
                  <c:v>-2.3000000000000114</c:v>
                </c:pt>
                <c:pt idx="108">
                  <c:v>1.3000000000000114</c:v>
                </c:pt>
                <c:pt idx="109">
                  <c:v>-0.20000000000000284</c:v>
                </c:pt>
                <c:pt idx="110">
                  <c:v>0.59999999999999432</c:v>
                </c:pt>
                <c:pt idx="111">
                  <c:v>2</c:v>
                </c:pt>
                <c:pt idx="112">
                  <c:v>-1.7000000000000028</c:v>
                </c:pt>
                <c:pt idx="113">
                  <c:v>0.40000000000000568</c:v>
                </c:pt>
                <c:pt idx="114">
                  <c:v>2.2000000000000028</c:v>
                </c:pt>
                <c:pt idx="115">
                  <c:v>0.70000000000000284</c:v>
                </c:pt>
                <c:pt idx="116">
                  <c:v>-0.80000000000001137</c:v>
                </c:pt>
                <c:pt idx="117">
                  <c:v>-4.2999999999999972</c:v>
                </c:pt>
                <c:pt idx="118">
                  <c:v>-6.2000000000000028</c:v>
                </c:pt>
                <c:pt idx="119">
                  <c:v>3.7000000000000028</c:v>
                </c:pt>
                <c:pt idx="120">
                  <c:v>4</c:v>
                </c:pt>
                <c:pt idx="121">
                  <c:v>0.79999999999999716</c:v>
                </c:pt>
                <c:pt idx="122">
                  <c:v>3</c:v>
                </c:pt>
                <c:pt idx="123">
                  <c:v>-3.3999999999999915</c:v>
                </c:pt>
                <c:pt idx="124">
                  <c:v>3.5999999999999943</c:v>
                </c:pt>
                <c:pt idx="125">
                  <c:v>-9.9999999999994316E-2</c:v>
                </c:pt>
                <c:pt idx="126">
                  <c:v>-1.2999999999999972</c:v>
                </c:pt>
                <c:pt idx="127">
                  <c:v>4</c:v>
                </c:pt>
                <c:pt idx="128">
                  <c:v>-0.10000000000000853</c:v>
                </c:pt>
                <c:pt idx="129">
                  <c:v>-3.2000000000000028</c:v>
                </c:pt>
                <c:pt idx="130">
                  <c:v>-1.0999999999999943</c:v>
                </c:pt>
                <c:pt idx="131">
                  <c:v>-1.0999999999999943</c:v>
                </c:pt>
                <c:pt idx="132">
                  <c:v>6</c:v>
                </c:pt>
                <c:pt idx="133">
                  <c:v>-2.5</c:v>
                </c:pt>
                <c:pt idx="134">
                  <c:v>-1.1000000000000085</c:v>
                </c:pt>
                <c:pt idx="135">
                  <c:v>-2.7999999999999972</c:v>
                </c:pt>
                <c:pt idx="136">
                  <c:v>-0.79999999999999716</c:v>
                </c:pt>
                <c:pt idx="137">
                  <c:v>-0.10000000000000853</c:v>
                </c:pt>
                <c:pt idx="138">
                  <c:v>1.4000000000000057</c:v>
                </c:pt>
                <c:pt idx="139">
                  <c:v>-2.4000000000000057</c:v>
                </c:pt>
                <c:pt idx="140">
                  <c:v>6.2000000000000028</c:v>
                </c:pt>
                <c:pt idx="141">
                  <c:v>-1.8999999999999915</c:v>
                </c:pt>
                <c:pt idx="142">
                  <c:v>-3</c:v>
                </c:pt>
                <c:pt idx="143">
                  <c:v>-0.40000000000000568</c:v>
                </c:pt>
                <c:pt idx="144">
                  <c:v>2.5</c:v>
                </c:pt>
                <c:pt idx="145">
                  <c:v>-3.5</c:v>
                </c:pt>
                <c:pt idx="146">
                  <c:v>1.7999999999999972</c:v>
                </c:pt>
                <c:pt idx="147">
                  <c:v>2.6000000000000085</c:v>
                </c:pt>
                <c:pt idx="148">
                  <c:v>-3.3000000000000114</c:v>
                </c:pt>
                <c:pt idx="149">
                  <c:v>-2.2999999999999972</c:v>
                </c:pt>
                <c:pt idx="150">
                  <c:v>-9.9999999999994316E-2</c:v>
                </c:pt>
                <c:pt idx="151">
                  <c:v>-11.799999999999997</c:v>
                </c:pt>
                <c:pt idx="152">
                  <c:v>-3.6000000000000085</c:v>
                </c:pt>
                <c:pt idx="153">
                  <c:v>-8.8999999999999986</c:v>
                </c:pt>
                <c:pt idx="154">
                  <c:v>2.1000000000000014</c:v>
                </c:pt>
                <c:pt idx="155">
                  <c:v>-0.5</c:v>
                </c:pt>
                <c:pt idx="156">
                  <c:v>1.2999999999999972</c:v>
                </c:pt>
                <c:pt idx="157">
                  <c:v>3.6000000000000085</c:v>
                </c:pt>
                <c:pt idx="158">
                  <c:v>17.299999999999997</c:v>
                </c:pt>
                <c:pt idx="159">
                  <c:v>-5.9000000000000057</c:v>
                </c:pt>
                <c:pt idx="160">
                  <c:v>-3.5</c:v>
                </c:pt>
                <c:pt idx="161">
                  <c:v>3.7999999999999972</c:v>
                </c:pt>
                <c:pt idx="162">
                  <c:v>0.80000000000001137</c:v>
                </c:pt>
                <c:pt idx="163">
                  <c:v>-0.90000000000000568</c:v>
                </c:pt>
                <c:pt idx="164">
                  <c:v>1</c:v>
                </c:pt>
                <c:pt idx="165">
                  <c:v>-4.7000000000000028</c:v>
                </c:pt>
                <c:pt idx="166">
                  <c:v>-9.2000000000000028</c:v>
                </c:pt>
                <c:pt idx="167">
                  <c:v>-0.89999999999999147</c:v>
                </c:pt>
                <c:pt idx="168">
                  <c:v>-0.70000000000000284</c:v>
                </c:pt>
                <c:pt idx="169">
                  <c:v>1.2999999999999972</c:v>
                </c:pt>
                <c:pt idx="170">
                  <c:v>7.2000000000000028</c:v>
                </c:pt>
                <c:pt idx="171">
                  <c:v>1.2000000000000028</c:v>
                </c:pt>
                <c:pt idx="172">
                  <c:v>2</c:v>
                </c:pt>
                <c:pt idx="173">
                  <c:v>1.2000000000000028</c:v>
                </c:pt>
                <c:pt idx="174">
                  <c:v>-3.8000000000000114</c:v>
                </c:pt>
                <c:pt idx="175">
                  <c:v>-0.5</c:v>
                </c:pt>
                <c:pt idx="176">
                  <c:v>-0.5</c:v>
                </c:pt>
                <c:pt idx="177">
                  <c:v>-2.2999999999999972</c:v>
                </c:pt>
                <c:pt idx="178">
                  <c:v>12</c:v>
                </c:pt>
                <c:pt idx="179">
                  <c:v>5.7000000000000028</c:v>
                </c:pt>
                <c:pt idx="180">
                  <c:v>-1.7000000000000028</c:v>
                </c:pt>
                <c:pt idx="181">
                  <c:v>-2.7000000000000028</c:v>
                </c:pt>
                <c:pt idx="182">
                  <c:v>-0.69999999999998863</c:v>
                </c:pt>
                <c:pt idx="183">
                  <c:v>-0.30000000000001137</c:v>
                </c:pt>
                <c:pt idx="184">
                  <c:v>-5.2999999999999972</c:v>
                </c:pt>
                <c:pt idx="185">
                  <c:v>1.2000000000000028</c:v>
                </c:pt>
                <c:pt idx="186">
                  <c:v>-4.5</c:v>
                </c:pt>
                <c:pt idx="187">
                  <c:v>0.29999999999999716</c:v>
                </c:pt>
                <c:pt idx="188">
                  <c:v>0.60000000000000853</c:v>
                </c:pt>
                <c:pt idx="189">
                  <c:v>4.7999999999999972</c:v>
                </c:pt>
                <c:pt idx="190">
                  <c:v>-1.5</c:v>
                </c:pt>
                <c:pt idx="191">
                  <c:v>7</c:v>
                </c:pt>
                <c:pt idx="192">
                  <c:v>6.0999999999999943</c:v>
                </c:pt>
                <c:pt idx="193">
                  <c:v>-1.0999999999999943</c:v>
                </c:pt>
                <c:pt idx="194">
                  <c:v>-1.7000000000000028</c:v>
                </c:pt>
                <c:pt idx="195">
                  <c:v>1.0999999999999943</c:v>
                </c:pt>
                <c:pt idx="196">
                  <c:v>0.20000000000000284</c:v>
                </c:pt>
                <c:pt idx="197">
                  <c:v>-1.5999999999999943</c:v>
                </c:pt>
                <c:pt idx="198">
                  <c:v>-2.2000000000000028</c:v>
                </c:pt>
                <c:pt idx="199">
                  <c:v>2.7000000000000028</c:v>
                </c:pt>
                <c:pt idx="200">
                  <c:v>-0.20000000000000284</c:v>
                </c:pt>
                <c:pt idx="201">
                  <c:v>1.2000000000000028</c:v>
                </c:pt>
                <c:pt idx="202">
                  <c:v>-1.1000000000000085</c:v>
                </c:pt>
                <c:pt idx="203">
                  <c:v>3.5</c:v>
                </c:pt>
                <c:pt idx="204">
                  <c:v>2.5</c:v>
                </c:pt>
                <c:pt idx="205">
                  <c:v>-2.5</c:v>
                </c:pt>
                <c:pt idx="206">
                  <c:v>-4.7999999999999972</c:v>
                </c:pt>
                <c:pt idx="207">
                  <c:v>2.2000000000000028</c:v>
                </c:pt>
                <c:pt idx="208">
                  <c:v>-2.7000000000000028</c:v>
                </c:pt>
                <c:pt idx="209">
                  <c:v>2.9000000000000057</c:v>
                </c:pt>
                <c:pt idx="210">
                  <c:v>1.7000000000000028</c:v>
                </c:pt>
                <c:pt idx="211">
                  <c:v>1.7999999999999972</c:v>
                </c:pt>
                <c:pt idx="212">
                  <c:v>-7.2999999999999972</c:v>
                </c:pt>
                <c:pt idx="213">
                  <c:v>1.2999999999999972</c:v>
                </c:pt>
                <c:pt idx="214">
                  <c:v>-2</c:v>
                </c:pt>
                <c:pt idx="215">
                  <c:v>2.7999999999999972</c:v>
                </c:pt>
                <c:pt idx="216">
                  <c:v>-1.7000000000000028</c:v>
                </c:pt>
                <c:pt idx="217">
                  <c:v>-0.79999999999999716</c:v>
                </c:pt>
                <c:pt idx="218">
                  <c:v>5.2000000000000028</c:v>
                </c:pt>
                <c:pt idx="219">
                  <c:v>-1</c:v>
                </c:pt>
                <c:pt idx="220">
                  <c:v>-3.2999999999999972</c:v>
                </c:pt>
                <c:pt idx="221">
                  <c:v>3</c:v>
                </c:pt>
                <c:pt idx="222">
                  <c:v>2.2999999999999972</c:v>
                </c:pt>
                <c:pt idx="223">
                  <c:v>0.59999999999999432</c:v>
                </c:pt>
                <c:pt idx="224">
                  <c:v>-0.59999999999999432</c:v>
                </c:pt>
                <c:pt idx="225">
                  <c:v>1.7999999999999972</c:v>
                </c:pt>
                <c:pt idx="226">
                  <c:v>2.7000000000000028</c:v>
                </c:pt>
                <c:pt idx="227">
                  <c:v>-2.2999999999999972</c:v>
                </c:pt>
                <c:pt idx="228">
                  <c:v>0.5</c:v>
                </c:pt>
                <c:pt idx="229">
                  <c:v>2.2999999999999972</c:v>
                </c:pt>
                <c:pt idx="230">
                  <c:v>0.29999999999999716</c:v>
                </c:pt>
                <c:pt idx="231">
                  <c:v>1.4000000000000057</c:v>
                </c:pt>
                <c:pt idx="232">
                  <c:v>1.7999999999999972</c:v>
                </c:pt>
                <c:pt idx="233">
                  <c:v>1.2999999999999972</c:v>
                </c:pt>
                <c:pt idx="234">
                  <c:v>2.5999999999999943</c:v>
                </c:pt>
                <c:pt idx="235">
                  <c:v>-2.6999999999999886</c:v>
                </c:pt>
                <c:pt idx="236">
                  <c:v>1.5999999999999943</c:v>
                </c:pt>
                <c:pt idx="237">
                  <c:v>-0.40000000000000568</c:v>
                </c:pt>
                <c:pt idx="238">
                  <c:v>1.6000000000000085</c:v>
                </c:pt>
                <c:pt idx="239">
                  <c:v>-5.1000000000000085</c:v>
                </c:pt>
                <c:pt idx="240">
                  <c:v>4.5</c:v>
                </c:pt>
                <c:pt idx="241">
                  <c:v>3.8000000000000114</c:v>
                </c:pt>
                <c:pt idx="242">
                  <c:v>-3.9000000000000057</c:v>
                </c:pt>
                <c:pt idx="243">
                  <c:v>2.2000000000000028</c:v>
                </c:pt>
                <c:pt idx="244">
                  <c:v>-2.2000000000000028</c:v>
                </c:pt>
                <c:pt idx="245">
                  <c:v>-0.90000000000000568</c:v>
                </c:pt>
                <c:pt idx="246">
                  <c:v>-0.39999999999999147</c:v>
                </c:pt>
                <c:pt idx="247">
                  <c:v>-0.79999999999999716</c:v>
                </c:pt>
                <c:pt idx="248">
                  <c:v>-3.5</c:v>
                </c:pt>
                <c:pt idx="249">
                  <c:v>-3.5</c:v>
                </c:pt>
                <c:pt idx="250">
                  <c:v>5.2999999999999972</c:v>
                </c:pt>
                <c:pt idx="251">
                  <c:v>-2.2000000000000028</c:v>
                </c:pt>
                <c:pt idx="252">
                  <c:v>3.4000000000000057</c:v>
                </c:pt>
                <c:pt idx="253">
                  <c:v>4.1999999999999886</c:v>
                </c:pt>
                <c:pt idx="254">
                  <c:v>-2.3999999999999915</c:v>
                </c:pt>
                <c:pt idx="255">
                  <c:v>-1.1000000000000085</c:v>
                </c:pt>
                <c:pt idx="256">
                  <c:v>2.2000000000000028</c:v>
                </c:pt>
                <c:pt idx="257">
                  <c:v>0.5</c:v>
                </c:pt>
                <c:pt idx="258">
                  <c:v>-1.2999999999999972</c:v>
                </c:pt>
                <c:pt idx="259">
                  <c:v>-1.5</c:v>
                </c:pt>
                <c:pt idx="260">
                  <c:v>2.7000000000000028</c:v>
                </c:pt>
                <c:pt idx="261">
                  <c:v>-4</c:v>
                </c:pt>
                <c:pt idx="262">
                  <c:v>4</c:v>
                </c:pt>
                <c:pt idx="263">
                  <c:v>-1.7999999999999972</c:v>
                </c:pt>
                <c:pt idx="264">
                  <c:v>6</c:v>
                </c:pt>
                <c:pt idx="265">
                  <c:v>-0.10000000000000853</c:v>
                </c:pt>
                <c:pt idx="266">
                  <c:v>-4.2000000000000028</c:v>
                </c:pt>
                <c:pt idx="267">
                  <c:v>2.1000000000000085</c:v>
                </c:pt>
                <c:pt idx="268">
                  <c:v>1.5</c:v>
                </c:pt>
                <c:pt idx="269">
                  <c:v>-4.2999999999999972</c:v>
                </c:pt>
                <c:pt idx="270">
                  <c:v>1.8999999999999915</c:v>
                </c:pt>
                <c:pt idx="271">
                  <c:v>-1</c:v>
                </c:pt>
                <c:pt idx="272">
                  <c:v>-0.5</c:v>
                </c:pt>
                <c:pt idx="273">
                  <c:v>-1</c:v>
                </c:pt>
                <c:pt idx="274">
                  <c:v>1.7999999999999972</c:v>
                </c:pt>
                <c:pt idx="275">
                  <c:v>-9.1999999999999886</c:v>
                </c:pt>
                <c:pt idx="276">
                  <c:v>-3.7000000000000028</c:v>
                </c:pt>
                <c:pt idx="277">
                  <c:v>-4.1000000000000085</c:v>
                </c:pt>
                <c:pt idx="278">
                  <c:v>0.90000000000000568</c:v>
                </c:pt>
                <c:pt idx="279">
                  <c:v>-3.0999999999999943</c:v>
                </c:pt>
                <c:pt idx="280">
                  <c:v>3.5999999999999943</c:v>
                </c:pt>
                <c:pt idx="281">
                  <c:v>0.59999999999999432</c:v>
                </c:pt>
                <c:pt idx="282">
                  <c:v>-0.19999999999998863</c:v>
                </c:pt>
                <c:pt idx="283">
                  <c:v>-0.90000000000000568</c:v>
                </c:pt>
                <c:pt idx="284">
                  <c:v>-9.7000000000000028</c:v>
                </c:pt>
                <c:pt idx="285">
                  <c:v>0.90000000000000568</c:v>
                </c:pt>
                <c:pt idx="286">
                  <c:v>1.2000000000000028</c:v>
                </c:pt>
                <c:pt idx="287">
                  <c:v>4.8999999999999915</c:v>
                </c:pt>
                <c:pt idx="288">
                  <c:v>4.2000000000000028</c:v>
                </c:pt>
                <c:pt idx="289">
                  <c:v>-2.2999999999999972</c:v>
                </c:pt>
                <c:pt idx="290">
                  <c:v>5</c:v>
                </c:pt>
                <c:pt idx="291">
                  <c:v>-2.7000000000000028</c:v>
                </c:pt>
                <c:pt idx="292">
                  <c:v>3.9000000000000057</c:v>
                </c:pt>
                <c:pt idx="293">
                  <c:v>-4.5</c:v>
                </c:pt>
                <c:pt idx="294">
                  <c:v>-4.3000000000000114</c:v>
                </c:pt>
                <c:pt idx="295">
                  <c:v>-0.5</c:v>
                </c:pt>
                <c:pt idx="296">
                  <c:v>-1.5</c:v>
                </c:pt>
                <c:pt idx="297">
                  <c:v>-5.5</c:v>
                </c:pt>
                <c:pt idx="298">
                  <c:v>3.6000000000000085</c:v>
                </c:pt>
                <c:pt idx="299">
                  <c:v>2.5</c:v>
                </c:pt>
                <c:pt idx="300">
                  <c:v>-4.2999999999999972</c:v>
                </c:pt>
                <c:pt idx="301">
                  <c:v>-2.5</c:v>
                </c:pt>
                <c:pt idx="302">
                  <c:v>-2.3000000000000114</c:v>
                </c:pt>
                <c:pt idx="303">
                  <c:v>8.4000000000000057</c:v>
                </c:pt>
                <c:pt idx="304">
                  <c:v>6.0999999999999943</c:v>
                </c:pt>
                <c:pt idx="305">
                  <c:v>-2.3999999999999915</c:v>
                </c:pt>
                <c:pt idx="306">
                  <c:v>1.2000000000000028</c:v>
                </c:pt>
                <c:pt idx="307">
                  <c:v>-1.6000000000000085</c:v>
                </c:pt>
                <c:pt idx="308">
                  <c:v>-1.5999999999999943</c:v>
                </c:pt>
                <c:pt idx="309">
                  <c:v>1.8999999999999915</c:v>
                </c:pt>
                <c:pt idx="310">
                  <c:v>4.1000000000000085</c:v>
                </c:pt>
                <c:pt idx="311">
                  <c:v>-1.1000000000000085</c:v>
                </c:pt>
                <c:pt idx="312">
                  <c:v>11.200000000000003</c:v>
                </c:pt>
                <c:pt idx="313">
                  <c:v>-9.3999999999999915</c:v>
                </c:pt>
                <c:pt idx="314">
                  <c:v>1.3999999999999915</c:v>
                </c:pt>
                <c:pt idx="315">
                  <c:v>-1.5999999999999943</c:v>
                </c:pt>
                <c:pt idx="316">
                  <c:v>-4</c:v>
                </c:pt>
                <c:pt idx="317">
                  <c:v>5.3999999999999915</c:v>
                </c:pt>
                <c:pt idx="318">
                  <c:v>1.1000000000000085</c:v>
                </c:pt>
                <c:pt idx="319">
                  <c:v>-0.79999999999999716</c:v>
                </c:pt>
                <c:pt idx="320">
                  <c:v>-1.7000000000000028</c:v>
                </c:pt>
                <c:pt idx="321">
                  <c:v>-2.5</c:v>
                </c:pt>
                <c:pt idx="322">
                  <c:v>1.0999999999999943</c:v>
                </c:pt>
                <c:pt idx="323">
                  <c:v>4.2999999999999972</c:v>
                </c:pt>
                <c:pt idx="324">
                  <c:v>-1.5999999999999943</c:v>
                </c:pt>
                <c:pt idx="325">
                  <c:v>-1.4000000000000057</c:v>
                </c:pt>
                <c:pt idx="326">
                  <c:v>-1.5</c:v>
                </c:pt>
                <c:pt idx="327">
                  <c:v>-4.8999999999999915</c:v>
                </c:pt>
                <c:pt idx="328">
                  <c:v>-0.79999999999999716</c:v>
                </c:pt>
                <c:pt idx="329">
                  <c:v>9.0999999999999943</c:v>
                </c:pt>
                <c:pt idx="330">
                  <c:v>0.5</c:v>
                </c:pt>
                <c:pt idx="331">
                  <c:v>-7.4000000000000057</c:v>
                </c:pt>
                <c:pt idx="332">
                  <c:v>-12.199999999999989</c:v>
                </c:pt>
                <c:pt idx="333">
                  <c:v>-2.7000000000000028</c:v>
                </c:pt>
                <c:pt idx="334">
                  <c:v>7.3999999999999915</c:v>
                </c:pt>
                <c:pt idx="335">
                  <c:v>9.9000000000000057</c:v>
                </c:pt>
                <c:pt idx="336">
                  <c:v>-0.29999999999999716</c:v>
                </c:pt>
                <c:pt idx="337">
                  <c:v>-4.5</c:v>
                </c:pt>
                <c:pt idx="338">
                  <c:v>2.2000000000000028</c:v>
                </c:pt>
                <c:pt idx="339">
                  <c:v>-1.5</c:v>
                </c:pt>
                <c:pt idx="340">
                  <c:v>-8.3000000000000114</c:v>
                </c:pt>
                <c:pt idx="341">
                  <c:v>5.8000000000000114</c:v>
                </c:pt>
                <c:pt idx="342">
                  <c:v>-0.20000000000000284</c:v>
                </c:pt>
                <c:pt idx="343">
                  <c:v>-2.7000000000000028</c:v>
                </c:pt>
                <c:pt idx="344">
                  <c:v>3.4000000000000057</c:v>
                </c:pt>
                <c:pt idx="345">
                  <c:v>8.1999999999999886</c:v>
                </c:pt>
                <c:pt idx="346">
                  <c:v>-1.5</c:v>
                </c:pt>
                <c:pt idx="347">
                  <c:v>-0.39999999999999147</c:v>
                </c:pt>
                <c:pt idx="348">
                  <c:v>5.2000000000000028</c:v>
                </c:pt>
                <c:pt idx="349">
                  <c:v>-5.6000000000000085</c:v>
                </c:pt>
                <c:pt idx="350">
                  <c:v>-2.8999999999999915</c:v>
                </c:pt>
                <c:pt idx="351">
                  <c:v>-1.3000000000000114</c:v>
                </c:pt>
                <c:pt idx="352">
                  <c:v>1.2000000000000028</c:v>
                </c:pt>
                <c:pt idx="353">
                  <c:v>-3</c:v>
                </c:pt>
                <c:pt idx="354">
                  <c:v>5.1000000000000085</c:v>
                </c:pt>
                <c:pt idx="355">
                  <c:v>-7</c:v>
                </c:pt>
                <c:pt idx="356">
                  <c:v>0</c:v>
                </c:pt>
                <c:pt idx="357">
                  <c:v>-2.5</c:v>
                </c:pt>
                <c:pt idx="358">
                  <c:v>-4.8000000000000114</c:v>
                </c:pt>
                <c:pt idx="359">
                  <c:v>-0.59999999999999432</c:v>
                </c:pt>
                <c:pt idx="360">
                  <c:v>2.9000000000000057</c:v>
                </c:pt>
                <c:pt idx="361">
                  <c:v>-7.6000000000000085</c:v>
                </c:pt>
                <c:pt idx="362">
                  <c:v>-1.2999999999999972</c:v>
                </c:pt>
                <c:pt idx="363">
                  <c:v>-6.8999999999999986</c:v>
                </c:pt>
                <c:pt idx="364">
                  <c:v>-2.8000000000000043</c:v>
                </c:pt>
                <c:pt idx="365">
                  <c:v>-3.3999999999999986</c:v>
                </c:pt>
                <c:pt idx="366">
                  <c:v>4.8000000000000043</c:v>
                </c:pt>
                <c:pt idx="367">
                  <c:v>1.7999999999999972</c:v>
                </c:pt>
                <c:pt idx="368">
                  <c:v>7.2999999999999972</c:v>
                </c:pt>
                <c:pt idx="369">
                  <c:v>-12.699999999999996</c:v>
                </c:pt>
                <c:pt idx="370">
                  <c:v>-2.3000000000000043</c:v>
                </c:pt>
                <c:pt idx="371">
                  <c:v>4.8000000000000043</c:v>
                </c:pt>
                <c:pt idx="372">
                  <c:v>1.1000000000000014</c:v>
                </c:pt>
                <c:pt idx="373">
                  <c:v>-4.9000000000000057</c:v>
                </c:pt>
                <c:pt idx="374">
                  <c:v>1</c:v>
                </c:pt>
                <c:pt idx="375">
                  <c:v>7.7999999999999972</c:v>
                </c:pt>
                <c:pt idx="376">
                  <c:v>3.6000000000000085</c:v>
                </c:pt>
                <c:pt idx="377">
                  <c:v>2.0999999999999943</c:v>
                </c:pt>
                <c:pt idx="378">
                  <c:v>-4.7999999999999972</c:v>
                </c:pt>
                <c:pt idx="379">
                  <c:v>-0.29999999999999716</c:v>
                </c:pt>
                <c:pt idx="380">
                  <c:v>7.7999999999999972</c:v>
                </c:pt>
                <c:pt idx="381">
                  <c:v>-2.9000000000000057</c:v>
                </c:pt>
                <c:pt idx="382">
                  <c:v>-3.1999999999999886</c:v>
                </c:pt>
                <c:pt idx="383">
                  <c:v>5.0999999999999943</c:v>
                </c:pt>
                <c:pt idx="384">
                  <c:v>1.9000000000000057</c:v>
                </c:pt>
                <c:pt idx="385">
                  <c:v>-0.80000000000001137</c:v>
                </c:pt>
                <c:pt idx="386">
                  <c:v>0</c:v>
                </c:pt>
                <c:pt idx="387">
                  <c:v>-1.3999999999999915</c:v>
                </c:pt>
                <c:pt idx="388">
                  <c:v>1.3999999999999915</c:v>
                </c:pt>
                <c:pt idx="389">
                  <c:v>2.4000000000000057</c:v>
                </c:pt>
                <c:pt idx="390">
                  <c:v>-8.2000000000000028</c:v>
                </c:pt>
                <c:pt idx="391">
                  <c:v>1.1000000000000085</c:v>
                </c:pt>
                <c:pt idx="392">
                  <c:v>-0.70000000000000284</c:v>
                </c:pt>
                <c:pt idx="393">
                  <c:v>-0.5</c:v>
                </c:pt>
                <c:pt idx="394">
                  <c:v>3.8999999999999915</c:v>
                </c:pt>
                <c:pt idx="395">
                  <c:v>2.9000000000000057</c:v>
                </c:pt>
                <c:pt idx="396">
                  <c:v>-0.29999999999999716</c:v>
                </c:pt>
                <c:pt idx="397">
                  <c:v>3.2999999999999972</c:v>
                </c:pt>
                <c:pt idx="398">
                  <c:v>-10</c:v>
                </c:pt>
                <c:pt idx="399">
                  <c:v>2.2999999999999972</c:v>
                </c:pt>
                <c:pt idx="400">
                  <c:v>4.5</c:v>
                </c:pt>
                <c:pt idx="401">
                  <c:v>-2.7999999999999972</c:v>
                </c:pt>
                <c:pt idx="402">
                  <c:v>-7.7999999999999972</c:v>
                </c:pt>
                <c:pt idx="403">
                  <c:v>-7.9000000000000057</c:v>
                </c:pt>
                <c:pt idx="404">
                  <c:v>3.7000000000000028</c:v>
                </c:pt>
                <c:pt idx="405">
                  <c:v>1.2999999999999972</c:v>
                </c:pt>
                <c:pt idx="406">
                  <c:v>2.9000000000000057</c:v>
                </c:pt>
                <c:pt idx="407">
                  <c:v>6.2000000000000028</c:v>
                </c:pt>
                <c:pt idx="408">
                  <c:v>5.0999999999999943</c:v>
                </c:pt>
                <c:pt idx="409">
                  <c:v>0.29999999999999716</c:v>
                </c:pt>
                <c:pt idx="410">
                  <c:v>0.90000000000000568</c:v>
                </c:pt>
                <c:pt idx="411">
                  <c:v>0.20000000000000284</c:v>
                </c:pt>
                <c:pt idx="412">
                  <c:v>2.8999999999999915</c:v>
                </c:pt>
                <c:pt idx="413">
                  <c:v>-6.0999999999999943</c:v>
                </c:pt>
                <c:pt idx="414">
                  <c:v>-0.90000000000000568</c:v>
                </c:pt>
                <c:pt idx="415">
                  <c:v>2</c:v>
                </c:pt>
                <c:pt idx="416">
                  <c:v>4</c:v>
                </c:pt>
                <c:pt idx="417">
                  <c:v>4.2999999999999972</c:v>
                </c:pt>
                <c:pt idx="418">
                  <c:v>0.10000000000000853</c:v>
                </c:pt>
                <c:pt idx="419">
                  <c:v>-9.7999999999999972</c:v>
                </c:pt>
                <c:pt idx="420">
                  <c:v>0.89999999999999147</c:v>
                </c:pt>
                <c:pt idx="421">
                  <c:v>3.7999999999999972</c:v>
                </c:pt>
                <c:pt idx="422">
                  <c:v>1</c:v>
                </c:pt>
                <c:pt idx="423">
                  <c:v>-2.1999999999999886</c:v>
                </c:pt>
                <c:pt idx="424">
                  <c:v>8.0999999999999943</c:v>
                </c:pt>
                <c:pt idx="425">
                  <c:v>-0.40000000000000568</c:v>
                </c:pt>
                <c:pt idx="426">
                  <c:v>1</c:v>
                </c:pt>
                <c:pt idx="427">
                  <c:v>-3</c:v>
                </c:pt>
                <c:pt idx="428">
                  <c:v>-4.5999999999999943</c:v>
                </c:pt>
                <c:pt idx="429">
                  <c:v>-4.2999999999999972</c:v>
                </c:pt>
                <c:pt idx="430">
                  <c:v>1.8999999999999915</c:v>
                </c:pt>
                <c:pt idx="431">
                  <c:v>7.4000000000000057</c:v>
                </c:pt>
                <c:pt idx="432">
                  <c:v>-1.2999999999999972</c:v>
                </c:pt>
                <c:pt idx="433">
                  <c:v>0.39999999999999147</c:v>
                </c:pt>
                <c:pt idx="434">
                  <c:v>-1.5999999999999943</c:v>
                </c:pt>
                <c:pt idx="435">
                  <c:v>4.0999999999999943</c:v>
                </c:pt>
                <c:pt idx="436">
                  <c:v>-2.1999999999999886</c:v>
                </c:pt>
                <c:pt idx="437">
                  <c:v>0.59999999999999432</c:v>
                </c:pt>
                <c:pt idx="438">
                  <c:v>-0.70000000000000284</c:v>
                </c:pt>
                <c:pt idx="439">
                  <c:v>0.70000000000000284</c:v>
                </c:pt>
                <c:pt idx="440">
                  <c:v>2.0999999999999943</c:v>
                </c:pt>
                <c:pt idx="441">
                  <c:v>2.3000000000000114</c:v>
                </c:pt>
                <c:pt idx="442">
                  <c:v>1.8999999999999915</c:v>
                </c:pt>
                <c:pt idx="443">
                  <c:v>4.7999999999999972</c:v>
                </c:pt>
                <c:pt idx="444">
                  <c:v>4.5</c:v>
                </c:pt>
                <c:pt idx="445">
                  <c:v>-2.6999999999999886</c:v>
                </c:pt>
                <c:pt idx="446">
                  <c:v>-2.4000000000000057</c:v>
                </c:pt>
                <c:pt idx="447">
                  <c:v>2.9000000000000057</c:v>
                </c:pt>
                <c:pt idx="448">
                  <c:v>-5.2000000000000028</c:v>
                </c:pt>
                <c:pt idx="449">
                  <c:v>5.3999999999999915</c:v>
                </c:pt>
                <c:pt idx="450">
                  <c:v>-3</c:v>
                </c:pt>
                <c:pt idx="451">
                  <c:v>-1.1999999999999886</c:v>
                </c:pt>
                <c:pt idx="452">
                  <c:v>-4.7000000000000028</c:v>
                </c:pt>
                <c:pt idx="453">
                  <c:v>2.7999999999999972</c:v>
                </c:pt>
                <c:pt idx="454">
                  <c:v>1.2999999999999972</c:v>
                </c:pt>
                <c:pt idx="455">
                  <c:v>1.2999999999999972</c:v>
                </c:pt>
                <c:pt idx="456">
                  <c:v>-0.59999999999999432</c:v>
                </c:pt>
                <c:pt idx="457">
                  <c:v>-0.29999999999999716</c:v>
                </c:pt>
                <c:pt idx="458">
                  <c:v>-0.70000000000000284</c:v>
                </c:pt>
                <c:pt idx="459">
                  <c:v>-2</c:v>
                </c:pt>
                <c:pt idx="460">
                  <c:v>5.7000000000000028</c:v>
                </c:pt>
                <c:pt idx="461">
                  <c:v>-1.2000000000000028</c:v>
                </c:pt>
                <c:pt idx="462">
                  <c:v>-3.5</c:v>
                </c:pt>
                <c:pt idx="463">
                  <c:v>-0.20000000000000284</c:v>
                </c:pt>
                <c:pt idx="464">
                  <c:v>1.4000000000000057</c:v>
                </c:pt>
                <c:pt idx="465">
                  <c:v>-4</c:v>
                </c:pt>
                <c:pt idx="466">
                  <c:v>6.5999999999999943</c:v>
                </c:pt>
                <c:pt idx="467">
                  <c:v>4.4000000000000057</c:v>
                </c:pt>
                <c:pt idx="468">
                  <c:v>0.29999999999999716</c:v>
                </c:pt>
                <c:pt idx="469">
                  <c:v>-2.2000000000000028</c:v>
                </c:pt>
                <c:pt idx="470">
                  <c:v>0.60000000000000853</c:v>
                </c:pt>
                <c:pt idx="471">
                  <c:v>9.9999999999994316E-2</c:v>
                </c:pt>
                <c:pt idx="472">
                  <c:v>9.9999999999994316E-2</c:v>
                </c:pt>
                <c:pt idx="473">
                  <c:v>-2</c:v>
                </c:pt>
                <c:pt idx="474">
                  <c:v>-1.6999999999999886</c:v>
                </c:pt>
                <c:pt idx="475">
                  <c:v>3.3999999999999915</c:v>
                </c:pt>
                <c:pt idx="476">
                  <c:v>-1.7000000000000028</c:v>
                </c:pt>
                <c:pt idx="477">
                  <c:v>5.6000000000000085</c:v>
                </c:pt>
                <c:pt idx="478">
                  <c:v>-2.2000000000000028</c:v>
                </c:pt>
                <c:pt idx="479">
                  <c:v>-2.5999999999999943</c:v>
                </c:pt>
                <c:pt idx="480">
                  <c:v>-0.20000000000000284</c:v>
                </c:pt>
                <c:pt idx="481">
                  <c:v>4</c:v>
                </c:pt>
                <c:pt idx="482">
                  <c:v>1.7000000000000028</c:v>
                </c:pt>
                <c:pt idx="483">
                  <c:v>-2.6000000000000085</c:v>
                </c:pt>
                <c:pt idx="484">
                  <c:v>-0.79999999999999716</c:v>
                </c:pt>
                <c:pt idx="485">
                  <c:v>0.20000000000000284</c:v>
                </c:pt>
                <c:pt idx="486">
                  <c:v>-0.29999999999999716</c:v>
                </c:pt>
                <c:pt idx="487">
                  <c:v>-1.7000000000000028</c:v>
                </c:pt>
                <c:pt idx="488">
                  <c:v>3.8999999999999915</c:v>
                </c:pt>
                <c:pt idx="489">
                  <c:v>-1.5</c:v>
                </c:pt>
                <c:pt idx="490">
                  <c:v>-1.0999999999999943</c:v>
                </c:pt>
                <c:pt idx="491">
                  <c:v>0.79999999999999716</c:v>
                </c:pt>
                <c:pt idx="492">
                  <c:v>-7.0999999999999943</c:v>
                </c:pt>
                <c:pt idx="493">
                  <c:v>2.5999999999999943</c:v>
                </c:pt>
                <c:pt idx="494">
                  <c:v>4.6000000000000085</c:v>
                </c:pt>
                <c:pt idx="495">
                  <c:v>-1.2000000000000028</c:v>
                </c:pt>
                <c:pt idx="496">
                  <c:v>2.7999999999999972</c:v>
                </c:pt>
                <c:pt idx="497">
                  <c:v>-1.7999999999999972</c:v>
                </c:pt>
                <c:pt idx="498">
                  <c:v>0.20000000000000284</c:v>
                </c:pt>
                <c:pt idx="499">
                  <c:v>-8.6000000000000085</c:v>
                </c:pt>
                <c:pt idx="500">
                  <c:v>3.4000000000000057</c:v>
                </c:pt>
                <c:pt idx="501">
                  <c:v>2.2999999999999972</c:v>
                </c:pt>
                <c:pt idx="502">
                  <c:v>1.2999999999999972</c:v>
                </c:pt>
                <c:pt idx="503">
                  <c:v>2.5</c:v>
                </c:pt>
                <c:pt idx="504">
                  <c:v>0.5</c:v>
                </c:pt>
                <c:pt idx="505">
                  <c:v>1.2000000000000028</c:v>
                </c:pt>
                <c:pt idx="506">
                  <c:v>-11.900000000000006</c:v>
                </c:pt>
                <c:pt idx="507">
                  <c:v>-17.299999999999997</c:v>
                </c:pt>
                <c:pt idx="508">
                  <c:v>0.5</c:v>
                </c:pt>
                <c:pt idx="509">
                  <c:v>5.7999999999999972</c:v>
                </c:pt>
                <c:pt idx="510">
                  <c:v>-5.5999999999999943</c:v>
                </c:pt>
                <c:pt idx="511">
                  <c:v>1.5999999999999943</c:v>
                </c:pt>
                <c:pt idx="512">
                  <c:v>6.3000000000000114</c:v>
                </c:pt>
                <c:pt idx="513">
                  <c:v>1.3999999999999915</c:v>
                </c:pt>
                <c:pt idx="514">
                  <c:v>-4.8999999999999915</c:v>
                </c:pt>
                <c:pt idx="515">
                  <c:v>3.7999999999999972</c:v>
                </c:pt>
                <c:pt idx="516">
                  <c:v>-1.7000000000000028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2075-4A20-AF3C-326EE353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5-4A20-AF3C-326EE353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UMCSI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UMCSI Change MoM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Expectations</a:t>
            </a:r>
            <a:r>
              <a:rPr lang="en-GB" sz="1200" baseline="0">
                <a:solidFill>
                  <a:schemeClr val="bg1"/>
                </a:solidFill>
              </a:rPr>
              <a:t> Index &amp;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'UMCSI-Exp-CC'!$E$1</c:f>
              <c:strCache>
                <c:ptCount val="1"/>
                <c:pt idx="0">
                  <c:v>Expectations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'UMCSI-Exp-CC'!$E$2:$E$700</c:f>
              <c:numCache>
                <c:formatCode>0.0</c:formatCode>
                <c:ptCount val="699"/>
                <c:pt idx="1">
                  <c:v>1.5</c:v>
                </c:pt>
                <c:pt idx="2">
                  <c:v>-7.7000000000000028</c:v>
                </c:pt>
                <c:pt idx="3">
                  <c:v>1.5999999999999943</c:v>
                </c:pt>
                <c:pt idx="4">
                  <c:v>1.9000000000000057</c:v>
                </c:pt>
                <c:pt idx="5">
                  <c:v>-4.9000000000000057</c:v>
                </c:pt>
                <c:pt idx="6">
                  <c:v>3.9000000000000057</c:v>
                </c:pt>
                <c:pt idx="7">
                  <c:v>-5</c:v>
                </c:pt>
                <c:pt idx="8">
                  <c:v>2.7999999999999972</c:v>
                </c:pt>
                <c:pt idx="9">
                  <c:v>1.9000000000000057</c:v>
                </c:pt>
                <c:pt idx="10">
                  <c:v>-8.9000000000000057</c:v>
                </c:pt>
                <c:pt idx="11">
                  <c:v>-9</c:v>
                </c:pt>
                <c:pt idx="12">
                  <c:v>4.6000000000000014</c:v>
                </c:pt>
                <c:pt idx="13">
                  <c:v>3.8000000000000043</c:v>
                </c:pt>
                <c:pt idx="14">
                  <c:v>-8.5</c:v>
                </c:pt>
                <c:pt idx="15">
                  <c:v>-0.40000000000000568</c:v>
                </c:pt>
                <c:pt idx="16">
                  <c:v>1.6000000000000014</c:v>
                </c:pt>
                <c:pt idx="17">
                  <c:v>-3.5</c:v>
                </c:pt>
                <c:pt idx="18">
                  <c:v>-7.1999999999999957</c:v>
                </c:pt>
                <c:pt idx="19">
                  <c:v>5.0999999999999943</c:v>
                </c:pt>
                <c:pt idx="20">
                  <c:v>4.3000000000000043</c:v>
                </c:pt>
                <c:pt idx="21">
                  <c:v>-4.1000000000000014</c:v>
                </c:pt>
                <c:pt idx="22">
                  <c:v>2.5</c:v>
                </c:pt>
                <c:pt idx="23">
                  <c:v>-0.5</c:v>
                </c:pt>
                <c:pt idx="24">
                  <c:v>2.6000000000000014</c:v>
                </c:pt>
                <c:pt idx="25">
                  <c:v>0.79999999999999716</c:v>
                </c:pt>
                <c:pt idx="26">
                  <c:v>-10.600000000000001</c:v>
                </c:pt>
                <c:pt idx="27">
                  <c:v>0.10000000000000142</c:v>
                </c:pt>
                <c:pt idx="28">
                  <c:v>0.89999999999999858</c:v>
                </c:pt>
                <c:pt idx="29">
                  <c:v>7.7000000000000028</c:v>
                </c:pt>
                <c:pt idx="30">
                  <c:v>0.39999999999999858</c:v>
                </c:pt>
                <c:pt idx="31">
                  <c:v>6.2000000000000028</c:v>
                </c:pt>
                <c:pt idx="32">
                  <c:v>8.3000000000000043</c:v>
                </c:pt>
                <c:pt idx="33">
                  <c:v>1.6999999999999886</c:v>
                </c:pt>
                <c:pt idx="34">
                  <c:v>7.3000000000000114</c:v>
                </c:pt>
                <c:pt idx="35">
                  <c:v>-16.500000000000007</c:v>
                </c:pt>
                <c:pt idx="36">
                  <c:v>7.5000000000000071</c:v>
                </c:pt>
                <c:pt idx="37">
                  <c:v>-5.8000000000000043</c:v>
                </c:pt>
                <c:pt idx="38">
                  <c:v>0</c:v>
                </c:pt>
                <c:pt idx="39">
                  <c:v>6.6999999999999957</c:v>
                </c:pt>
                <c:pt idx="40">
                  <c:v>4.7999999999999972</c:v>
                </c:pt>
                <c:pt idx="41">
                  <c:v>-2.3999999999999915</c:v>
                </c:pt>
                <c:pt idx="42">
                  <c:v>-4.1000000000000085</c:v>
                </c:pt>
                <c:pt idx="43">
                  <c:v>3.7000000000000028</c:v>
                </c:pt>
                <c:pt idx="44">
                  <c:v>-1.7999999999999972</c:v>
                </c:pt>
                <c:pt idx="45">
                  <c:v>-6.7999999999999972</c:v>
                </c:pt>
                <c:pt idx="46">
                  <c:v>-5.9000000000000057</c:v>
                </c:pt>
                <c:pt idx="47">
                  <c:v>0.5</c:v>
                </c:pt>
                <c:pt idx="48">
                  <c:v>6.1000000000000014</c:v>
                </c:pt>
                <c:pt idx="49">
                  <c:v>-4.1999999999999957</c:v>
                </c:pt>
                <c:pt idx="50">
                  <c:v>-5.6000000000000014</c:v>
                </c:pt>
                <c:pt idx="51">
                  <c:v>8</c:v>
                </c:pt>
                <c:pt idx="52">
                  <c:v>0.89999999999999858</c:v>
                </c:pt>
                <c:pt idx="53">
                  <c:v>-1.8999999999999986</c:v>
                </c:pt>
                <c:pt idx="54">
                  <c:v>-2.5</c:v>
                </c:pt>
                <c:pt idx="55">
                  <c:v>3.2999999999999972</c:v>
                </c:pt>
                <c:pt idx="56">
                  <c:v>6.0000000000000071</c:v>
                </c:pt>
                <c:pt idx="57">
                  <c:v>3.5</c:v>
                </c:pt>
                <c:pt idx="58">
                  <c:v>0.59999999999999432</c:v>
                </c:pt>
                <c:pt idx="59">
                  <c:v>-3.0999999999999943</c:v>
                </c:pt>
                <c:pt idx="60">
                  <c:v>-2.7000000000000028</c:v>
                </c:pt>
                <c:pt idx="61">
                  <c:v>6</c:v>
                </c:pt>
                <c:pt idx="62">
                  <c:v>9.7000000000000028</c:v>
                </c:pt>
                <c:pt idx="63">
                  <c:v>6</c:v>
                </c:pt>
                <c:pt idx="64">
                  <c:v>6.5</c:v>
                </c:pt>
                <c:pt idx="65">
                  <c:v>-4.2000000000000028</c:v>
                </c:pt>
                <c:pt idx="66">
                  <c:v>1.2999999999999972</c:v>
                </c:pt>
                <c:pt idx="67">
                  <c:v>-2.2999999999999972</c:v>
                </c:pt>
                <c:pt idx="68">
                  <c:v>-2.4000000000000057</c:v>
                </c:pt>
                <c:pt idx="69">
                  <c:v>0.29999999999999716</c:v>
                </c:pt>
                <c:pt idx="70">
                  <c:v>1.8000000000000114</c:v>
                </c:pt>
                <c:pt idx="71">
                  <c:v>3.0999999999999943</c:v>
                </c:pt>
                <c:pt idx="72">
                  <c:v>6</c:v>
                </c:pt>
                <c:pt idx="73">
                  <c:v>-3.7999999999999972</c:v>
                </c:pt>
                <c:pt idx="74">
                  <c:v>4.5</c:v>
                </c:pt>
                <c:pt idx="75">
                  <c:v>-6.2999999999999972</c:v>
                </c:pt>
                <c:pt idx="76">
                  <c:v>-0.80000000000001137</c:v>
                </c:pt>
                <c:pt idx="77">
                  <c:v>-0.79999999999999716</c:v>
                </c:pt>
                <c:pt idx="78">
                  <c:v>2.1000000000000085</c:v>
                </c:pt>
                <c:pt idx="79">
                  <c:v>1.7999999999999972</c:v>
                </c:pt>
                <c:pt idx="80">
                  <c:v>2.7000000000000028</c:v>
                </c:pt>
                <c:pt idx="81">
                  <c:v>-4.8000000000000114</c:v>
                </c:pt>
                <c:pt idx="82">
                  <c:v>-9.9999999999994316E-2</c:v>
                </c:pt>
                <c:pt idx="83">
                  <c:v>-3.5999999999999943</c:v>
                </c:pt>
                <c:pt idx="84">
                  <c:v>2.3999999999999915</c:v>
                </c:pt>
                <c:pt idx="85">
                  <c:v>-3.7999999999999972</c:v>
                </c:pt>
                <c:pt idx="86">
                  <c:v>0.79999999999999716</c:v>
                </c:pt>
                <c:pt idx="87">
                  <c:v>-0.29999999999999716</c:v>
                </c:pt>
                <c:pt idx="88">
                  <c:v>-2.7999999999999972</c:v>
                </c:pt>
                <c:pt idx="89">
                  <c:v>6.8999999999999915</c:v>
                </c:pt>
                <c:pt idx="90">
                  <c:v>-3.6999999999999886</c:v>
                </c:pt>
                <c:pt idx="91">
                  <c:v>-1.1000000000000085</c:v>
                </c:pt>
                <c:pt idx="92">
                  <c:v>-2.0999999999999943</c:v>
                </c:pt>
                <c:pt idx="93">
                  <c:v>-3.4000000000000057</c:v>
                </c:pt>
                <c:pt idx="94">
                  <c:v>3.7000000000000028</c:v>
                </c:pt>
                <c:pt idx="95">
                  <c:v>3.5999999999999943</c:v>
                </c:pt>
                <c:pt idx="96">
                  <c:v>-2.7999999999999972</c:v>
                </c:pt>
                <c:pt idx="97">
                  <c:v>2.5</c:v>
                </c:pt>
                <c:pt idx="98">
                  <c:v>-0.89999999999999147</c:v>
                </c:pt>
                <c:pt idx="99">
                  <c:v>1.5999999999999943</c:v>
                </c:pt>
                <c:pt idx="100">
                  <c:v>-1</c:v>
                </c:pt>
                <c:pt idx="101">
                  <c:v>2.7999999999999972</c:v>
                </c:pt>
                <c:pt idx="102">
                  <c:v>-1.7999999999999972</c:v>
                </c:pt>
                <c:pt idx="103">
                  <c:v>-2.5999999999999943</c:v>
                </c:pt>
                <c:pt idx="104">
                  <c:v>-4.6000000000000085</c:v>
                </c:pt>
                <c:pt idx="105">
                  <c:v>5.7999999999999972</c:v>
                </c:pt>
                <c:pt idx="106">
                  <c:v>-5.5</c:v>
                </c:pt>
                <c:pt idx="107">
                  <c:v>-3.2999999999999972</c:v>
                </c:pt>
                <c:pt idx="108">
                  <c:v>2.6000000000000085</c:v>
                </c:pt>
                <c:pt idx="109">
                  <c:v>0.69999999999998863</c:v>
                </c:pt>
                <c:pt idx="110">
                  <c:v>1.7000000000000028</c:v>
                </c:pt>
                <c:pt idx="111">
                  <c:v>1.4000000000000057</c:v>
                </c:pt>
                <c:pt idx="112">
                  <c:v>-4.1000000000000085</c:v>
                </c:pt>
                <c:pt idx="113">
                  <c:v>0.20000000000000284</c:v>
                </c:pt>
                <c:pt idx="114">
                  <c:v>2.5</c:v>
                </c:pt>
                <c:pt idx="115">
                  <c:v>2.5</c:v>
                </c:pt>
                <c:pt idx="116">
                  <c:v>-1.5999999999999943</c:v>
                </c:pt>
                <c:pt idx="117">
                  <c:v>-3.7999999999999972</c:v>
                </c:pt>
                <c:pt idx="118">
                  <c:v>-7.7000000000000028</c:v>
                </c:pt>
                <c:pt idx="119">
                  <c:v>4</c:v>
                </c:pt>
                <c:pt idx="120">
                  <c:v>4.2000000000000028</c:v>
                </c:pt>
                <c:pt idx="121">
                  <c:v>1</c:v>
                </c:pt>
                <c:pt idx="122">
                  <c:v>3.2999999999999972</c:v>
                </c:pt>
                <c:pt idx="123">
                  <c:v>-2.7999999999999972</c:v>
                </c:pt>
                <c:pt idx="124">
                  <c:v>4.8999999999999915</c:v>
                </c:pt>
                <c:pt idx="125">
                  <c:v>-1.5999999999999943</c:v>
                </c:pt>
                <c:pt idx="126">
                  <c:v>-3.4000000000000057</c:v>
                </c:pt>
                <c:pt idx="127">
                  <c:v>6.5</c:v>
                </c:pt>
                <c:pt idx="128">
                  <c:v>0.70000000000000284</c:v>
                </c:pt>
                <c:pt idx="129">
                  <c:v>-2.5</c:v>
                </c:pt>
                <c:pt idx="130">
                  <c:v>-0.70000000000000284</c:v>
                </c:pt>
                <c:pt idx="131">
                  <c:v>-0.79999999999999716</c:v>
                </c:pt>
                <c:pt idx="132">
                  <c:v>4.4000000000000057</c:v>
                </c:pt>
                <c:pt idx="133">
                  <c:v>-1.1000000000000085</c:v>
                </c:pt>
                <c:pt idx="134">
                  <c:v>-1.2000000000000028</c:v>
                </c:pt>
                <c:pt idx="135">
                  <c:v>-4.3999999999999915</c:v>
                </c:pt>
                <c:pt idx="136">
                  <c:v>-3.1000000000000085</c:v>
                </c:pt>
                <c:pt idx="137">
                  <c:v>1.9000000000000057</c:v>
                </c:pt>
                <c:pt idx="138">
                  <c:v>3.5</c:v>
                </c:pt>
                <c:pt idx="139">
                  <c:v>-5.2000000000000028</c:v>
                </c:pt>
                <c:pt idx="140">
                  <c:v>8.2999999999999972</c:v>
                </c:pt>
                <c:pt idx="141">
                  <c:v>-1.3999999999999915</c:v>
                </c:pt>
                <c:pt idx="142">
                  <c:v>-2.9000000000000057</c:v>
                </c:pt>
                <c:pt idx="143">
                  <c:v>1.2000000000000028</c:v>
                </c:pt>
                <c:pt idx="144">
                  <c:v>-2.0999999999999943</c:v>
                </c:pt>
                <c:pt idx="145">
                  <c:v>-2.1000000000000085</c:v>
                </c:pt>
                <c:pt idx="146">
                  <c:v>0</c:v>
                </c:pt>
                <c:pt idx="147">
                  <c:v>2.6000000000000085</c:v>
                </c:pt>
                <c:pt idx="148">
                  <c:v>-4.6000000000000085</c:v>
                </c:pt>
                <c:pt idx="149">
                  <c:v>-2.7000000000000028</c:v>
                </c:pt>
                <c:pt idx="150">
                  <c:v>0.70000000000000284</c:v>
                </c:pt>
                <c:pt idx="151">
                  <c:v>-14.399999999999999</c:v>
                </c:pt>
                <c:pt idx="152">
                  <c:v>-4.1000000000000014</c:v>
                </c:pt>
                <c:pt idx="153">
                  <c:v>-7.8999999999999986</c:v>
                </c:pt>
                <c:pt idx="154">
                  <c:v>1.8999999999999986</c:v>
                </c:pt>
                <c:pt idx="155">
                  <c:v>0.90000000000000568</c:v>
                </c:pt>
                <c:pt idx="156">
                  <c:v>1.5</c:v>
                </c:pt>
                <c:pt idx="157">
                  <c:v>6.7999999999999972</c:v>
                </c:pt>
                <c:pt idx="158">
                  <c:v>22.5</c:v>
                </c:pt>
                <c:pt idx="159">
                  <c:v>-9.7999999999999972</c:v>
                </c:pt>
                <c:pt idx="160">
                  <c:v>-3.2000000000000028</c:v>
                </c:pt>
                <c:pt idx="161">
                  <c:v>4.4000000000000057</c:v>
                </c:pt>
                <c:pt idx="162">
                  <c:v>-1.5</c:v>
                </c:pt>
                <c:pt idx="163">
                  <c:v>0.89999999999999147</c:v>
                </c:pt>
                <c:pt idx="164">
                  <c:v>1.1000000000000085</c:v>
                </c:pt>
                <c:pt idx="165">
                  <c:v>-5.9000000000000057</c:v>
                </c:pt>
                <c:pt idx="166">
                  <c:v>-8.6000000000000014</c:v>
                </c:pt>
                <c:pt idx="167">
                  <c:v>-0.39999999999999858</c:v>
                </c:pt>
                <c:pt idx="168">
                  <c:v>-2.3999999999999986</c:v>
                </c:pt>
                <c:pt idx="169">
                  <c:v>2.6999999999999957</c:v>
                </c:pt>
                <c:pt idx="170">
                  <c:v>8.5</c:v>
                </c:pt>
                <c:pt idx="171">
                  <c:v>0.20000000000000284</c:v>
                </c:pt>
                <c:pt idx="172">
                  <c:v>0.70000000000000284</c:v>
                </c:pt>
                <c:pt idx="173">
                  <c:v>-0.5</c:v>
                </c:pt>
                <c:pt idx="174">
                  <c:v>-3.1000000000000085</c:v>
                </c:pt>
                <c:pt idx="175">
                  <c:v>1.9000000000000057</c:v>
                </c:pt>
                <c:pt idx="176">
                  <c:v>-2.0999999999999943</c:v>
                </c:pt>
                <c:pt idx="177">
                  <c:v>9.9999999999994316E-2</c:v>
                </c:pt>
                <c:pt idx="178">
                  <c:v>10.700000000000003</c:v>
                </c:pt>
                <c:pt idx="179">
                  <c:v>11.299999999999997</c:v>
                </c:pt>
                <c:pt idx="180">
                  <c:v>-6.0999999999999943</c:v>
                </c:pt>
                <c:pt idx="181">
                  <c:v>-2.8000000000000114</c:v>
                </c:pt>
                <c:pt idx="182">
                  <c:v>-4.7999999999999972</c:v>
                </c:pt>
                <c:pt idx="183">
                  <c:v>0.60000000000000853</c:v>
                </c:pt>
                <c:pt idx="184">
                  <c:v>-7.9000000000000057</c:v>
                </c:pt>
                <c:pt idx="185">
                  <c:v>1.9000000000000057</c:v>
                </c:pt>
                <c:pt idx="186">
                  <c:v>-5.7000000000000028</c:v>
                </c:pt>
                <c:pt idx="187">
                  <c:v>1.0999999999999943</c:v>
                </c:pt>
                <c:pt idx="188">
                  <c:v>1</c:v>
                </c:pt>
                <c:pt idx="189">
                  <c:v>5.7000000000000028</c:v>
                </c:pt>
                <c:pt idx="190">
                  <c:v>-2.2000000000000028</c:v>
                </c:pt>
                <c:pt idx="191">
                  <c:v>8.5</c:v>
                </c:pt>
                <c:pt idx="192">
                  <c:v>7.6000000000000085</c:v>
                </c:pt>
                <c:pt idx="193">
                  <c:v>-2.9000000000000057</c:v>
                </c:pt>
                <c:pt idx="194">
                  <c:v>1.5999999999999943</c:v>
                </c:pt>
                <c:pt idx="195">
                  <c:v>-2.5</c:v>
                </c:pt>
                <c:pt idx="196">
                  <c:v>1.6000000000000085</c:v>
                </c:pt>
                <c:pt idx="197">
                  <c:v>-1.5</c:v>
                </c:pt>
                <c:pt idx="198">
                  <c:v>-4.2000000000000028</c:v>
                </c:pt>
                <c:pt idx="199">
                  <c:v>2.2999999999999972</c:v>
                </c:pt>
                <c:pt idx="200">
                  <c:v>2.7000000000000028</c:v>
                </c:pt>
                <c:pt idx="201">
                  <c:v>1.5999999999999943</c:v>
                </c:pt>
                <c:pt idx="202">
                  <c:v>-0.29999999999999716</c:v>
                </c:pt>
                <c:pt idx="203">
                  <c:v>4</c:v>
                </c:pt>
                <c:pt idx="204">
                  <c:v>-0.39999999999999147</c:v>
                </c:pt>
                <c:pt idx="205">
                  <c:v>-2.5</c:v>
                </c:pt>
                <c:pt idx="206">
                  <c:v>-6.1000000000000085</c:v>
                </c:pt>
                <c:pt idx="207">
                  <c:v>4</c:v>
                </c:pt>
                <c:pt idx="208">
                  <c:v>-3.7000000000000028</c:v>
                </c:pt>
                <c:pt idx="209">
                  <c:v>4</c:v>
                </c:pt>
                <c:pt idx="210">
                  <c:v>3.3000000000000114</c:v>
                </c:pt>
                <c:pt idx="211">
                  <c:v>-1.3000000000000114</c:v>
                </c:pt>
                <c:pt idx="212">
                  <c:v>-7.2999999999999972</c:v>
                </c:pt>
                <c:pt idx="213">
                  <c:v>2</c:v>
                </c:pt>
                <c:pt idx="214">
                  <c:v>-1.0999999999999943</c:v>
                </c:pt>
                <c:pt idx="215">
                  <c:v>4</c:v>
                </c:pt>
                <c:pt idx="216">
                  <c:v>-5</c:v>
                </c:pt>
                <c:pt idx="217">
                  <c:v>-0.90000000000000568</c:v>
                </c:pt>
                <c:pt idx="218">
                  <c:v>8.4000000000000057</c:v>
                </c:pt>
                <c:pt idx="219">
                  <c:v>-3.2000000000000028</c:v>
                </c:pt>
                <c:pt idx="220">
                  <c:v>-3.7999999999999972</c:v>
                </c:pt>
                <c:pt idx="221">
                  <c:v>4.7999999999999972</c:v>
                </c:pt>
                <c:pt idx="222">
                  <c:v>2.5</c:v>
                </c:pt>
                <c:pt idx="223">
                  <c:v>0.79999999999999716</c:v>
                </c:pt>
                <c:pt idx="224">
                  <c:v>2.7999999999999972</c:v>
                </c:pt>
                <c:pt idx="225">
                  <c:v>-0.19999999999998863</c:v>
                </c:pt>
                <c:pt idx="226">
                  <c:v>4</c:v>
                </c:pt>
                <c:pt idx="227">
                  <c:v>-2.1000000000000085</c:v>
                </c:pt>
                <c:pt idx="228">
                  <c:v>-0.5</c:v>
                </c:pt>
                <c:pt idx="229">
                  <c:v>3.6000000000000085</c:v>
                </c:pt>
                <c:pt idx="230">
                  <c:v>-1.3000000000000114</c:v>
                </c:pt>
                <c:pt idx="231">
                  <c:v>-1.0999999999999943</c:v>
                </c:pt>
                <c:pt idx="232">
                  <c:v>4.0999999999999943</c:v>
                </c:pt>
                <c:pt idx="233">
                  <c:v>2.3000000000000114</c:v>
                </c:pt>
                <c:pt idx="234">
                  <c:v>3.6999999999999886</c:v>
                </c:pt>
                <c:pt idx="235">
                  <c:v>-2.2999999999999972</c:v>
                </c:pt>
                <c:pt idx="236">
                  <c:v>0.40000000000000568</c:v>
                </c:pt>
                <c:pt idx="237">
                  <c:v>2.0999999999999943</c:v>
                </c:pt>
                <c:pt idx="238">
                  <c:v>-0.5</c:v>
                </c:pt>
                <c:pt idx="239">
                  <c:v>-6.2000000000000028</c:v>
                </c:pt>
                <c:pt idx="240">
                  <c:v>6.1000000000000085</c:v>
                </c:pt>
                <c:pt idx="241">
                  <c:v>2</c:v>
                </c:pt>
                <c:pt idx="242">
                  <c:v>-2.2999999999999972</c:v>
                </c:pt>
                <c:pt idx="243">
                  <c:v>2.3999999999999915</c:v>
                </c:pt>
                <c:pt idx="244">
                  <c:v>-2.5999999999999943</c:v>
                </c:pt>
                <c:pt idx="245">
                  <c:v>-2.4000000000000057</c:v>
                </c:pt>
                <c:pt idx="246">
                  <c:v>0.70000000000000284</c:v>
                </c:pt>
                <c:pt idx="247">
                  <c:v>-1.7000000000000028</c:v>
                </c:pt>
                <c:pt idx="248">
                  <c:v>-4.3999999999999915</c:v>
                </c:pt>
                <c:pt idx="249">
                  <c:v>-6.4000000000000057</c:v>
                </c:pt>
                <c:pt idx="250">
                  <c:v>6.7999999999999972</c:v>
                </c:pt>
                <c:pt idx="251">
                  <c:v>-2.3999999999999915</c:v>
                </c:pt>
                <c:pt idx="252">
                  <c:v>3.7999999999999972</c:v>
                </c:pt>
                <c:pt idx="253">
                  <c:v>7.8999999999999915</c:v>
                </c:pt>
                <c:pt idx="254">
                  <c:v>-4.5999999999999943</c:v>
                </c:pt>
                <c:pt idx="255">
                  <c:v>-1.5999999999999943</c:v>
                </c:pt>
                <c:pt idx="256">
                  <c:v>0.19999999999998863</c:v>
                </c:pt>
                <c:pt idx="257">
                  <c:v>2.2000000000000028</c:v>
                </c:pt>
                <c:pt idx="258">
                  <c:v>-0.59999999999999432</c:v>
                </c:pt>
                <c:pt idx="259">
                  <c:v>-0.79999999999999716</c:v>
                </c:pt>
                <c:pt idx="260">
                  <c:v>3.0999999999999943</c:v>
                </c:pt>
                <c:pt idx="261">
                  <c:v>-4.4000000000000057</c:v>
                </c:pt>
                <c:pt idx="262">
                  <c:v>3.9000000000000057</c:v>
                </c:pt>
                <c:pt idx="263">
                  <c:v>9.9999999999994316E-2</c:v>
                </c:pt>
                <c:pt idx="264">
                  <c:v>7.5</c:v>
                </c:pt>
                <c:pt idx="265">
                  <c:v>-0.79999999999999716</c:v>
                </c:pt>
                <c:pt idx="266">
                  <c:v>-6.0999999999999943</c:v>
                </c:pt>
                <c:pt idx="267">
                  <c:v>2</c:v>
                </c:pt>
                <c:pt idx="268">
                  <c:v>1.0999999999999943</c:v>
                </c:pt>
                <c:pt idx="269">
                  <c:v>-4</c:v>
                </c:pt>
                <c:pt idx="270">
                  <c:v>3.7000000000000028</c:v>
                </c:pt>
                <c:pt idx="271">
                  <c:v>-0.5</c:v>
                </c:pt>
                <c:pt idx="272">
                  <c:v>-0.59999999999999432</c:v>
                </c:pt>
                <c:pt idx="273">
                  <c:v>-2.7000000000000028</c:v>
                </c:pt>
                <c:pt idx="274">
                  <c:v>0.89999999999999147</c:v>
                </c:pt>
                <c:pt idx="275">
                  <c:v>-10.899999999999991</c:v>
                </c:pt>
                <c:pt idx="276">
                  <c:v>-4.2999999999999972</c:v>
                </c:pt>
                <c:pt idx="277">
                  <c:v>-5.6000000000000085</c:v>
                </c:pt>
                <c:pt idx="278">
                  <c:v>3.1000000000000085</c:v>
                </c:pt>
                <c:pt idx="279">
                  <c:v>-1.7000000000000028</c:v>
                </c:pt>
                <c:pt idx="280">
                  <c:v>3.2000000000000028</c:v>
                </c:pt>
                <c:pt idx="281">
                  <c:v>1.5</c:v>
                </c:pt>
                <c:pt idx="282">
                  <c:v>1.5</c:v>
                </c:pt>
                <c:pt idx="283">
                  <c:v>-3.2000000000000028</c:v>
                </c:pt>
                <c:pt idx="284">
                  <c:v>-11.700000000000003</c:v>
                </c:pt>
                <c:pt idx="285">
                  <c:v>2</c:v>
                </c:pt>
                <c:pt idx="286">
                  <c:v>1.0999999999999943</c:v>
                </c:pt>
                <c:pt idx="287">
                  <c:v>5.7000000000000028</c:v>
                </c:pt>
                <c:pt idx="288">
                  <c:v>9</c:v>
                </c:pt>
                <c:pt idx="289">
                  <c:v>-4.0999999999999943</c:v>
                </c:pt>
                <c:pt idx="290">
                  <c:v>5.5</c:v>
                </c:pt>
                <c:pt idx="291">
                  <c:v>-3.6000000000000085</c:v>
                </c:pt>
                <c:pt idx="292">
                  <c:v>3.6000000000000085</c:v>
                </c:pt>
                <c:pt idx="293">
                  <c:v>-4.7999999999999972</c:v>
                </c:pt>
                <c:pt idx="294">
                  <c:v>-6.9000000000000057</c:v>
                </c:pt>
                <c:pt idx="295">
                  <c:v>-0.40000000000000568</c:v>
                </c:pt>
                <c:pt idx="296">
                  <c:v>-0.69999999999998863</c:v>
                </c:pt>
                <c:pt idx="297">
                  <c:v>-6.8000000000000114</c:v>
                </c:pt>
                <c:pt idx="298">
                  <c:v>5.4000000000000057</c:v>
                </c:pt>
                <c:pt idx="299">
                  <c:v>2.2999999999999972</c:v>
                </c:pt>
                <c:pt idx="300">
                  <c:v>-8</c:v>
                </c:pt>
                <c:pt idx="301">
                  <c:v>-2.8999999999999915</c:v>
                </c:pt>
                <c:pt idx="302">
                  <c:v>-0.30000000000001137</c:v>
                </c:pt>
                <c:pt idx="303">
                  <c:v>9.7000000000000028</c:v>
                </c:pt>
                <c:pt idx="304">
                  <c:v>12.100000000000009</c:v>
                </c:pt>
                <c:pt idx="305">
                  <c:v>-5</c:v>
                </c:pt>
                <c:pt idx="306">
                  <c:v>-2.7000000000000028</c:v>
                </c:pt>
                <c:pt idx="307">
                  <c:v>-1.2000000000000028</c:v>
                </c:pt>
                <c:pt idx="308">
                  <c:v>-1.7000000000000028</c:v>
                </c:pt>
                <c:pt idx="309">
                  <c:v>2.2000000000000028</c:v>
                </c:pt>
                <c:pt idx="310">
                  <c:v>5.0999999999999943</c:v>
                </c:pt>
                <c:pt idx="311">
                  <c:v>1.7000000000000028</c:v>
                </c:pt>
                <c:pt idx="312">
                  <c:v>10.299999999999997</c:v>
                </c:pt>
                <c:pt idx="313">
                  <c:v>-11.599999999999994</c:v>
                </c:pt>
                <c:pt idx="314">
                  <c:v>0.29999999999999716</c:v>
                </c:pt>
                <c:pt idx="315">
                  <c:v>-1.5</c:v>
                </c:pt>
                <c:pt idx="316">
                  <c:v>-5.7000000000000028</c:v>
                </c:pt>
                <c:pt idx="317">
                  <c:v>6.9000000000000057</c:v>
                </c:pt>
                <c:pt idx="318">
                  <c:v>2.7000000000000028</c:v>
                </c:pt>
                <c:pt idx="319">
                  <c:v>-3</c:v>
                </c:pt>
                <c:pt idx="320">
                  <c:v>-0.20000000000000284</c:v>
                </c:pt>
                <c:pt idx="321">
                  <c:v>-4.2000000000000028</c:v>
                </c:pt>
                <c:pt idx="322">
                  <c:v>1.4000000000000057</c:v>
                </c:pt>
                <c:pt idx="323">
                  <c:v>5.7000000000000028</c:v>
                </c:pt>
                <c:pt idx="324">
                  <c:v>-5.2000000000000028</c:v>
                </c:pt>
                <c:pt idx="325">
                  <c:v>-1.2999999999999972</c:v>
                </c:pt>
                <c:pt idx="326">
                  <c:v>-1.6000000000000085</c:v>
                </c:pt>
                <c:pt idx="327">
                  <c:v>-5.7999999999999972</c:v>
                </c:pt>
                <c:pt idx="328">
                  <c:v>-1.7000000000000028</c:v>
                </c:pt>
                <c:pt idx="329">
                  <c:v>9.7000000000000028</c:v>
                </c:pt>
                <c:pt idx="330">
                  <c:v>0.5</c:v>
                </c:pt>
                <c:pt idx="331">
                  <c:v>-8.5999999999999943</c:v>
                </c:pt>
                <c:pt idx="332">
                  <c:v>-13.600000000000009</c:v>
                </c:pt>
                <c:pt idx="333">
                  <c:v>-9.9999999999994316E-2</c:v>
                </c:pt>
                <c:pt idx="334">
                  <c:v>6.3999999999999915</c:v>
                </c:pt>
                <c:pt idx="335">
                  <c:v>10.600000000000009</c:v>
                </c:pt>
                <c:pt idx="336">
                  <c:v>-1.2999999999999972</c:v>
                </c:pt>
                <c:pt idx="337">
                  <c:v>-4.4000000000000057</c:v>
                </c:pt>
                <c:pt idx="338">
                  <c:v>1.5</c:v>
                </c:pt>
                <c:pt idx="339">
                  <c:v>-2.5999999999999943</c:v>
                </c:pt>
                <c:pt idx="340">
                  <c:v>-5.2000000000000028</c:v>
                </c:pt>
                <c:pt idx="341">
                  <c:v>3.7999999999999972</c:v>
                </c:pt>
                <c:pt idx="342">
                  <c:v>0.5</c:v>
                </c:pt>
                <c:pt idx="343">
                  <c:v>-4.5</c:v>
                </c:pt>
                <c:pt idx="344">
                  <c:v>10.200000000000003</c:v>
                </c:pt>
                <c:pt idx="345">
                  <c:v>6.5999999999999943</c:v>
                </c:pt>
                <c:pt idx="346">
                  <c:v>-1.5999999999999943</c:v>
                </c:pt>
                <c:pt idx="347">
                  <c:v>-2</c:v>
                </c:pt>
                <c:pt idx="348">
                  <c:v>6.3999999999999915</c:v>
                </c:pt>
                <c:pt idx="349">
                  <c:v>-6.0999999999999943</c:v>
                </c:pt>
                <c:pt idx="350">
                  <c:v>-2.7999999999999972</c:v>
                </c:pt>
                <c:pt idx="351">
                  <c:v>-2.7999999999999972</c:v>
                </c:pt>
                <c:pt idx="352">
                  <c:v>1.6999999999999886</c:v>
                </c:pt>
                <c:pt idx="353">
                  <c:v>-2.8999999999999915</c:v>
                </c:pt>
                <c:pt idx="354">
                  <c:v>6.7999999999999972</c:v>
                </c:pt>
                <c:pt idx="355">
                  <c:v>-7.7999999999999972</c:v>
                </c:pt>
                <c:pt idx="356">
                  <c:v>0.39999999999999147</c:v>
                </c:pt>
                <c:pt idx="357">
                  <c:v>-4</c:v>
                </c:pt>
                <c:pt idx="358">
                  <c:v>-3.8999999999999915</c:v>
                </c:pt>
                <c:pt idx="359">
                  <c:v>-0.60000000000000853</c:v>
                </c:pt>
                <c:pt idx="360">
                  <c:v>2.5</c:v>
                </c:pt>
                <c:pt idx="361">
                  <c:v>-5.6999999999999957</c:v>
                </c:pt>
                <c:pt idx="362">
                  <c:v>-2.2999999999999972</c:v>
                </c:pt>
                <c:pt idx="363">
                  <c:v>-6.8000000000000043</c:v>
                </c:pt>
                <c:pt idx="364">
                  <c:v>-2.1999999999999957</c:v>
                </c:pt>
                <c:pt idx="365">
                  <c:v>-1.8999999999999986</c:v>
                </c:pt>
                <c:pt idx="366">
                  <c:v>4.2999999999999972</c:v>
                </c:pt>
                <c:pt idx="367">
                  <c:v>4.3999999999999986</c:v>
                </c:pt>
                <c:pt idx="368">
                  <c:v>9.3000000000000043</c:v>
                </c:pt>
                <c:pt idx="369">
                  <c:v>-10.200000000000003</c:v>
                </c:pt>
                <c:pt idx="370">
                  <c:v>-3.1000000000000014</c:v>
                </c:pt>
                <c:pt idx="371">
                  <c:v>0.10000000000000142</c:v>
                </c:pt>
                <c:pt idx="372">
                  <c:v>3.7999999999999972</c:v>
                </c:pt>
                <c:pt idx="373">
                  <c:v>-7.2999999999999972</c:v>
                </c:pt>
                <c:pt idx="374">
                  <c:v>3</c:v>
                </c:pt>
                <c:pt idx="375">
                  <c:v>9.6000000000000014</c:v>
                </c:pt>
                <c:pt idx="376">
                  <c:v>6.3000000000000043</c:v>
                </c:pt>
                <c:pt idx="377">
                  <c:v>-0.20000000000000284</c:v>
                </c:pt>
                <c:pt idx="378">
                  <c:v>-6</c:v>
                </c:pt>
                <c:pt idx="379">
                  <c:v>1.7999999999999972</c:v>
                </c:pt>
                <c:pt idx="380">
                  <c:v>8.5</c:v>
                </c:pt>
                <c:pt idx="381">
                  <c:v>-4.9000000000000057</c:v>
                </c:pt>
                <c:pt idx="382">
                  <c:v>-2.0999999999999943</c:v>
                </c:pt>
                <c:pt idx="383">
                  <c:v>2.4000000000000057</c:v>
                </c:pt>
                <c:pt idx="384">
                  <c:v>1.1999999999999886</c:v>
                </c:pt>
                <c:pt idx="385">
                  <c:v>-1.6999999999999886</c:v>
                </c:pt>
                <c:pt idx="386">
                  <c:v>-0.5</c:v>
                </c:pt>
                <c:pt idx="387">
                  <c:v>-1.4000000000000057</c:v>
                </c:pt>
                <c:pt idx="388">
                  <c:v>2.2999999999999972</c:v>
                </c:pt>
                <c:pt idx="389">
                  <c:v>1</c:v>
                </c:pt>
                <c:pt idx="390">
                  <c:v>-7.5</c:v>
                </c:pt>
                <c:pt idx="391">
                  <c:v>0.60000000000000142</c:v>
                </c:pt>
                <c:pt idx="392">
                  <c:v>-2</c:v>
                </c:pt>
                <c:pt idx="393">
                  <c:v>1</c:v>
                </c:pt>
                <c:pt idx="394">
                  <c:v>2.8999999999999986</c:v>
                </c:pt>
                <c:pt idx="395">
                  <c:v>2.7000000000000028</c:v>
                </c:pt>
                <c:pt idx="396">
                  <c:v>1.7999999999999972</c:v>
                </c:pt>
                <c:pt idx="397">
                  <c:v>2.2999999999999972</c:v>
                </c:pt>
                <c:pt idx="398">
                  <c:v>-13.699999999999996</c:v>
                </c:pt>
                <c:pt idx="399">
                  <c:v>3.7000000000000028</c:v>
                </c:pt>
                <c:pt idx="400">
                  <c:v>7.8999999999999986</c:v>
                </c:pt>
                <c:pt idx="401">
                  <c:v>-4.7999999999999972</c:v>
                </c:pt>
                <c:pt idx="402">
                  <c:v>-8.8000000000000043</c:v>
                </c:pt>
                <c:pt idx="403">
                  <c:v>-8.2999999999999972</c:v>
                </c:pt>
                <c:pt idx="404">
                  <c:v>1.7999999999999972</c:v>
                </c:pt>
                <c:pt idx="405">
                  <c:v>2.3000000000000043</c:v>
                </c:pt>
                <c:pt idx="406">
                  <c:v>3.1999999999999957</c:v>
                </c:pt>
                <c:pt idx="407">
                  <c:v>8.7000000000000028</c:v>
                </c:pt>
                <c:pt idx="408">
                  <c:v>5.4999999999999929</c:v>
                </c:pt>
                <c:pt idx="409">
                  <c:v>1.2000000000000028</c:v>
                </c:pt>
                <c:pt idx="410">
                  <c:v>-0.5</c:v>
                </c:pt>
                <c:pt idx="411">
                  <c:v>2.5</c:v>
                </c:pt>
                <c:pt idx="412">
                  <c:v>2</c:v>
                </c:pt>
                <c:pt idx="413">
                  <c:v>-6.5</c:v>
                </c:pt>
                <c:pt idx="414">
                  <c:v>-2.2000000000000028</c:v>
                </c:pt>
                <c:pt idx="415">
                  <c:v>-0.5</c:v>
                </c:pt>
                <c:pt idx="416">
                  <c:v>8.4000000000000057</c:v>
                </c:pt>
                <c:pt idx="417">
                  <c:v>5.5</c:v>
                </c:pt>
                <c:pt idx="418">
                  <c:v>-1.2999999999999972</c:v>
                </c:pt>
                <c:pt idx="419">
                  <c:v>-13.900000000000006</c:v>
                </c:pt>
                <c:pt idx="420">
                  <c:v>2.7999999999999972</c:v>
                </c:pt>
                <c:pt idx="421">
                  <c:v>3.6000000000000085</c:v>
                </c:pt>
                <c:pt idx="422">
                  <c:v>0.59999999999999432</c:v>
                </c:pt>
                <c:pt idx="423">
                  <c:v>-3</c:v>
                </c:pt>
                <c:pt idx="424">
                  <c:v>8</c:v>
                </c:pt>
                <c:pt idx="425">
                  <c:v>2</c:v>
                </c:pt>
                <c:pt idx="426">
                  <c:v>-1.2999999999999972</c:v>
                </c:pt>
                <c:pt idx="427">
                  <c:v>-2.7999999999999972</c:v>
                </c:pt>
                <c:pt idx="428">
                  <c:v>-5.9000000000000057</c:v>
                </c:pt>
                <c:pt idx="429">
                  <c:v>-5.2999999999999972</c:v>
                </c:pt>
                <c:pt idx="430">
                  <c:v>4.2999999999999972</c:v>
                </c:pt>
                <c:pt idx="431">
                  <c:v>5.2999999999999972</c:v>
                </c:pt>
                <c:pt idx="432">
                  <c:v>-0.89999999999999147</c:v>
                </c:pt>
                <c:pt idx="433">
                  <c:v>1.5</c:v>
                </c:pt>
                <c:pt idx="434">
                  <c:v>-2.7000000000000028</c:v>
                </c:pt>
                <c:pt idx="435">
                  <c:v>4.7000000000000028</c:v>
                </c:pt>
                <c:pt idx="436">
                  <c:v>-1</c:v>
                </c:pt>
                <c:pt idx="437">
                  <c:v>-0.20000000000000284</c:v>
                </c:pt>
                <c:pt idx="438">
                  <c:v>-1.7000000000000028</c:v>
                </c:pt>
                <c:pt idx="439">
                  <c:v>-0.5</c:v>
                </c:pt>
                <c:pt idx="440">
                  <c:v>4.1000000000000085</c:v>
                </c:pt>
                <c:pt idx="441">
                  <c:v>4.1999999999999886</c:v>
                </c:pt>
                <c:pt idx="442">
                  <c:v>0.30000000000001137</c:v>
                </c:pt>
                <c:pt idx="443">
                  <c:v>6.5</c:v>
                </c:pt>
                <c:pt idx="444">
                  <c:v>4.5999999999999943</c:v>
                </c:pt>
                <c:pt idx="445">
                  <c:v>-3</c:v>
                </c:pt>
                <c:pt idx="446">
                  <c:v>-2.7000000000000028</c:v>
                </c:pt>
                <c:pt idx="447">
                  <c:v>3.5</c:v>
                </c:pt>
                <c:pt idx="448">
                  <c:v>-4.5999999999999943</c:v>
                </c:pt>
                <c:pt idx="449">
                  <c:v>3.5999999999999943</c:v>
                </c:pt>
                <c:pt idx="450">
                  <c:v>-3.7000000000000028</c:v>
                </c:pt>
                <c:pt idx="451">
                  <c:v>-0.69999999999998863</c:v>
                </c:pt>
                <c:pt idx="452">
                  <c:v>-5.2000000000000028</c:v>
                </c:pt>
                <c:pt idx="453">
                  <c:v>3.8999999999999915</c:v>
                </c:pt>
                <c:pt idx="454">
                  <c:v>0.80000000000001137</c:v>
                </c:pt>
                <c:pt idx="455">
                  <c:v>-0.20000000000000284</c:v>
                </c:pt>
                <c:pt idx="456">
                  <c:v>0</c:v>
                </c:pt>
                <c:pt idx="457">
                  <c:v>-0.79999999999999716</c:v>
                </c:pt>
                <c:pt idx="458">
                  <c:v>-0.40000000000000568</c:v>
                </c:pt>
                <c:pt idx="459">
                  <c:v>-3.9000000000000057</c:v>
                </c:pt>
                <c:pt idx="460">
                  <c:v>7.3000000000000114</c:v>
                </c:pt>
                <c:pt idx="461">
                  <c:v>-2.5</c:v>
                </c:pt>
                <c:pt idx="462">
                  <c:v>-4.6000000000000085</c:v>
                </c:pt>
                <c:pt idx="463">
                  <c:v>0.90000000000000568</c:v>
                </c:pt>
                <c:pt idx="464">
                  <c:v>4</c:v>
                </c:pt>
                <c:pt idx="465">
                  <c:v>-5.9000000000000057</c:v>
                </c:pt>
                <c:pt idx="466">
                  <c:v>8.4000000000000057</c:v>
                </c:pt>
                <c:pt idx="467">
                  <c:v>4.2999999999999972</c:v>
                </c:pt>
                <c:pt idx="468">
                  <c:v>0.79999999999999716</c:v>
                </c:pt>
                <c:pt idx="469">
                  <c:v>-3.7999999999999972</c:v>
                </c:pt>
                <c:pt idx="470">
                  <c:v>0</c:v>
                </c:pt>
                <c:pt idx="471">
                  <c:v>0.5</c:v>
                </c:pt>
                <c:pt idx="472">
                  <c:v>0.70000000000000284</c:v>
                </c:pt>
                <c:pt idx="473">
                  <c:v>-3.7999999999999972</c:v>
                </c:pt>
                <c:pt idx="474">
                  <c:v>-3.4000000000000057</c:v>
                </c:pt>
                <c:pt idx="475">
                  <c:v>7.2000000000000028</c:v>
                </c:pt>
                <c:pt idx="476">
                  <c:v>-3.2999999999999972</c:v>
                </c:pt>
                <c:pt idx="477">
                  <c:v>6.0999999999999943</c:v>
                </c:pt>
                <c:pt idx="478">
                  <c:v>-1.5999999999999943</c:v>
                </c:pt>
                <c:pt idx="479">
                  <c:v>-4.6000000000000085</c:v>
                </c:pt>
                <c:pt idx="480">
                  <c:v>2</c:v>
                </c:pt>
                <c:pt idx="481">
                  <c:v>3.7000000000000028</c:v>
                </c:pt>
                <c:pt idx="482">
                  <c:v>-1.2000000000000028</c:v>
                </c:pt>
                <c:pt idx="483">
                  <c:v>-0.39999999999999147</c:v>
                </c:pt>
                <c:pt idx="484">
                  <c:v>0.69999999999998863</c:v>
                </c:pt>
                <c:pt idx="485">
                  <c:v>-2.7999999999999972</c:v>
                </c:pt>
                <c:pt idx="486">
                  <c:v>1</c:v>
                </c:pt>
                <c:pt idx="487">
                  <c:v>-0.20000000000000284</c:v>
                </c:pt>
                <c:pt idx="488">
                  <c:v>3.4000000000000057</c:v>
                </c:pt>
                <c:pt idx="489">
                  <c:v>-1.2000000000000028</c:v>
                </c:pt>
                <c:pt idx="490">
                  <c:v>-1.2000000000000028</c:v>
                </c:pt>
                <c:pt idx="491">
                  <c:v>-1.0999999999999943</c:v>
                </c:pt>
                <c:pt idx="492">
                  <c:v>-7.0999999999999943</c:v>
                </c:pt>
                <c:pt idx="493">
                  <c:v>4.5</c:v>
                </c:pt>
                <c:pt idx="494">
                  <c:v>4.3999999999999915</c:v>
                </c:pt>
                <c:pt idx="495">
                  <c:v>-1.3999999999999915</c:v>
                </c:pt>
                <c:pt idx="496">
                  <c:v>6.0999999999999943</c:v>
                </c:pt>
                <c:pt idx="497">
                  <c:v>-4.2000000000000028</c:v>
                </c:pt>
                <c:pt idx="498">
                  <c:v>1.2000000000000028</c:v>
                </c:pt>
                <c:pt idx="499">
                  <c:v>-10.599999999999994</c:v>
                </c:pt>
                <c:pt idx="500">
                  <c:v>3.5</c:v>
                </c:pt>
                <c:pt idx="501">
                  <c:v>0.79999999999999716</c:v>
                </c:pt>
                <c:pt idx="502">
                  <c:v>3.0999999999999943</c:v>
                </c:pt>
                <c:pt idx="503">
                  <c:v>1.6000000000000085</c:v>
                </c:pt>
                <c:pt idx="504">
                  <c:v>1.5999999999999943</c:v>
                </c:pt>
                <c:pt idx="505">
                  <c:v>1.5999999999999943</c:v>
                </c:pt>
                <c:pt idx="506">
                  <c:v>-12.399999999999991</c:v>
                </c:pt>
                <c:pt idx="507">
                  <c:v>-9.6000000000000085</c:v>
                </c:pt>
                <c:pt idx="508">
                  <c:v>-4.1999999999999886</c:v>
                </c:pt>
                <c:pt idx="509">
                  <c:v>6.3999999999999915</c:v>
                </c:pt>
                <c:pt idx="510">
                  <c:v>-6.3999999999999915</c:v>
                </c:pt>
                <c:pt idx="511">
                  <c:v>2.5999999999999943</c:v>
                </c:pt>
                <c:pt idx="512">
                  <c:v>7.0999999999999943</c:v>
                </c:pt>
                <c:pt idx="513">
                  <c:v>3.6000000000000085</c:v>
                </c:pt>
                <c:pt idx="514">
                  <c:v>-8.7000000000000028</c:v>
                </c:pt>
                <c:pt idx="515">
                  <c:v>4.0999999999999943</c:v>
                </c:pt>
                <c:pt idx="516">
                  <c:v>-0.59999999999999432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243-4D2C-8CB9-33C9D1AF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'UMCSI-Exp-CC'!$D$1</c:f>
              <c:strCache>
                <c:ptCount val="1"/>
                <c:pt idx="0">
                  <c:v>Expectations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'UMCSI-Exp-CC'!$D$2:$D$700</c:f>
              <c:numCache>
                <c:formatCode>0.0</c:formatCode>
                <c:ptCount val="699"/>
                <c:pt idx="0">
                  <c:v>75.7</c:v>
                </c:pt>
                <c:pt idx="1">
                  <c:v>77.2</c:v>
                </c:pt>
                <c:pt idx="2">
                  <c:v>69.5</c:v>
                </c:pt>
                <c:pt idx="3">
                  <c:v>71.099999999999994</c:v>
                </c:pt>
                <c:pt idx="4">
                  <c:v>73</c:v>
                </c:pt>
                <c:pt idx="5">
                  <c:v>68.099999999999994</c:v>
                </c:pt>
                <c:pt idx="6">
                  <c:v>72</c:v>
                </c:pt>
                <c:pt idx="7">
                  <c:v>67</c:v>
                </c:pt>
                <c:pt idx="8">
                  <c:v>69.8</c:v>
                </c:pt>
                <c:pt idx="9">
                  <c:v>71.7</c:v>
                </c:pt>
                <c:pt idx="10">
                  <c:v>62.8</c:v>
                </c:pt>
                <c:pt idx="11">
                  <c:v>53.8</c:v>
                </c:pt>
                <c:pt idx="12">
                  <c:v>58.4</c:v>
                </c:pt>
                <c:pt idx="13">
                  <c:v>62.2</c:v>
                </c:pt>
                <c:pt idx="14">
                  <c:v>53.7</c:v>
                </c:pt>
                <c:pt idx="15">
                  <c:v>53.3</c:v>
                </c:pt>
                <c:pt idx="16">
                  <c:v>54.9</c:v>
                </c:pt>
                <c:pt idx="17">
                  <c:v>51.4</c:v>
                </c:pt>
                <c:pt idx="18">
                  <c:v>44.2</c:v>
                </c:pt>
                <c:pt idx="19">
                  <c:v>49.3</c:v>
                </c:pt>
                <c:pt idx="20">
                  <c:v>53.6</c:v>
                </c:pt>
                <c:pt idx="21">
                  <c:v>49.5</c:v>
                </c:pt>
                <c:pt idx="22">
                  <c:v>52</c:v>
                </c:pt>
                <c:pt idx="23">
                  <c:v>51.5</c:v>
                </c:pt>
                <c:pt idx="24">
                  <c:v>54.1</c:v>
                </c:pt>
                <c:pt idx="25">
                  <c:v>54.9</c:v>
                </c:pt>
                <c:pt idx="26">
                  <c:v>44.3</c:v>
                </c:pt>
                <c:pt idx="27">
                  <c:v>44.4</c:v>
                </c:pt>
                <c:pt idx="28">
                  <c:v>45.3</c:v>
                </c:pt>
                <c:pt idx="29">
                  <c:v>53</c:v>
                </c:pt>
                <c:pt idx="30">
                  <c:v>53.4</c:v>
                </c:pt>
                <c:pt idx="31">
                  <c:v>59.6</c:v>
                </c:pt>
                <c:pt idx="32">
                  <c:v>67.900000000000006</c:v>
                </c:pt>
                <c:pt idx="33">
                  <c:v>69.599999999999994</c:v>
                </c:pt>
                <c:pt idx="34">
                  <c:v>76.900000000000006</c:v>
                </c:pt>
                <c:pt idx="35">
                  <c:v>60.4</c:v>
                </c:pt>
                <c:pt idx="36">
                  <c:v>67.900000000000006</c:v>
                </c:pt>
                <c:pt idx="37">
                  <c:v>62.1</c:v>
                </c:pt>
                <c:pt idx="38">
                  <c:v>62.1</c:v>
                </c:pt>
                <c:pt idx="39">
                  <c:v>68.8</c:v>
                </c:pt>
                <c:pt idx="40">
                  <c:v>73.599999999999994</c:v>
                </c:pt>
                <c:pt idx="41">
                  <c:v>71.2</c:v>
                </c:pt>
                <c:pt idx="42">
                  <c:v>67.099999999999994</c:v>
                </c:pt>
                <c:pt idx="43">
                  <c:v>70.8</c:v>
                </c:pt>
                <c:pt idx="44">
                  <c:v>69</c:v>
                </c:pt>
                <c:pt idx="45">
                  <c:v>62.2</c:v>
                </c:pt>
                <c:pt idx="46">
                  <c:v>56.3</c:v>
                </c:pt>
                <c:pt idx="47">
                  <c:v>56.8</c:v>
                </c:pt>
                <c:pt idx="48">
                  <c:v>62.9</c:v>
                </c:pt>
                <c:pt idx="49">
                  <c:v>58.7</c:v>
                </c:pt>
                <c:pt idx="50">
                  <c:v>53.1</c:v>
                </c:pt>
                <c:pt idx="51">
                  <c:v>61.1</c:v>
                </c:pt>
                <c:pt idx="52">
                  <c:v>62</c:v>
                </c:pt>
                <c:pt idx="53">
                  <c:v>60.1</c:v>
                </c:pt>
                <c:pt idx="54">
                  <c:v>57.6</c:v>
                </c:pt>
                <c:pt idx="55">
                  <c:v>60.9</c:v>
                </c:pt>
                <c:pt idx="56">
                  <c:v>66.900000000000006</c:v>
                </c:pt>
                <c:pt idx="57">
                  <c:v>70.400000000000006</c:v>
                </c:pt>
                <c:pt idx="58">
                  <c:v>71</c:v>
                </c:pt>
                <c:pt idx="59">
                  <c:v>67.900000000000006</c:v>
                </c:pt>
                <c:pt idx="60">
                  <c:v>65.2</c:v>
                </c:pt>
                <c:pt idx="61">
                  <c:v>71.2</c:v>
                </c:pt>
                <c:pt idx="62">
                  <c:v>80.900000000000006</c:v>
                </c:pt>
                <c:pt idx="63">
                  <c:v>86.9</c:v>
                </c:pt>
                <c:pt idx="64">
                  <c:v>93.4</c:v>
                </c:pt>
                <c:pt idx="65">
                  <c:v>89.2</c:v>
                </c:pt>
                <c:pt idx="66">
                  <c:v>90.5</c:v>
                </c:pt>
                <c:pt idx="67">
                  <c:v>88.2</c:v>
                </c:pt>
                <c:pt idx="68">
                  <c:v>85.8</c:v>
                </c:pt>
                <c:pt idx="69">
                  <c:v>86.1</c:v>
                </c:pt>
                <c:pt idx="70">
                  <c:v>87.9</c:v>
                </c:pt>
                <c:pt idx="71">
                  <c:v>91</c:v>
                </c:pt>
                <c:pt idx="72">
                  <c:v>97</c:v>
                </c:pt>
                <c:pt idx="73">
                  <c:v>93.2</c:v>
                </c:pt>
                <c:pt idx="74">
                  <c:v>97.7</c:v>
                </c:pt>
                <c:pt idx="75">
                  <c:v>91.4</c:v>
                </c:pt>
                <c:pt idx="76">
                  <c:v>90.6</c:v>
                </c:pt>
                <c:pt idx="77">
                  <c:v>89.8</c:v>
                </c:pt>
                <c:pt idx="78">
                  <c:v>91.9</c:v>
                </c:pt>
                <c:pt idx="79">
                  <c:v>93.7</c:v>
                </c:pt>
                <c:pt idx="80">
                  <c:v>96.4</c:v>
                </c:pt>
                <c:pt idx="81">
                  <c:v>91.6</c:v>
                </c:pt>
                <c:pt idx="82">
                  <c:v>91.5</c:v>
                </c:pt>
                <c:pt idx="83">
                  <c:v>87.9</c:v>
                </c:pt>
                <c:pt idx="84">
                  <c:v>90.3</c:v>
                </c:pt>
                <c:pt idx="85">
                  <c:v>86.5</c:v>
                </c:pt>
                <c:pt idx="86">
                  <c:v>87.3</c:v>
                </c:pt>
                <c:pt idx="87">
                  <c:v>87</c:v>
                </c:pt>
                <c:pt idx="88">
                  <c:v>84.2</c:v>
                </c:pt>
                <c:pt idx="89">
                  <c:v>91.1</c:v>
                </c:pt>
                <c:pt idx="90">
                  <c:v>87.4</c:v>
                </c:pt>
                <c:pt idx="91">
                  <c:v>86.3</c:v>
                </c:pt>
                <c:pt idx="92">
                  <c:v>84.2</c:v>
                </c:pt>
                <c:pt idx="93">
                  <c:v>80.8</c:v>
                </c:pt>
                <c:pt idx="94">
                  <c:v>84.5</c:v>
                </c:pt>
                <c:pt idx="95">
                  <c:v>88.1</c:v>
                </c:pt>
                <c:pt idx="96">
                  <c:v>85.3</c:v>
                </c:pt>
                <c:pt idx="97">
                  <c:v>87.8</c:v>
                </c:pt>
                <c:pt idx="98">
                  <c:v>86.9</c:v>
                </c:pt>
                <c:pt idx="99">
                  <c:v>88.5</c:v>
                </c:pt>
                <c:pt idx="100">
                  <c:v>87.5</c:v>
                </c:pt>
                <c:pt idx="101">
                  <c:v>90.3</c:v>
                </c:pt>
                <c:pt idx="102">
                  <c:v>88.5</c:v>
                </c:pt>
                <c:pt idx="103">
                  <c:v>85.9</c:v>
                </c:pt>
                <c:pt idx="104">
                  <c:v>81.3</c:v>
                </c:pt>
                <c:pt idx="105">
                  <c:v>87.1</c:v>
                </c:pt>
                <c:pt idx="106">
                  <c:v>81.599999999999994</c:v>
                </c:pt>
                <c:pt idx="107">
                  <c:v>78.3</c:v>
                </c:pt>
                <c:pt idx="108">
                  <c:v>80.900000000000006</c:v>
                </c:pt>
                <c:pt idx="109">
                  <c:v>81.599999999999994</c:v>
                </c:pt>
                <c:pt idx="110">
                  <c:v>83.3</c:v>
                </c:pt>
                <c:pt idx="111">
                  <c:v>84.7</c:v>
                </c:pt>
                <c:pt idx="112">
                  <c:v>80.599999999999994</c:v>
                </c:pt>
                <c:pt idx="113">
                  <c:v>80.8</c:v>
                </c:pt>
                <c:pt idx="114">
                  <c:v>83.3</c:v>
                </c:pt>
                <c:pt idx="115">
                  <c:v>85.8</c:v>
                </c:pt>
                <c:pt idx="116">
                  <c:v>84.2</c:v>
                </c:pt>
                <c:pt idx="117">
                  <c:v>80.400000000000006</c:v>
                </c:pt>
                <c:pt idx="118">
                  <c:v>72.7</c:v>
                </c:pt>
                <c:pt idx="119">
                  <c:v>76.7</c:v>
                </c:pt>
                <c:pt idx="120">
                  <c:v>80.900000000000006</c:v>
                </c:pt>
                <c:pt idx="121">
                  <c:v>81.900000000000006</c:v>
                </c:pt>
                <c:pt idx="122">
                  <c:v>85.2</c:v>
                </c:pt>
                <c:pt idx="123">
                  <c:v>82.4</c:v>
                </c:pt>
                <c:pt idx="124">
                  <c:v>87.3</c:v>
                </c:pt>
                <c:pt idx="125">
                  <c:v>85.7</c:v>
                </c:pt>
                <c:pt idx="126">
                  <c:v>82.3</c:v>
                </c:pt>
                <c:pt idx="127">
                  <c:v>88.8</c:v>
                </c:pt>
                <c:pt idx="128">
                  <c:v>89.5</c:v>
                </c:pt>
                <c:pt idx="129">
                  <c:v>87</c:v>
                </c:pt>
                <c:pt idx="130">
                  <c:v>86.3</c:v>
                </c:pt>
                <c:pt idx="131">
                  <c:v>85.5</c:v>
                </c:pt>
                <c:pt idx="132">
                  <c:v>89.9</c:v>
                </c:pt>
                <c:pt idx="133">
                  <c:v>88.8</c:v>
                </c:pt>
                <c:pt idx="134">
                  <c:v>87.6</c:v>
                </c:pt>
                <c:pt idx="135">
                  <c:v>83.2</c:v>
                </c:pt>
                <c:pt idx="136">
                  <c:v>80.099999999999994</c:v>
                </c:pt>
                <c:pt idx="137">
                  <c:v>82</c:v>
                </c:pt>
                <c:pt idx="138">
                  <c:v>85.5</c:v>
                </c:pt>
                <c:pt idx="139">
                  <c:v>80.3</c:v>
                </c:pt>
                <c:pt idx="140">
                  <c:v>88.6</c:v>
                </c:pt>
                <c:pt idx="141">
                  <c:v>87.2</c:v>
                </c:pt>
                <c:pt idx="142">
                  <c:v>84.3</c:v>
                </c:pt>
                <c:pt idx="143">
                  <c:v>85.5</c:v>
                </c:pt>
                <c:pt idx="144">
                  <c:v>83.4</c:v>
                </c:pt>
                <c:pt idx="145">
                  <c:v>81.3</c:v>
                </c:pt>
                <c:pt idx="146">
                  <c:v>81.3</c:v>
                </c:pt>
                <c:pt idx="147">
                  <c:v>83.9</c:v>
                </c:pt>
                <c:pt idx="148">
                  <c:v>79.3</c:v>
                </c:pt>
                <c:pt idx="149">
                  <c:v>76.599999999999994</c:v>
                </c:pt>
                <c:pt idx="150">
                  <c:v>77.3</c:v>
                </c:pt>
                <c:pt idx="151">
                  <c:v>62.9</c:v>
                </c:pt>
                <c:pt idx="152">
                  <c:v>58.8</c:v>
                </c:pt>
                <c:pt idx="153">
                  <c:v>50.9</c:v>
                </c:pt>
                <c:pt idx="154">
                  <c:v>52.8</c:v>
                </c:pt>
                <c:pt idx="155">
                  <c:v>53.7</c:v>
                </c:pt>
                <c:pt idx="156">
                  <c:v>55.2</c:v>
                </c:pt>
                <c:pt idx="157">
                  <c:v>62</c:v>
                </c:pt>
                <c:pt idx="158">
                  <c:v>84.5</c:v>
                </c:pt>
                <c:pt idx="159">
                  <c:v>74.7</c:v>
                </c:pt>
                <c:pt idx="160">
                  <c:v>71.5</c:v>
                </c:pt>
                <c:pt idx="161">
                  <c:v>75.900000000000006</c:v>
                </c:pt>
                <c:pt idx="162">
                  <c:v>74.400000000000006</c:v>
                </c:pt>
                <c:pt idx="163">
                  <c:v>75.3</c:v>
                </c:pt>
                <c:pt idx="164">
                  <c:v>76.400000000000006</c:v>
                </c:pt>
                <c:pt idx="165">
                  <c:v>70.5</c:v>
                </c:pt>
                <c:pt idx="166">
                  <c:v>61.9</c:v>
                </c:pt>
                <c:pt idx="167">
                  <c:v>61.5</c:v>
                </c:pt>
                <c:pt idx="168">
                  <c:v>59.1</c:v>
                </c:pt>
                <c:pt idx="169">
                  <c:v>61.8</c:v>
                </c:pt>
                <c:pt idx="170">
                  <c:v>70.3</c:v>
                </c:pt>
                <c:pt idx="171">
                  <c:v>70.5</c:v>
                </c:pt>
                <c:pt idx="172">
                  <c:v>71.2</c:v>
                </c:pt>
                <c:pt idx="173">
                  <c:v>70.7</c:v>
                </c:pt>
                <c:pt idx="174">
                  <c:v>67.599999999999994</c:v>
                </c:pt>
                <c:pt idx="175">
                  <c:v>69.5</c:v>
                </c:pt>
                <c:pt idx="176">
                  <c:v>67.400000000000006</c:v>
                </c:pt>
                <c:pt idx="177">
                  <c:v>67.5</c:v>
                </c:pt>
                <c:pt idx="178">
                  <c:v>78.2</c:v>
                </c:pt>
                <c:pt idx="179">
                  <c:v>89.5</c:v>
                </c:pt>
                <c:pt idx="180">
                  <c:v>83.4</c:v>
                </c:pt>
                <c:pt idx="181">
                  <c:v>80.599999999999994</c:v>
                </c:pt>
                <c:pt idx="182">
                  <c:v>75.8</c:v>
                </c:pt>
                <c:pt idx="183">
                  <c:v>76.400000000000006</c:v>
                </c:pt>
                <c:pt idx="184">
                  <c:v>68.5</c:v>
                </c:pt>
                <c:pt idx="185">
                  <c:v>70.400000000000006</c:v>
                </c:pt>
                <c:pt idx="186">
                  <c:v>64.7</c:v>
                </c:pt>
                <c:pt idx="187">
                  <c:v>65.8</c:v>
                </c:pt>
                <c:pt idx="188">
                  <c:v>66.8</c:v>
                </c:pt>
                <c:pt idx="189">
                  <c:v>72.5</c:v>
                </c:pt>
                <c:pt idx="190">
                  <c:v>70.3</c:v>
                </c:pt>
                <c:pt idx="191">
                  <c:v>78.8</c:v>
                </c:pt>
                <c:pt idx="192">
                  <c:v>86.4</c:v>
                </c:pt>
                <c:pt idx="193">
                  <c:v>83.5</c:v>
                </c:pt>
                <c:pt idx="194">
                  <c:v>85.1</c:v>
                </c:pt>
                <c:pt idx="195">
                  <c:v>82.6</c:v>
                </c:pt>
                <c:pt idx="196">
                  <c:v>84.2</c:v>
                </c:pt>
                <c:pt idx="197">
                  <c:v>82.7</c:v>
                </c:pt>
                <c:pt idx="198">
                  <c:v>78.5</c:v>
                </c:pt>
                <c:pt idx="199">
                  <c:v>80.8</c:v>
                </c:pt>
                <c:pt idx="200">
                  <c:v>83.5</c:v>
                </c:pt>
                <c:pt idx="201">
                  <c:v>85.1</c:v>
                </c:pt>
                <c:pt idx="202">
                  <c:v>84.8</c:v>
                </c:pt>
                <c:pt idx="203">
                  <c:v>88.8</c:v>
                </c:pt>
                <c:pt idx="204">
                  <c:v>88.4</c:v>
                </c:pt>
                <c:pt idx="205">
                  <c:v>85.9</c:v>
                </c:pt>
                <c:pt idx="206">
                  <c:v>79.8</c:v>
                </c:pt>
                <c:pt idx="207">
                  <c:v>83.8</c:v>
                </c:pt>
                <c:pt idx="208">
                  <c:v>80.099999999999994</c:v>
                </c:pt>
                <c:pt idx="209">
                  <c:v>84.1</c:v>
                </c:pt>
                <c:pt idx="210">
                  <c:v>87.4</c:v>
                </c:pt>
                <c:pt idx="211">
                  <c:v>86.1</c:v>
                </c:pt>
                <c:pt idx="212">
                  <c:v>78.8</c:v>
                </c:pt>
                <c:pt idx="213">
                  <c:v>80.8</c:v>
                </c:pt>
                <c:pt idx="214">
                  <c:v>79.7</c:v>
                </c:pt>
                <c:pt idx="215">
                  <c:v>83.7</c:v>
                </c:pt>
                <c:pt idx="216">
                  <c:v>78.7</c:v>
                </c:pt>
                <c:pt idx="217">
                  <c:v>77.8</c:v>
                </c:pt>
                <c:pt idx="218">
                  <c:v>86.2</c:v>
                </c:pt>
                <c:pt idx="219">
                  <c:v>83</c:v>
                </c:pt>
                <c:pt idx="220">
                  <c:v>79.2</c:v>
                </c:pt>
                <c:pt idx="221">
                  <c:v>84</c:v>
                </c:pt>
                <c:pt idx="222">
                  <c:v>86.5</c:v>
                </c:pt>
                <c:pt idx="223">
                  <c:v>87.3</c:v>
                </c:pt>
                <c:pt idx="224">
                  <c:v>90.1</c:v>
                </c:pt>
                <c:pt idx="225">
                  <c:v>89.9</c:v>
                </c:pt>
                <c:pt idx="226">
                  <c:v>93.9</c:v>
                </c:pt>
                <c:pt idx="227">
                  <c:v>91.8</c:v>
                </c:pt>
                <c:pt idx="228">
                  <c:v>91.3</c:v>
                </c:pt>
                <c:pt idx="229">
                  <c:v>94.9</c:v>
                </c:pt>
                <c:pt idx="230">
                  <c:v>93.6</c:v>
                </c:pt>
                <c:pt idx="231">
                  <c:v>92.5</c:v>
                </c:pt>
                <c:pt idx="232">
                  <c:v>96.6</c:v>
                </c:pt>
                <c:pt idx="233">
                  <c:v>98.9</c:v>
                </c:pt>
                <c:pt idx="234">
                  <c:v>102.6</c:v>
                </c:pt>
                <c:pt idx="235">
                  <c:v>100.3</c:v>
                </c:pt>
                <c:pt idx="236">
                  <c:v>100.7</c:v>
                </c:pt>
                <c:pt idx="237">
                  <c:v>102.8</c:v>
                </c:pt>
                <c:pt idx="238">
                  <c:v>102.3</c:v>
                </c:pt>
                <c:pt idx="239">
                  <c:v>96.1</c:v>
                </c:pt>
                <c:pt idx="240">
                  <c:v>102.2</c:v>
                </c:pt>
                <c:pt idx="241">
                  <c:v>104.2</c:v>
                </c:pt>
                <c:pt idx="242">
                  <c:v>101.9</c:v>
                </c:pt>
                <c:pt idx="243">
                  <c:v>104.3</c:v>
                </c:pt>
                <c:pt idx="244">
                  <c:v>101.7</c:v>
                </c:pt>
                <c:pt idx="245">
                  <c:v>99.3</c:v>
                </c:pt>
                <c:pt idx="246">
                  <c:v>100</c:v>
                </c:pt>
                <c:pt idx="247">
                  <c:v>98.3</c:v>
                </c:pt>
                <c:pt idx="248">
                  <c:v>93.9</c:v>
                </c:pt>
                <c:pt idx="249">
                  <c:v>87.5</c:v>
                </c:pt>
                <c:pt idx="250">
                  <c:v>94.3</c:v>
                </c:pt>
                <c:pt idx="251">
                  <c:v>91.9</c:v>
                </c:pt>
                <c:pt idx="252">
                  <c:v>95.7</c:v>
                </c:pt>
                <c:pt idx="253">
                  <c:v>103.6</c:v>
                </c:pt>
                <c:pt idx="254">
                  <c:v>99</c:v>
                </c:pt>
                <c:pt idx="255">
                  <c:v>97.4</c:v>
                </c:pt>
                <c:pt idx="256">
                  <c:v>97.6</c:v>
                </c:pt>
                <c:pt idx="257">
                  <c:v>99.8</c:v>
                </c:pt>
                <c:pt idx="258">
                  <c:v>99.2</c:v>
                </c:pt>
                <c:pt idx="259">
                  <c:v>98.4</c:v>
                </c:pt>
                <c:pt idx="260">
                  <c:v>101.5</c:v>
                </c:pt>
                <c:pt idx="261">
                  <c:v>97.1</c:v>
                </c:pt>
                <c:pt idx="262">
                  <c:v>101</c:v>
                </c:pt>
                <c:pt idx="263">
                  <c:v>101.1</c:v>
                </c:pt>
                <c:pt idx="264">
                  <c:v>108.6</c:v>
                </c:pt>
                <c:pt idx="265">
                  <c:v>107.8</c:v>
                </c:pt>
                <c:pt idx="266">
                  <c:v>101.7</c:v>
                </c:pt>
                <c:pt idx="267">
                  <c:v>103.7</c:v>
                </c:pt>
                <c:pt idx="268">
                  <c:v>104.8</c:v>
                </c:pt>
                <c:pt idx="269">
                  <c:v>100.8</c:v>
                </c:pt>
                <c:pt idx="270">
                  <c:v>104.5</c:v>
                </c:pt>
                <c:pt idx="271">
                  <c:v>104</c:v>
                </c:pt>
                <c:pt idx="272">
                  <c:v>103.4</c:v>
                </c:pt>
                <c:pt idx="273">
                  <c:v>100.7</c:v>
                </c:pt>
                <c:pt idx="274">
                  <c:v>101.6</c:v>
                </c:pt>
                <c:pt idx="275">
                  <c:v>90.7</c:v>
                </c:pt>
                <c:pt idx="276">
                  <c:v>86.4</c:v>
                </c:pt>
                <c:pt idx="277">
                  <c:v>80.8</c:v>
                </c:pt>
                <c:pt idx="278">
                  <c:v>83.9</c:v>
                </c:pt>
                <c:pt idx="279">
                  <c:v>82.2</c:v>
                </c:pt>
                <c:pt idx="280">
                  <c:v>85.4</c:v>
                </c:pt>
                <c:pt idx="281">
                  <c:v>86.9</c:v>
                </c:pt>
                <c:pt idx="282">
                  <c:v>88.4</c:v>
                </c:pt>
                <c:pt idx="283">
                  <c:v>85.2</c:v>
                </c:pt>
                <c:pt idx="284">
                  <c:v>73.5</c:v>
                </c:pt>
                <c:pt idx="285">
                  <c:v>75.5</c:v>
                </c:pt>
                <c:pt idx="286">
                  <c:v>76.599999999999994</c:v>
                </c:pt>
                <c:pt idx="287">
                  <c:v>82.3</c:v>
                </c:pt>
                <c:pt idx="288">
                  <c:v>91.3</c:v>
                </c:pt>
                <c:pt idx="289">
                  <c:v>87.2</c:v>
                </c:pt>
                <c:pt idx="290">
                  <c:v>92.7</c:v>
                </c:pt>
                <c:pt idx="291">
                  <c:v>89.1</c:v>
                </c:pt>
                <c:pt idx="292">
                  <c:v>92.7</c:v>
                </c:pt>
                <c:pt idx="293">
                  <c:v>87.9</c:v>
                </c:pt>
                <c:pt idx="294">
                  <c:v>81</c:v>
                </c:pt>
                <c:pt idx="295">
                  <c:v>80.599999999999994</c:v>
                </c:pt>
                <c:pt idx="296">
                  <c:v>79.900000000000006</c:v>
                </c:pt>
                <c:pt idx="297">
                  <c:v>73.099999999999994</c:v>
                </c:pt>
                <c:pt idx="298">
                  <c:v>78.5</c:v>
                </c:pt>
                <c:pt idx="299">
                  <c:v>80.8</c:v>
                </c:pt>
                <c:pt idx="300">
                  <c:v>72.8</c:v>
                </c:pt>
                <c:pt idx="301">
                  <c:v>69.900000000000006</c:v>
                </c:pt>
                <c:pt idx="302">
                  <c:v>69.599999999999994</c:v>
                </c:pt>
                <c:pt idx="303">
                  <c:v>79.3</c:v>
                </c:pt>
                <c:pt idx="304">
                  <c:v>91.4</c:v>
                </c:pt>
                <c:pt idx="305">
                  <c:v>86.4</c:v>
                </c:pt>
                <c:pt idx="306">
                  <c:v>83.7</c:v>
                </c:pt>
                <c:pt idx="307">
                  <c:v>82.5</c:v>
                </c:pt>
                <c:pt idx="308">
                  <c:v>80.8</c:v>
                </c:pt>
                <c:pt idx="309">
                  <c:v>83</c:v>
                </c:pt>
                <c:pt idx="310">
                  <c:v>88.1</c:v>
                </c:pt>
                <c:pt idx="311">
                  <c:v>89.8</c:v>
                </c:pt>
                <c:pt idx="312">
                  <c:v>100.1</c:v>
                </c:pt>
                <c:pt idx="313">
                  <c:v>88.5</c:v>
                </c:pt>
                <c:pt idx="314">
                  <c:v>88.8</c:v>
                </c:pt>
                <c:pt idx="315">
                  <c:v>87.3</c:v>
                </c:pt>
                <c:pt idx="316">
                  <c:v>81.599999999999994</c:v>
                </c:pt>
                <c:pt idx="317">
                  <c:v>88.5</c:v>
                </c:pt>
                <c:pt idx="318">
                  <c:v>91.2</c:v>
                </c:pt>
                <c:pt idx="319">
                  <c:v>88.2</c:v>
                </c:pt>
                <c:pt idx="320">
                  <c:v>88</c:v>
                </c:pt>
                <c:pt idx="321">
                  <c:v>83.8</c:v>
                </c:pt>
                <c:pt idx="322">
                  <c:v>85.2</c:v>
                </c:pt>
                <c:pt idx="323">
                  <c:v>90.9</c:v>
                </c:pt>
                <c:pt idx="324">
                  <c:v>85.7</c:v>
                </c:pt>
                <c:pt idx="325">
                  <c:v>84.4</c:v>
                </c:pt>
                <c:pt idx="326">
                  <c:v>82.8</c:v>
                </c:pt>
                <c:pt idx="327">
                  <c:v>77</c:v>
                </c:pt>
                <c:pt idx="328">
                  <c:v>75.3</c:v>
                </c:pt>
                <c:pt idx="329">
                  <c:v>85</c:v>
                </c:pt>
                <c:pt idx="330">
                  <c:v>85.5</c:v>
                </c:pt>
                <c:pt idx="331">
                  <c:v>76.900000000000006</c:v>
                </c:pt>
                <c:pt idx="332">
                  <c:v>63.3</c:v>
                </c:pt>
                <c:pt idx="333">
                  <c:v>63.2</c:v>
                </c:pt>
                <c:pt idx="334">
                  <c:v>69.599999999999994</c:v>
                </c:pt>
                <c:pt idx="335">
                  <c:v>80.2</c:v>
                </c:pt>
                <c:pt idx="336">
                  <c:v>78.900000000000006</c:v>
                </c:pt>
                <c:pt idx="337">
                  <c:v>74.5</c:v>
                </c:pt>
                <c:pt idx="338">
                  <c:v>76</c:v>
                </c:pt>
                <c:pt idx="339">
                  <c:v>73.400000000000006</c:v>
                </c:pt>
                <c:pt idx="340">
                  <c:v>68.2</c:v>
                </c:pt>
                <c:pt idx="341">
                  <c:v>72</c:v>
                </c:pt>
                <c:pt idx="342">
                  <c:v>72.5</c:v>
                </c:pt>
                <c:pt idx="343">
                  <c:v>68</c:v>
                </c:pt>
                <c:pt idx="344">
                  <c:v>78.2</c:v>
                </c:pt>
                <c:pt idx="345">
                  <c:v>84.8</c:v>
                </c:pt>
                <c:pt idx="346">
                  <c:v>83.2</c:v>
                </c:pt>
                <c:pt idx="347">
                  <c:v>81.2</c:v>
                </c:pt>
                <c:pt idx="348">
                  <c:v>87.6</c:v>
                </c:pt>
                <c:pt idx="349">
                  <c:v>81.5</c:v>
                </c:pt>
                <c:pt idx="350">
                  <c:v>78.7</c:v>
                </c:pt>
                <c:pt idx="351">
                  <c:v>75.900000000000006</c:v>
                </c:pt>
                <c:pt idx="352">
                  <c:v>77.599999999999994</c:v>
                </c:pt>
                <c:pt idx="353">
                  <c:v>74.7</c:v>
                </c:pt>
                <c:pt idx="354">
                  <c:v>81.5</c:v>
                </c:pt>
                <c:pt idx="355">
                  <c:v>73.7</c:v>
                </c:pt>
                <c:pt idx="356">
                  <c:v>74.099999999999994</c:v>
                </c:pt>
                <c:pt idx="357">
                  <c:v>70.099999999999994</c:v>
                </c:pt>
                <c:pt idx="358">
                  <c:v>66.2</c:v>
                </c:pt>
                <c:pt idx="359">
                  <c:v>65.599999999999994</c:v>
                </c:pt>
                <c:pt idx="360">
                  <c:v>68.099999999999994</c:v>
                </c:pt>
                <c:pt idx="361">
                  <c:v>62.4</c:v>
                </c:pt>
                <c:pt idx="362">
                  <c:v>60.1</c:v>
                </c:pt>
                <c:pt idx="363">
                  <c:v>53.3</c:v>
                </c:pt>
                <c:pt idx="364">
                  <c:v>51.1</c:v>
                </c:pt>
                <c:pt idx="365">
                  <c:v>49.2</c:v>
                </c:pt>
                <c:pt idx="366">
                  <c:v>53.5</c:v>
                </c:pt>
                <c:pt idx="367">
                  <c:v>57.9</c:v>
                </c:pt>
                <c:pt idx="368">
                  <c:v>67.2</c:v>
                </c:pt>
                <c:pt idx="369">
                  <c:v>57</c:v>
                </c:pt>
                <c:pt idx="370">
                  <c:v>53.9</c:v>
                </c:pt>
                <c:pt idx="371">
                  <c:v>54</c:v>
                </c:pt>
                <c:pt idx="372">
                  <c:v>57.8</c:v>
                </c:pt>
                <c:pt idx="373">
                  <c:v>50.5</c:v>
                </c:pt>
                <c:pt idx="374">
                  <c:v>53.5</c:v>
                </c:pt>
                <c:pt idx="375">
                  <c:v>63.1</c:v>
                </c:pt>
                <c:pt idx="376">
                  <c:v>69.400000000000006</c:v>
                </c:pt>
                <c:pt idx="377">
                  <c:v>69.2</c:v>
                </c:pt>
                <c:pt idx="378">
                  <c:v>63.2</c:v>
                </c:pt>
                <c:pt idx="379">
                  <c:v>65</c:v>
                </c:pt>
                <c:pt idx="380">
                  <c:v>73.5</c:v>
                </c:pt>
                <c:pt idx="381">
                  <c:v>68.599999999999994</c:v>
                </c:pt>
                <c:pt idx="382">
                  <c:v>66.5</c:v>
                </c:pt>
                <c:pt idx="383">
                  <c:v>68.900000000000006</c:v>
                </c:pt>
                <c:pt idx="384">
                  <c:v>70.099999999999994</c:v>
                </c:pt>
                <c:pt idx="385">
                  <c:v>68.400000000000006</c:v>
                </c:pt>
                <c:pt idx="386">
                  <c:v>67.900000000000006</c:v>
                </c:pt>
                <c:pt idx="387">
                  <c:v>66.5</c:v>
                </c:pt>
                <c:pt idx="388">
                  <c:v>68.8</c:v>
                </c:pt>
                <c:pt idx="389">
                  <c:v>69.8</c:v>
                </c:pt>
                <c:pt idx="390">
                  <c:v>62.3</c:v>
                </c:pt>
                <c:pt idx="391">
                  <c:v>62.9</c:v>
                </c:pt>
                <c:pt idx="392">
                  <c:v>60.9</c:v>
                </c:pt>
                <c:pt idx="393">
                  <c:v>61.9</c:v>
                </c:pt>
                <c:pt idx="394">
                  <c:v>64.8</c:v>
                </c:pt>
                <c:pt idx="395">
                  <c:v>67.5</c:v>
                </c:pt>
                <c:pt idx="396">
                  <c:v>69.3</c:v>
                </c:pt>
                <c:pt idx="397">
                  <c:v>71.599999999999994</c:v>
                </c:pt>
                <c:pt idx="398">
                  <c:v>57.9</c:v>
                </c:pt>
                <c:pt idx="399">
                  <c:v>61.6</c:v>
                </c:pt>
                <c:pt idx="400">
                  <c:v>69.5</c:v>
                </c:pt>
                <c:pt idx="401">
                  <c:v>64.7</c:v>
                </c:pt>
                <c:pt idx="402">
                  <c:v>55.9</c:v>
                </c:pt>
                <c:pt idx="403">
                  <c:v>47.6</c:v>
                </c:pt>
                <c:pt idx="404">
                  <c:v>49.4</c:v>
                </c:pt>
                <c:pt idx="405">
                  <c:v>51.7</c:v>
                </c:pt>
                <c:pt idx="406">
                  <c:v>54.9</c:v>
                </c:pt>
                <c:pt idx="407">
                  <c:v>63.6</c:v>
                </c:pt>
                <c:pt idx="408">
                  <c:v>69.099999999999994</c:v>
                </c:pt>
                <c:pt idx="409">
                  <c:v>70.3</c:v>
                </c:pt>
                <c:pt idx="410">
                  <c:v>69.8</c:v>
                </c:pt>
                <c:pt idx="411">
                  <c:v>72.3</c:v>
                </c:pt>
                <c:pt idx="412">
                  <c:v>74.3</c:v>
                </c:pt>
                <c:pt idx="413">
                  <c:v>67.8</c:v>
                </c:pt>
                <c:pt idx="414">
                  <c:v>65.599999999999994</c:v>
                </c:pt>
                <c:pt idx="415">
                  <c:v>65.099999999999994</c:v>
                </c:pt>
                <c:pt idx="416">
                  <c:v>73.5</c:v>
                </c:pt>
                <c:pt idx="417">
                  <c:v>79</c:v>
                </c:pt>
                <c:pt idx="418">
                  <c:v>77.7</c:v>
                </c:pt>
                <c:pt idx="419">
                  <c:v>63.8</c:v>
                </c:pt>
                <c:pt idx="420">
                  <c:v>66.599999999999994</c:v>
                </c:pt>
                <c:pt idx="421">
                  <c:v>70.2</c:v>
                </c:pt>
                <c:pt idx="422">
                  <c:v>70.8</c:v>
                </c:pt>
                <c:pt idx="423">
                  <c:v>67.8</c:v>
                </c:pt>
                <c:pt idx="424">
                  <c:v>75.8</c:v>
                </c:pt>
                <c:pt idx="425">
                  <c:v>77.8</c:v>
                </c:pt>
                <c:pt idx="426">
                  <c:v>76.5</c:v>
                </c:pt>
                <c:pt idx="427">
                  <c:v>73.7</c:v>
                </c:pt>
                <c:pt idx="428">
                  <c:v>67.8</c:v>
                </c:pt>
                <c:pt idx="429">
                  <c:v>62.5</c:v>
                </c:pt>
                <c:pt idx="430">
                  <c:v>66.8</c:v>
                </c:pt>
                <c:pt idx="431">
                  <c:v>72.099999999999994</c:v>
                </c:pt>
                <c:pt idx="432">
                  <c:v>71.2</c:v>
                </c:pt>
                <c:pt idx="433">
                  <c:v>72.7</c:v>
                </c:pt>
                <c:pt idx="434">
                  <c:v>70</c:v>
                </c:pt>
                <c:pt idx="435">
                  <c:v>74.7</c:v>
                </c:pt>
                <c:pt idx="436">
                  <c:v>73.7</c:v>
                </c:pt>
                <c:pt idx="437">
                  <c:v>73.5</c:v>
                </c:pt>
                <c:pt idx="438">
                  <c:v>71.8</c:v>
                </c:pt>
                <c:pt idx="439">
                  <c:v>71.3</c:v>
                </c:pt>
                <c:pt idx="440">
                  <c:v>75.400000000000006</c:v>
                </c:pt>
                <c:pt idx="441">
                  <c:v>79.599999999999994</c:v>
                </c:pt>
                <c:pt idx="442">
                  <c:v>79.900000000000006</c:v>
                </c:pt>
                <c:pt idx="443">
                  <c:v>86.4</c:v>
                </c:pt>
                <c:pt idx="444">
                  <c:v>91</c:v>
                </c:pt>
                <c:pt idx="445">
                  <c:v>88</c:v>
                </c:pt>
                <c:pt idx="446">
                  <c:v>85.3</c:v>
                </c:pt>
                <c:pt idx="447">
                  <c:v>88.8</c:v>
                </c:pt>
                <c:pt idx="448">
                  <c:v>84.2</c:v>
                </c:pt>
                <c:pt idx="449">
                  <c:v>87.8</c:v>
                </c:pt>
                <c:pt idx="450">
                  <c:v>84.1</c:v>
                </c:pt>
                <c:pt idx="451">
                  <c:v>83.4</c:v>
                </c:pt>
                <c:pt idx="452">
                  <c:v>78.2</c:v>
                </c:pt>
                <c:pt idx="453">
                  <c:v>82.1</c:v>
                </c:pt>
                <c:pt idx="454">
                  <c:v>82.9</c:v>
                </c:pt>
                <c:pt idx="455">
                  <c:v>82.7</c:v>
                </c:pt>
                <c:pt idx="456">
                  <c:v>82.7</c:v>
                </c:pt>
                <c:pt idx="457">
                  <c:v>81.900000000000006</c:v>
                </c:pt>
                <c:pt idx="458">
                  <c:v>81.5</c:v>
                </c:pt>
                <c:pt idx="459">
                  <c:v>77.599999999999994</c:v>
                </c:pt>
                <c:pt idx="460">
                  <c:v>84.9</c:v>
                </c:pt>
                <c:pt idx="461">
                  <c:v>82.4</c:v>
                </c:pt>
                <c:pt idx="462">
                  <c:v>77.8</c:v>
                </c:pt>
                <c:pt idx="463">
                  <c:v>78.7</c:v>
                </c:pt>
                <c:pt idx="464">
                  <c:v>82.7</c:v>
                </c:pt>
                <c:pt idx="465">
                  <c:v>76.8</c:v>
                </c:pt>
                <c:pt idx="466">
                  <c:v>85.2</c:v>
                </c:pt>
                <c:pt idx="467">
                  <c:v>89.5</c:v>
                </c:pt>
                <c:pt idx="468">
                  <c:v>90.3</c:v>
                </c:pt>
                <c:pt idx="469">
                  <c:v>86.5</c:v>
                </c:pt>
                <c:pt idx="470">
                  <c:v>86.5</c:v>
                </c:pt>
                <c:pt idx="471">
                  <c:v>87</c:v>
                </c:pt>
                <c:pt idx="472">
                  <c:v>87.7</c:v>
                </c:pt>
                <c:pt idx="473">
                  <c:v>83.9</c:v>
                </c:pt>
                <c:pt idx="474">
                  <c:v>80.5</c:v>
                </c:pt>
                <c:pt idx="475">
                  <c:v>87.7</c:v>
                </c:pt>
                <c:pt idx="476">
                  <c:v>84.4</c:v>
                </c:pt>
                <c:pt idx="477">
                  <c:v>90.5</c:v>
                </c:pt>
                <c:pt idx="478">
                  <c:v>88.9</c:v>
                </c:pt>
                <c:pt idx="479">
                  <c:v>84.3</c:v>
                </c:pt>
                <c:pt idx="480">
                  <c:v>86.3</c:v>
                </c:pt>
                <c:pt idx="481">
                  <c:v>90</c:v>
                </c:pt>
                <c:pt idx="482">
                  <c:v>88.8</c:v>
                </c:pt>
                <c:pt idx="483">
                  <c:v>88.4</c:v>
                </c:pt>
                <c:pt idx="484">
                  <c:v>89.1</c:v>
                </c:pt>
                <c:pt idx="485">
                  <c:v>86.3</c:v>
                </c:pt>
                <c:pt idx="486">
                  <c:v>87.3</c:v>
                </c:pt>
                <c:pt idx="487">
                  <c:v>87.1</c:v>
                </c:pt>
                <c:pt idx="488">
                  <c:v>90.5</c:v>
                </c:pt>
                <c:pt idx="489">
                  <c:v>89.3</c:v>
                </c:pt>
                <c:pt idx="490">
                  <c:v>88.1</c:v>
                </c:pt>
                <c:pt idx="491">
                  <c:v>87</c:v>
                </c:pt>
                <c:pt idx="492">
                  <c:v>79.900000000000006</c:v>
                </c:pt>
                <c:pt idx="493">
                  <c:v>84.4</c:v>
                </c:pt>
                <c:pt idx="494">
                  <c:v>88.8</c:v>
                </c:pt>
                <c:pt idx="495">
                  <c:v>87.4</c:v>
                </c:pt>
                <c:pt idx="496">
                  <c:v>93.5</c:v>
                </c:pt>
                <c:pt idx="497">
                  <c:v>89.3</c:v>
                </c:pt>
                <c:pt idx="498">
                  <c:v>90.5</c:v>
                </c:pt>
                <c:pt idx="499">
                  <c:v>79.900000000000006</c:v>
                </c:pt>
                <c:pt idx="500">
                  <c:v>83.4</c:v>
                </c:pt>
                <c:pt idx="501">
                  <c:v>84.2</c:v>
                </c:pt>
                <c:pt idx="502">
                  <c:v>87.3</c:v>
                </c:pt>
                <c:pt idx="503">
                  <c:v>88.9</c:v>
                </c:pt>
                <c:pt idx="504">
                  <c:v>90.5</c:v>
                </c:pt>
                <c:pt idx="505">
                  <c:v>92.1</c:v>
                </c:pt>
                <c:pt idx="506">
                  <c:v>79.7</c:v>
                </c:pt>
                <c:pt idx="507">
                  <c:v>70.099999999999994</c:v>
                </c:pt>
                <c:pt idx="508">
                  <c:v>65.900000000000006</c:v>
                </c:pt>
                <c:pt idx="509">
                  <c:v>72.3</c:v>
                </c:pt>
                <c:pt idx="510">
                  <c:v>65.900000000000006</c:v>
                </c:pt>
                <c:pt idx="511">
                  <c:v>68.5</c:v>
                </c:pt>
                <c:pt idx="512">
                  <c:v>75.599999999999994</c:v>
                </c:pt>
                <c:pt idx="513">
                  <c:v>79.2</c:v>
                </c:pt>
                <c:pt idx="514">
                  <c:v>70.5</c:v>
                </c:pt>
                <c:pt idx="515">
                  <c:v>74.599999999999994</c:v>
                </c:pt>
                <c:pt idx="51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3-4D2C-8CB9-33C9D1AF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Expectations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  <c:min val="-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Expectations Change</a:t>
                </a:r>
                <a:r>
                  <a:rPr lang="en-GB" baseline="0">
                    <a:solidFill>
                      <a:schemeClr val="bg1"/>
                    </a:solidFill>
                  </a:rPr>
                  <a:t> MoM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Current Conditions</a:t>
            </a:r>
            <a:r>
              <a:rPr lang="en-GB" sz="1200" baseline="0">
                <a:solidFill>
                  <a:schemeClr val="bg1"/>
                </a:solidFill>
              </a:rPr>
              <a:t> Index and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'UMCSI-Exp-CC'!$G$1</c:f>
              <c:strCache>
                <c:ptCount val="1"/>
                <c:pt idx="0">
                  <c:v>Current Conditions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'UMCSI-Exp-CC'!$G$2:$G$700</c:f>
              <c:numCache>
                <c:formatCode>0.0</c:formatCode>
                <c:ptCount val="699"/>
                <c:pt idx="1">
                  <c:v>-0.79999999999999716</c:v>
                </c:pt>
                <c:pt idx="2">
                  <c:v>-2.2000000000000028</c:v>
                </c:pt>
                <c:pt idx="3">
                  <c:v>4.7999999999999972</c:v>
                </c:pt>
                <c:pt idx="4">
                  <c:v>0.20000000000000284</c:v>
                </c:pt>
                <c:pt idx="5">
                  <c:v>0.20000000000000284</c:v>
                </c:pt>
                <c:pt idx="6">
                  <c:v>0.29999999999999716</c:v>
                </c:pt>
                <c:pt idx="7">
                  <c:v>-2.6000000000000085</c:v>
                </c:pt>
                <c:pt idx="8">
                  <c:v>0.80000000000001137</c:v>
                </c:pt>
                <c:pt idx="9">
                  <c:v>-5.7000000000000028</c:v>
                </c:pt>
                <c:pt idx="10">
                  <c:v>2.8999999999999915</c:v>
                </c:pt>
                <c:pt idx="11">
                  <c:v>-8.8999999999999915</c:v>
                </c:pt>
                <c:pt idx="12">
                  <c:v>8.0999999999999943</c:v>
                </c:pt>
                <c:pt idx="13">
                  <c:v>-1.0999999999999943</c:v>
                </c:pt>
                <c:pt idx="14">
                  <c:v>-1</c:v>
                </c:pt>
                <c:pt idx="15">
                  <c:v>-5.2999999999999972</c:v>
                </c:pt>
                <c:pt idx="16">
                  <c:v>2.7999999999999972</c:v>
                </c:pt>
                <c:pt idx="17">
                  <c:v>-0.5</c:v>
                </c:pt>
                <c:pt idx="18">
                  <c:v>-2.5</c:v>
                </c:pt>
                <c:pt idx="19">
                  <c:v>2.5</c:v>
                </c:pt>
                <c:pt idx="20">
                  <c:v>-1.1000000000000085</c:v>
                </c:pt>
                <c:pt idx="21">
                  <c:v>-5.5</c:v>
                </c:pt>
                <c:pt idx="22">
                  <c:v>-0.69999999999998863</c:v>
                </c:pt>
                <c:pt idx="23">
                  <c:v>-5.1000000000000085</c:v>
                </c:pt>
                <c:pt idx="24">
                  <c:v>11.299999999999997</c:v>
                </c:pt>
                <c:pt idx="25">
                  <c:v>-1.5999999999999943</c:v>
                </c:pt>
                <c:pt idx="26">
                  <c:v>-10.200000000000003</c:v>
                </c:pt>
                <c:pt idx="27">
                  <c:v>-9.5</c:v>
                </c:pt>
                <c:pt idx="28">
                  <c:v>-4.0999999999999943</c:v>
                </c:pt>
                <c:pt idx="29">
                  <c:v>5.7000000000000028</c:v>
                </c:pt>
                <c:pt idx="30">
                  <c:v>8.6999999999999886</c:v>
                </c:pt>
                <c:pt idx="31">
                  <c:v>3.3000000000000114</c:v>
                </c:pt>
                <c:pt idx="32">
                  <c:v>3.2999999999999972</c:v>
                </c:pt>
                <c:pt idx="33">
                  <c:v>0.70000000000000284</c:v>
                </c:pt>
                <c:pt idx="34">
                  <c:v>-7</c:v>
                </c:pt>
                <c:pt idx="35">
                  <c:v>-5.5</c:v>
                </c:pt>
                <c:pt idx="36">
                  <c:v>5.7999999999999972</c:v>
                </c:pt>
                <c:pt idx="37">
                  <c:v>-2.2999999999999972</c:v>
                </c:pt>
                <c:pt idx="38">
                  <c:v>-0.90000000000000568</c:v>
                </c:pt>
                <c:pt idx="39">
                  <c:v>4.5999999999999943</c:v>
                </c:pt>
                <c:pt idx="40">
                  <c:v>2.3000000000000114</c:v>
                </c:pt>
                <c:pt idx="41">
                  <c:v>-4.3000000000000114</c:v>
                </c:pt>
                <c:pt idx="42">
                  <c:v>8.8000000000000114</c:v>
                </c:pt>
                <c:pt idx="43">
                  <c:v>2.1999999999999886</c:v>
                </c:pt>
                <c:pt idx="44">
                  <c:v>-7.5999999999999943</c:v>
                </c:pt>
                <c:pt idx="45">
                  <c:v>3.2999999999999972</c:v>
                </c:pt>
                <c:pt idx="46">
                  <c:v>-10.700000000000003</c:v>
                </c:pt>
                <c:pt idx="47">
                  <c:v>3.8000000000000114</c:v>
                </c:pt>
                <c:pt idx="48">
                  <c:v>7.5999999999999943</c:v>
                </c:pt>
                <c:pt idx="49">
                  <c:v>-4.9000000000000057</c:v>
                </c:pt>
                <c:pt idx="50">
                  <c:v>-2.6999999999999886</c:v>
                </c:pt>
                <c:pt idx="51">
                  <c:v>-3.6000000000000085</c:v>
                </c:pt>
                <c:pt idx="52">
                  <c:v>3.7999999999999972</c:v>
                </c:pt>
                <c:pt idx="53">
                  <c:v>-1.7999999999999972</c:v>
                </c:pt>
                <c:pt idx="54">
                  <c:v>3.2000000000000028</c:v>
                </c:pt>
                <c:pt idx="55">
                  <c:v>-5</c:v>
                </c:pt>
                <c:pt idx="56">
                  <c:v>0.40000000000000568</c:v>
                </c:pt>
                <c:pt idx="57">
                  <c:v>5.1999999999999886</c:v>
                </c:pt>
                <c:pt idx="58">
                  <c:v>-4.2999999999999972</c:v>
                </c:pt>
                <c:pt idx="59">
                  <c:v>4.2999999999999972</c:v>
                </c:pt>
                <c:pt idx="60">
                  <c:v>0.30000000000001137</c:v>
                </c:pt>
                <c:pt idx="61">
                  <c:v>1.5</c:v>
                </c:pt>
                <c:pt idx="62">
                  <c:v>0.59999999999999432</c:v>
                </c:pt>
                <c:pt idx="63">
                  <c:v>12.200000000000003</c:v>
                </c:pt>
                <c:pt idx="64">
                  <c:v>0.39999999999999147</c:v>
                </c:pt>
                <c:pt idx="65">
                  <c:v>3.8000000000000114</c:v>
                </c:pt>
                <c:pt idx="66">
                  <c:v>-0.40000000000000568</c:v>
                </c:pt>
                <c:pt idx="67">
                  <c:v>-1.4000000000000057</c:v>
                </c:pt>
                <c:pt idx="68">
                  <c:v>1.3000000000000114</c:v>
                </c:pt>
                <c:pt idx="69">
                  <c:v>-2.1000000000000085</c:v>
                </c:pt>
                <c:pt idx="70">
                  <c:v>1.7999999999999972</c:v>
                </c:pt>
                <c:pt idx="71">
                  <c:v>3.2000000000000028</c:v>
                </c:pt>
                <c:pt idx="72">
                  <c:v>5.6000000000000085</c:v>
                </c:pt>
                <c:pt idx="73">
                  <c:v>-1</c:v>
                </c:pt>
                <c:pt idx="74">
                  <c:v>2.0999999999999943</c:v>
                </c:pt>
                <c:pt idx="75">
                  <c:v>-2.5</c:v>
                </c:pt>
                <c:pt idx="76">
                  <c:v>6.2999999999999972</c:v>
                </c:pt>
                <c:pt idx="77">
                  <c:v>-5.3999999999999915</c:v>
                </c:pt>
                <c:pt idx="78">
                  <c:v>-0.5</c:v>
                </c:pt>
                <c:pt idx="79">
                  <c:v>3.5999999999999943</c:v>
                </c:pt>
                <c:pt idx="80">
                  <c:v>0.29999999999999716</c:v>
                </c:pt>
                <c:pt idx="81">
                  <c:v>-4.2000000000000028</c:v>
                </c:pt>
                <c:pt idx="82">
                  <c:v>-1.1999999999999886</c:v>
                </c:pt>
                <c:pt idx="83">
                  <c:v>-1.8000000000000114</c:v>
                </c:pt>
                <c:pt idx="84">
                  <c:v>4.3000000000000114</c:v>
                </c:pt>
                <c:pt idx="85">
                  <c:v>0.19999999999998863</c:v>
                </c:pt>
                <c:pt idx="86">
                  <c:v>-1.3999999999999915</c:v>
                </c:pt>
                <c:pt idx="87">
                  <c:v>2.8999999999999915</c:v>
                </c:pt>
                <c:pt idx="88">
                  <c:v>-2.8999999999999915</c:v>
                </c:pt>
                <c:pt idx="89">
                  <c:v>1.2000000000000028</c:v>
                </c:pt>
                <c:pt idx="90">
                  <c:v>-0.60000000000000853</c:v>
                </c:pt>
                <c:pt idx="91">
                  <c:v>-2.5</c:v>
                </c:pt>
                <c:pt idx="92">
                  <c:v>2.5</c:v>
                </c:pt>
                <c:pt idx="93">
                  <c:v>-4</c:v>
                </c:pt>
                <c:pt idx="94">
                  <c:v>0.40000000000000568</c:v>
                </c:pt>
                <c:pt idx="95">
                  <c:v>2.3999999999999915</c:v>
                </c:pt>
                <c:pt idx="96">
                  <c:v>8.7000000000000028</c:v>
                </c:pt>
                <c:pt idx="97">
                  <c:v>-3.3999999999999915</c:v>
                </c:pt>
                <c:pt idx="98">
                  <c:v>-0.5</c:v>
                </c:pt>
                <c:pt idx="99">
                  <c:v>0.19999999999998863</c:v>
                </c:pt>
                <c:pt idx="100">
                  <c:v>-1.8999999999999915</c:v>
                </c:pt>
                <c:pt idx="101">
                  <c:v>7.0999999999999943</c:v>
                </c:pt>
                <c:pt idx="102">
                  <c:v>-1.2000000000000028</c:v>
                </c:pt>
                <c:pt idx="103">
                  <c:v>-3.1999999999999886</c:v>
                </c:pt>
                <c:pt idx="104">
                  <c:v>-0.60000000000000853</c:v>
                </c:pt>
                <c:pt idx="105">
                  <c:v>0.60000000000000853</c:v>
                </c:pt>
                <c:pt idx="106">
                  <c:v>-2.2000000000000028</c:v>
                </c:pt>
                <c:pt idx="107">
                  <c:v>-0.90000000000000568</c:v>
                </c:pt>
                <c:pt idx="108">
                  <c:v>-0.70000000000000284</c:v>
                </c:pt>
                <c:pt idx="109">
                  <c:v>-1.3999999999999915</c:v>
                </c:pt>
                <c:pt idx="110">
                  <c:v>-1.2000000000000028</c:v>
                </c:pt>
                <c:pt idx="111">
                  <c:v>3</c:v>
                </c:pt>
                <c:pt idx="112">
                  <c:v>1.9000000000000057</c:v>
                </c:pt>
                <c:pt idx="113">
                  <c:v>0.69999999999998863</c:v>
                </c:pt>
                <c:pt idx="114">
                  <c:v>1.8000000000000114</c:v>
                </c:pt>
                <c:pt idx="115">
                  <c:v>-2.1000000000000085</c:v>
                </c:pt>
                <c:pt idx="116">
                  <c:v>0.5</c:v>
                </c:pt>
                <c:pt idx="117">
                  <c:v>-5.2000000000000028</c:v>
                </c:pt>
                <c:pt idx="118">
                  <c:v>-3.7999999999999972</c:v>
                </c:pt>
                <c:pt idx="119">
                  <c:v>3.4000000000000057</c:v>
                </c:pt>
                <c:pt idx="120">
                  <c:v>3.5</c:v>
                </c:pt>
                <c:pt idx="121">
                  <c:v>0.39999999999999147</c:v>
                </c:pt>
                <c:pt idx="122">
                  <c:v>2.5</c:v>
                </c:pt>
                <c:pt idx="123">
                  <c:v>-4.2999999999999972</c:v>
                </c:pt>
                <c:pt idx="124">
                  <c:v>1.7000000000000028</c:v>
                </c:pt>
                <c:pt idx="125">
                  <c:v>2.0999999999999943</c:v>
                </c:pt>
                <c:pt idx="126">
                  <c:v>2.1000000000000085</c:v>
                </c:pt>
                <c:pt idx="127">
                  <c:v>9.9999999999994316E-2</c:v>
                </c:pt>
                <c:pt idx="128">
                  <c:v>-1.3999999999999915</c:v>
                </c:pt>
                <c:pt idx="129">
                  <c:v>-4.4000000000000057</c:v>
                </c:pt>
                <c:pt idx="130">
                  <c:v>-1.7000000000000028</c:v>
                </c:pt>
                <c:pt idx="131">
                  <c:v>-1.2999999999999972</c:v>
                </c:pt>
                <c:pt idx="132">
                  <c:v>8.2999999999999972</c:v>
                </c:pt>
                <c:pt idx="133">
                  <c:v>-4.5999999999999943</c:v>
                </c:pt>
                <c:pt idx="134">
                  <c:v>-0.90000000000000568</c:v>
                </c:pt>
                <c:pt idx="135">
                  <c:v>-0.39999999999999147</c:v>
                </c:pt>
                <c:pt idx="136">
                  <c:v>2.6999999999999886</c:v>
                </c:pt>
                <c:pt idx="137">
                  <c:v>-3</c:v>
                </c:pt>
                <c:pt idx="138">
                  <c:v>-2</c:v>
                </c:pt>
                <c:pt idx="139">
                  <c:v>1.8000000000000114</c:v>
                </c:pt>
                <c:pt idx="140">
                  <c:v>3.1999999999999886</c:v>
                </c:pt>
                <c:pt idx="141">
                  <c:v>-2.6999999999999886</c:v>
                </c:pt>
                <c:pt idx="142">
                  <c:v>-3.2000000000000028</c:v>
                </c:pt>
                <c:pt idx="143">
                  <c:v>-3</c:v>
                </c:pt>
                <c:pt idx="144">
                  <c:v>9.7999999999999972</c:v>
                </c:pt>
                <c:pt idx="145">
                  <c:v>-5.7000000000000028</c:v>
                </c:pt>
                <c:pt idx="146">
                  <c:v>4.6000000000000085</c:v>
                </c:pt>
                <c:pt idx="147">
                  <c:v>2.5</c:v>
                </c:pt>
                <c:pt idx="148">
                  <c:v>-1.3000000000000114</c:v>
                </c:pt>
                <c:pt idx="149">
                  <c:v>-1.5999999999999943</c:v>
                </c:pt>
                <c:pt idx="150">
                  <c:v>-1.4000000000000057</c:v>
                </c:pt>
                <c:pt idx="151">
                  <c:v>-7.5999999999999943</c:v>
                </c:pt>
                <c:pt idx="152">
                  <c:v>-2.7999999999999972</c:v>
                </c:pt>
                <c:pt idx="153">
                  <c:v>-10.5</c:v>
                </c:pt>
                <c:pt idx="154">
                  <c:v>2.5</c:v>
                </c:pt>
                <c:pt idx="155">
                  <c:v>-2.7000000000000028</c:v>
                </c:pt>
                <c:pt idx="156">
                  <c:v>0.90000000000000568</c:v>
                </c:pt>
                <c:pt idx="157">
                  <c:v>-1.2000000000000028</c:v>
                </c:pt>
                <c:pt idx="158">
                  <c:v>9</c:v>
                </c:pt>
                <c:pt idx="159">
                  <c:v>9.9999999999994316E-2</c:v>
                </c:pt>
                <c:pt idx="160">
                  <c:v>-3.7999999999999972</c:v>
                </c:pt>
                <c:pt idx="161">
                  <c:v>2.9000000000000057</c:v>
                </c:pt>
                <c:pt idx="162">
                  <c:v>4.1999999999999886</c:v>
                </c:pt>
                <c:pt idx="163">
                  <c:v>-3.7999999999999972</c:v>
                </c:pt>
                <c:pt idx="164">
                  <c:v>0.90000000000000568</c:v>
                </c:pt>
                <c:pt idx="165">
                  <c:v>-2.7999999999999972</c:v>
                </c:pt>
                <c:pt idx="166">
                  <c:v>-10.100000000000009</c:v>
                </c:pt>
                <c:pt idx="167">
                  <c:v>-1.5999999999999943</c:v>
                </c:pt>
                <c:pt idx="168">
                  <c:v>1.7999999999999972</c:v>
                </c:pt>
                <c:pt idx="169">
                  <c:v>-0.79999999999999716</c:v>
                </c:pt>
                <c:pt idx="170">
                  <c:v>5.2000000000000028</c:v>
                </c:pt>
                <c:pt idx="171">
                  <c:v>2.7999999999999972</c:v>
                </c:pt>
                <c:pt idx="172">
                  <c:v>3.7999999999999972</c:v>
                </c:pt>
                <c:pt idx="173">
                  <c:v>3.9000000000000057</c:v>
                </c:pt>
                <c:pt idx="174">
                  <c:v>-4.8000000000000114</c:v>
                </c:pt>
                <c:pt idx="175">
                  <c:v>-4.3999999999999915</c:v>
                </c:pt>
                <c:pt idx="176">
                  <c:v>2.0999999999999943</c:v>
                </c:pt>
                <c:pt idx="177">
                  <c:v>-5.7999999999999972</c:v>
                </c:pt>
                <c:pt idx="178">
                  <c:v>13.900000000000006</c:v>
                </c:pt>
                <c:pt idx="179">
                  <c:v>-3</c:v>
                </c:pt>
                <c:pt idx="180">
                  <c:v>5.1999999999999886</c:v>
                </c:pt>
                <c:pt idx="181">
                  <c:v>-2.5999999999999943</c:v>
                </c:pt>
                <c:pt idx="182">
                  <c:v>5.5999999999999943</c:v>
                </c:pt>
                <c:pt idx="183">
                  <c:v>-1.6999999999999886</c:v>
                </c:pt>
                <c:pt idx="184">
                  <c:v>-1.2000000000000028</c:v>
                </c:pt>
                <c:pt idx="185">
                  <c:v>0</c:v>
                </c:pt>
                <c:pt idx="186">
                  <c:v>-2.5</c:v>
                </c:pt>
                <c:pt idx="187">
                  <c:v>-1.1000000000000085</c:v>
                </c:pt>
                <c:pt idx="188">
                  <c:v>0.10000000000000853</c:v>
                </c:pt>
                <c:pt idx="189">
                  <c:v>3.5</c:v>
                </c:pt>
                <c:pt idx="190">
                  <c:v>-0.5</c:v>
                </c:pt>
                <c:pt idx="191">
                  <c:v>4.7000000000000028</c:v>
                </c:pt>
                <c:pt idx="192">
                  <c:v>3.6999999999999886</c:v>
                </c:pt>
                <c:pt idx="193">
                  <c:v>1.7000000000000028</c:v>
                </c:pt>
                <c:pt idx="194">
                  <c:v>-6.8999999999999915</c:v>
                </c:pt>
                <c:pt idx="195">
                  <c:v>6.6999999999999886</c:v>
                </c:pt>
                <c:pt idx="196">
                  <c:v>-1.7999999999999972</c:v>
                </c:pt>
                <c:pt idx="197">
                  <c:v>-1.7999999999999972</c:v>
                </c:pt>
                <c:pt idx="198">
                  <c:v>0.90000000000000568</c:v>
                </c:pt>
                <c:pt idx="199">
                  <c:v>3.2999999999999972</c:v>
                </c:pt>
                <c:pt idx="200">
                  <c:v>-4.7000000000000028</c:v>
                </c:pt>
                <c:pt idx="201">
                  <c:v>0.59999999999999432</c:v>
                </c:pt>
                <c:pt idx="202">
                  <c:v>-2.5</c:v>
                </c:pt>
                <c:pt idx="203">
                  <c:v>2.8000000000000114</c:v>
                </c:pt>
                <c:pt idx="204">
                  <c:v>7.0999999999999943</c:v>
                </c:pt>
                <c:pt idx="205">
                  <c:v>-2.7000000000000028</c:v>
                </c:pt>
                <c:pt idx="206">
                  <c:v>-2.7999999999999972</c:v>
                </c:pt>
                <c:pt idx="207">
                  <c:v>-0.59999999999999432</c:v>
                </c:pt>
                <c:pt idx="208">
                  <c:v>-0.90000000000000568</c:v>
                </c:pt>
                <c:pt idx="209">
                  <c:v>1.0999999999999943</c:v>
                </c:pt>
                <c:pt idx="210">
                  <c:v>-0.89999999999999147</c:v>
                </c:pt>
                <c:pt idx="211">
                  <c:v>6.5999999999999943</c:v>
                </c:pt>
                <c:pt idx="212">
                  <c:v>-7.2000000000000028</c:v>
                </c:pt>
                <c:pt idx="213">
                  <c:v>0.20000000000000284</c:v>
                </c:pt>
                <c:pt idx="214">
                  <c:v>-3.5</c:v>
                </c:pt>
                <c:pt idx="215">
                  <c:v>1.1000000000000085</c:v>
                </c:pt>
                <c:pt idx="216">
                  <c:v>3.3999999999999915</c:v>
                </c:pt>
                <c:pt idx="217">
                  <c:v>-0.59999999999999432</c:v>
                </c:pt>
                <c:pt idx="218">
                  <c:v>0.20000000000000284</c:v>
                </c:pt>
                <c:pt idx="219">
                  <c:v>2.3999999999999915</c:v>
                </c:pt>
                <c:pt idx="220">
                  <c:v>-2.7000000000000028</c:v>
                </c:pt>
                <c:pt idx="221">
                  <c:v>0.30000000000001137</c:v>
                </c:pt>
                <c:pt idx="222">
                  <c:v>2.0999999999999943</c:v>
                </c:pt>
                <c:pt idx="223">
                  <c:v>0.29999999999999716</c:v>
                </c:pt>
                <c:pt idx="224">
                  <c:v>-5.7999999999999972</c:v>
                </c:pt>
                <c:pt idx="225">
                  <c:v>4.5999999999999943</c:v>
                </c:pt>
                <c:pt idx="226">
                  <c:v>0.90000000000000568</c:v>
                </c:pt>
                <c:pt idx="227">
                  <c:v>-2.5999999999999943</c:v>
                </c:pt>
                <c:pt idx="228">
                  <c:v>1.8999999999999915</c:v>
                </c:pt>
                <c:pt idx="229">
                  <c:v>0.40000000000000568</c:v>
                </c:pt>
                <c:pt idx="230">
                  <c:v>2.5999999999999943</c:v>
                </c:pt>
                <c:pt idx="231">
                  <c:v>5.4000000000000057</c:v>
                </c:pt>
                <c:pt idx="232">
                  <c:v>-1.7000000000000028</c:v>
                </c:pt>
                <c:pt idx="233">
                  <c:v>-0.29999999999999716</c:v>
                </c:pt>
                <c:pt idx="234">
                  <c:v>0.79999999999999716</c:v>
                </c:pt>
                <c:pt idx="235">
                  <c:v>-3.2999999999999972</c:v>
                </c:pt>
                <c:pt idx="236">
                  <c:v>3.3999999999999915</c:v>
                </c:pt>
                <c:pt idx="237">
                  <c:v>-4.2999999999999972</c:v>
                </c:pt>
                <c:pt idx="238">
                  <c:v>5.1000000000000085</c:v>
                </c:pt>
                <c:pt idx="239">
                  <c:v>-3.5</c:v>
                </c:pt>
                <c:pt idx="240">
                  <c:v>2.0999999999999943</c:v>
                </c:pt>
                <c:pt idx="241">
                  <c:v>6.5</c:v>
                </c:pt>
                <c:pt idx="242">
                  <c:v>-6.2999999999999972</c:v>
                </c:pt>
                <c:pt idx="243">
                  <c:v>1.7999999999999972</c:v>
                </c:pt>
                <c:pt idx="244">
                  <c:v>-1.5999999999999943</c:v>
                </c:pt>
                <c:pt idx="245">
                  <c:v>1.5</c:v>
                </c:pt>
                <c:pt idx="246">
                  <c:v>-2.1000000000000085</c:v>
                </c:pt>
                <c:pt idx="247">
                  <c:v>0.60000000000000853</c:v>
                </c:pt>
                <c:pt idx="248">
                  <c:v>-2.2000000000000028</c:v>
                </c:pt>
                <c:pt idx="249">
                  <c:v>1.0999999999999943</c:v>
                </c:pt>
                <c:pt idx="250">
                  <c:v>3.1000000000000085</c:v>
                </c:pt>
                <c:pt idx="251">
                  <c:v>-2</c:v>
                </c:pt>
                <c:pt idx="252">
                  <c:v>2.8999999999999915</c:v>
                </c:pt>
                <c:pt idx="253">
                  <c:v>-1.7999999999999972</c:v>
                </c:pt>
                <c:pt idx="254">
                  <c:v>1.2999999999999972</c:v>
                </c:pt>
                <c:pt idx="255">
                  <c:v>-0.39999999999999147</c:v>
                </c:pt>
                <c:pt idx="256">
                  <c:v>5.1999999999999886</c:v>
                </c:pt>
                <c:pt idx="257">
                  <c:v>-2.1999999999999886</c:v>
                </c:pt>
                <c:pt idx="258">
                  <c:v>-2.4000000000000057</c:v>
                </c:pt>
                <c:pt idx="259">
                  <c:v>-2.4000000000000057</c:v>
                </c:pt>
                <c:pt idx="260">
                  <c:v>1.8000000000000114</c:v>
                </c:pt>
                <c:pt idx="261">
                  <c:v>-3.2000000000000028</c:v>
                </c:pt>
                <c:pt idx="262">
                  <c:v>4.0999999999999943</c:v>
                </c:pt>
                <c:pt idx="263">
                  <c:v>-4.5999999999999943</c:v>
                </c:pt>
                <c:pt idx="264">
                  <c:v>5.0999999999999943</c:v>
                </c:pt>
                <c:pt idx="265">
                  <c:v>-0.5</c:v>
                </c:pt>
                <c:pt idx="266">
                  <c:v>-1.3999999999999915</c:v>
                </c:pt>
                <c:pt idx="267">
                  <c:v>2.3999999999999915</c:v>
                </c:pt>
                <c:pt idx="268">
                  <c:v>2.1000000000000085</c:v>
                </c:pt>
                <c:pt idx="269">
                  <c:v>-4.8000000000000114</c:v>
                </c:pt>
                <c:pt idx="270">
                  <c:v>-0.89999999999999147</c:v>
                </c:pt>
                <c:pt idx="271">
                  <c:v>-1.7999999999999972</c:v>
                </c:pt>
                <c:pt idx="272">
                  <c:v>-0.40000000000000568</c:v>
                </c:pt>
                <c:pt idx="273">
                  <c:v>1.5999999999999943</c:v>
                </c:pt>
                <c:pt idx="274">
                  <c:v>3.3000000000000114</c:v>
                </c:pt>
                <c:pt idx="275">
                  <c:v>-6.4000000000000057</c:v>
                </c:pt>
                <c:pt idx="276">
                  <c:v>-2.7000000000000028</c:v>
                </c:pt>
                <c:pt idx="277">
                  <c:v>-2</c:v>
                </c:pt>
                <c:pt idx="278">
                  <c:v>-2.3999999999999915</c:v>
                </c:pt>
                <c:pt idx="279">
                  <c:v>-5.4000000000000057</c:v>
                </c:pt>
                <c:pt idx="280">
                  <c:v>4.2000000000000028</c:v>
                </c:pt>
                <c:pt idx="281">
                  <c:v>-0.60000000000000853</c:v>
                </c:pt>
                <c:pt idx="282">
                  <c:v>-3</c:v>
                </c:pt>
                <c:pt idx="283">
                  <c:v>2.6000000000000085</c:v>
                </c:pt>
                <c:pt idx="284">
                  <c:v>-6.6000000000000085</c:v>
                </c:pt>
                <c:pt idx="285">
                  <c:v>-0.59999999999999432</c:v>
                </c:pt>
                <c:pt idx="286">
                  <c:v>1.2999999999999972</c:v>
                </c:pt>
                <c:pt idx="287">
                  <c:v>3.7000000000000028</c:v>
                </c:pt>
                <c:pt idx="288">
                  <c:v>-3.2999999999999972</c:v>
                </c:pt>
                <c:pt idx="289">
                  <c:v>0.5</c:v>
                </c:pt>
                <c:pt idx="290">
                  <c:v>4.2000000000000028</c:v>
                </c:pt>
                <c:pt idx="291">
                  <c:v>-1.2000000000000028</c:v>
                </c:pt>
                <c:pt idx="292">
                  <c:v>4.2999999999999972</c:v>
                </c:pt>
                <c:pt idx="293">
                  <c:v>-4</c:v>
                </c:pt>
                <c:pt idx="294">
                  <c:v>-0.20000000000000284</c:v>
                </c:pt>
                <c:pt idx="295">
                  <c:v>-0.79999999999999716</c:v>
                </c:pt>
                <c:pt idx="296">
                  <c:v>-2.7000000000000028</c:v>
                </c:pt>
                <c:pt idx="297">
                  <c:v>-3.3999999999999915</c:v>
                </c:pt>
                <c:pt idx="298">
                  <c:v>0.69999999999998863</c:v>
                </c:pt>
                <c:pt idx="299">
                  <c:v>2.9000000000000057</c:v>
                </c:pt>
                <c:pt idx="300">
                  <c:v>1.2000000000000028</c:v>
                </c:pt>
                <c:pt idx="301">
                  <c:v>-1.7999999999999972</c:v>
                </c:pt>
                <c:pt idx="302">
                  <c:v>-5.4000000000000057</c:v>
                </c:pt>
                <c:pt idx="303">
                  <c:v>6.4000000000000057</c:v>
                </c:pt>
                <c:pt idx="304">
                  <c:v>-3.2000000000000028</c:v>
                </c:pt>
                <c:pt idx="305">
                  <c:v>1.5</c:v>
                </c:pt>
                <c:pt idx="306">
                  <c:v>7.3999999999999915</c:v>
                </c:pt>
                <c:pt idx="307">
                  <c:v>-2.3999999999999915</c:v>
                </c:pt>
                <c:pt idx="308">
                  <c:v>-1.2999999999999972</c:v>
                </c:pt>
                <c:pt idx="309">
                  <c:v>1.5</c:v>
                </c:pt>
                <c:pt idx="310">
                  <c:v>2.5999999999999943</c:v>
                </c:pt>
                <c:pt idx="311">
                  <c:v>-5.5</c:v>
                </c:pt>
                <c:pt idx="312">
                  <c:v>12.5</c:v>
                </c:pt>
                <c:pt idx="313">
                  <c:v>-5.9000000000000057</c:v>
                </c:pt>
                <c:pt idx="314">
                  <c:v>3.2000000000000028</c:v>
                </c:pt>
                <c:pt idx="315">
                  <c:v>-1.7999999999999972</c:v>
                </c:pt>
                <c:pt idx="316">
                  <c:v>-1.4000000000000057</c:v>
                </c:pt>
                <c:pt idx="317">
                  <c:v>3.1000000000000085</c:v>
                </c:pt>
                <c:pt idx="318">
                  <c:v>-1.5</c:v>
                </c:pt>
                <c:pt idx="319">
                  <c:v>2.7000000000000028</c:v>
                </c:pt>
                <c:pt idx="320">
                  <c:v>-4.2000000000000028</c:v>
                </c:pt>
                <c:pt idx="321">
                  <c:v>0.29999999999999716</c:v>
                </c:pt>
                <c:pt idx="322">
                  <c:v>0.70000000000000284</c:v>
                </c:pt>
                <c:pt idx="323">
                  <c:v>2</c:v>
                </c:pt>
                <c:pt idx="324">
                  <c:v>4.2000000000000028</c:v>
                </c:pt>
                <c:pt idx="325">
                  <c:v>-1.7000000000000028</c:v>
                </c:pt>
                <c:pt idx="326">
                  <c:v>-1.2000000000000028</c:v>
                </c:pt>
                <c:pt idx="327">
                  <c:v>-3.5999999999999943</c:v>
                </c:pt>
                <c:pt idx="328">
                  <c:v>0.5</c:v>
                </c:pt>
                <c:pt idx="329">
                  <c:v>8.2999999999999972</c:v>
                </c:pt>
                <c:pt idx="330">
                  <c:v>0.29999999999999716</c:v>
                </c:pt>
                <c:pt idx="331">
                  <c:v>-5.2999999999999972</c:v>
                </c:pt>
                <c:pt idx="332">
                  <c:v>-10.100000000000009</c:v>
                </c:pt>
                <c:pt idx="333">
                  <c:v>-6.8999999999999915</c:v>
                </c:pt>
                <c:pt idx="334">
                  <c:v>9</c:v>
                </c:pt>
                <c:pt idx="335">
                  <c:v>8.8999999999999915</c:v>
                </c:pt>
                <c:pt idx="336">
                  <c:v>1.2000000000000028</c:v>
                </c:pt>
                <c:pt idx="337">
                  <c:v>-4.7000000000000028</c:v>
                </c:pt>
                <c:pt idx="338">
                  <c:v>3.5</c:v>
                </c:pt>
                <c:pt idx="339">
                  <c:v>0.10000000000000853</c:v>
                </c:pt>
                <c:pt idx="340">
                  <c:v>-13.100000000000009</c:v>
                </c:pt>
                <c:pt idx="341">
                  <c:v>8.9000000000000057</c:v>
                </c:pt>
                <c:pt idx="342">
                  <c:v>-1.5</c:v>
                </c:pt>
                <c:pt idx="343">
                  <c:v>0.29999999999999716</c:v>
                </c:pt>
                <c:pt idx="344">
                  <c:v>-7.2000000000000028</c:v>
                </c:pt>
                <c:pt idx="345">
                  <c:v>10.700000000000003</c:v>
                </c:pt>
                <c:pt idx="346">
                  <c:v>-1.2999999999999972</c:v>
                </c:pt>
                <c:pt idx="347">
                  <c:v>2.0999999999999943</c:v>
                </c:pt>
                <c:pt idx="348">
                  <c:v>3.2000000000000028</c:v>
                </c:pt>
                <c:pt idx="349">
                  <c:v>-4.5999999999999943</c:v>
                </c:pt>
                <c:pt idx="350">
                  <c:v>-3.2000000000000028</c:v>
                </c:pt>
                <c:pt idx="351">
                  <c:v>1.0999999999999943</c:v>
                </c:pt>
                <c:pt idx="352">
                  <c:v>0.5</c:v>
                </c:pt>
                <c:pt idx="353">
                  <c:v>-3.1999999999999886</c:v>
                </c:pt>
                <c:pt idx="354">
                  <c:v>2.5999999999999943</c:v>
                </c:pt>
                <c:pt idx="355">
                  <c:v>-6.0999999999999943</c:v>
                </c:pt>
                <c:pt idx="356">
                  <c:v>-0.5</c:v>
                </c:pt>
                <c:pt idx="357">
                  <c:v>-0.30000000000001137</c:v>
                </c:pt>
                <c:pt idx="358">
                  <c:v>-6.0999999999999943</c:v>
                </c:pt>
                <c:pt idx="359">
                  <c:v>-0.5</c:v>
                </c:pt>
                <c:pt idx="360">
                  <c:v>3.4000000000000057</c:v>
                </c:pt>
                <c:pt idx="361">
                  <c:v>-10.600000000000009</c:v>
                </c:pt>
                <c:pt idx="362">
                  <c:v>0.40000000000000568</c:v>
                </c:pt>
                <c:pt idx="363">
                  <c:v>-7.2000000000000028</c:v>
                </c:pt>
                <c:pt idx="364">
                  <c:v>-3.7000000000000028</c:v>
                </c:pt>
                <c:pt idx="365">
                  <c:v>-5.7000000000000028</c:v>
                </c:pt>
                <c:pt idx="366">
                  <c:v>5.5</c:v>
                </c:pt>
                <c:pt idx="367">
                  <c:v>-2.0999999999999943</c:v>
                </c:pt>
                <c:pt idx="368">
                  <c:v>4</c:v>
                </c:pt>
                <c:pt idx="369">
                  <c:v>-16.600000000000001</c:v>
                </c:pt>
                <c:pt idx="370">
                  <c:v>-0.89999999999999858</c:v>
                </c:pt>
                <c:pt idx="371">
                  <c:v>12</c:v>
                </c:pt>
                <c:pt idx="372">
                  <c:v>-3</c:v>
                </c:pt>
                <c:pt idx="373">
                  <c:v>-1</c:v>
                </c:pt>
                <c:pt idx="374">
                  <c:v>-2.2000000000000028</c:v>
                </c:pt>
                <c:pt idx="375">
                  <c:v>5</c:v>
                </c:pt>
                <c:pt idx="376">
                  <c:v>-0.59999999999999432</c:v>
                </c:pt>
                <c:pt idx="377">
                  <c:v>5.5</c:v>
                </c:pt>
                <c:pt idx="378">
                  <c:v>-2.7000000000000028</c:v>
                </c:pt>
                <c:pt idx="379">
                  <c:v>-3.9000000000000057</c:v>
                </c:pt>
                <c:pt idx="380">
                  <c:v>6.8000000000000114</c:v>
                </c:pt>
                <c:pt idx="381">
                  <c:v>0.29999999999999716</c:v>
                </c:pt>
                <c:pt idx="382">
                  <c:v>-4.9000000000000057</c:v>
                </c:pt>
                <c:pt idx="383">
                  <c:v>9.2000000000000028</c:v>
                </c:pt>
                <c:pt idx="384">
                  <c:v>3.0999999999999943</c:v>
                </c:pt>
                <c:pt idx="385">
                  <c:v>0.70000000000000284</c:v>
                </c:pt>
                <c:pt idx="386">
                  <c:v>0.60000000000000853</c:v>
                </c:pt>
                <c:pt idx="387">
                  <c:v>-1.4000000000000057</c:v>
                </c:pt>
                <c:pt idx="388">
                  <c:v>0</c:v>
                </c:pt>
                <c:pt idx="389">
                  <c:v>4.5999999999999943</c:v>
                </c:pt>
                <c:pt idx="390">
                  <c:v>-9.0999999999999943</c:v>
                </c:pt>
                <c:pt idx="391">
                  <c:v>1.7999999999999972</c:v>
                </c:pt>
                <c:pt idx="392">
                  <c:v>1.2999999999999972</c:v>
                </c:pt>
                <c:pt idx="393">
                  <c:v>-3</c:v>
                </c:pt>
                <c:pt idx="394">
                  <c:v>5.5</c:v>
                </c:pt>
                <c:pt idx="395">
                  <c:v>3.2000000000000028</c:v>
                </c:pt>
                <c:pt idx="396">
                  <c:v>-3.5</c:v>
                </c:pt>
                <c:pt idx="397">
                  <c:v>5.1000000000000085</c:v>
                </c:pt>
                <c:pt idx="398">
                  <c:v>-4.4000000000000057</c:v>
                </c:pt>
                <c:pt idx="399">
                  <c:v>0</c:v>
                </c:pt>
                <c:pt idx="400">
                  <c:v>-0.59999999999999432</c:v>
                </c:pt>
                <c:pt idx="401">
                  <c:v>9.9999999999994316E-2</c:v>
                </c:pt>
                <c:pt idx="402">
                  <c:v>-6.2999999999999972</c:v>
                </c:pt>
                <c:pt idx="403">
                  <c:v>-7.2000000000000028</c:v>
                </c:pt>
                <c:pt idx="404">
                  <c:v>6.7000000000000028</c:v>
                </c:pt>
                <c:pt idx="405">
                  <c:v>-0.29999999999999716</c:v>
                </c:pt>
                <c:pt idx="406">
                  <c:v>2.5</c:v>
                </c:pt>
                <c:pt idx="407">
                  <c:v>2.1999999999999886</c:v>
                </c:pt>
                <c:pt idx="408">
                  <c:v>4.6000000000000085</c:v>
                </c:pt>
                <c:pt idx="409">
                  <c:v>-1.2000000000000028</c:v>
                </c:pt>
                <c:pt idx="410">
                  <c:v>3</c:v>
                </c:pt>
                <c:pt idx="411">
                  <c:v>-3.0999999999999943</c:v>
                </c:pt>
                <c:pt idx="412">
                  <c:v>4.2999999999999972</c:v>
                </c:pt>
                <c:pt idx="413">
                  <c:v>-5.7000000000000028</c:v>
                </c:pt>
                <c:pt idx="414">
                  <c:v>1.2000000000000028</c:v>
                </c:pt>
                <c:pt idx="415">
                  <c:v>6</c:v>
                </c:pt>
                <c:pt idx="416">
                  <c:v>-3</c:v>
                </c:pt>
                <c:pt idx="417">
                  <c:v>2.3999999999999915</c:v>
                </c:pt>
                <c:pt idx="418">
                  <c:v>2.5</c:v>
                </c:pt>
                <c:pt idx="419">
                  <c:v>-3.5999999999999943</c:v>
                </c:pt>
                <c:pt idx="420">
                  <c:v>-2</c:v>
                </c:pt>
                <c:pt idx="421">
                  <c:v>4</c:v>
                </c:pt>
                <c:pt idx="422">
                  <c:v>1.7000000000000028</c:v>
                </c:pt>
                <c:pt idx="423">
                  <c:v>-0.79999999999999716</c:v>
                </c:pt>
                <c:pt idx="424">
                  <c:v>8.0999999999999943</c:v>
                </c:pt>
                <c:pt idx="425">
                  <c:v>-4.2000000000000028</c:v>
                </c:pt>
                <c:pt idx="426">
                  <c:v>4.7999999999999972</c:v>
                </c:pt>
                <c:pt idx="427">
                  <c:v>-3.3999999999999915</c:v>
                </c:pt>
                <c:pt idx="428">
                  <c:v>-2.6000000000000085</c:v>
                </c:pt>
                <c:pt idx="429">
                  <c:v>-2.6999999999999886</c:v>
                </c:pt>
                <c:pt idx="430">
                  <c:v>-1.9000000000000057</c:v>
                </c:pt>
                <c:pt idx="431">
                  <c:v>10.599999999999994</c:v>
                </c:pt>
                <c:pt idx="432">
                  <c:v>-1.7999999999999972</c:v>
                </c:pt>
                <c:pt idx="433">
                  <c:v>-1.3999999999999915</c:v>
                </c:pt>
                <c:pt idx="434">
                  <c:v>0.29999999999999716</c:v>
                </c:pt>
                <c:pt idx="435">
                  <c:v>3</c:v>
                </c:pt>
                <c:pt idx="436">
                  <c:v>-4.2000000000000028</c:v>
                </c:pt>
                <c:pt idx="437">
                  <c:v>2.0999999999999943</c:v>
                </c:pt>
                <c:pt idx="438">
                  <c:v>0.80000000000001137</c:v>
                </c:pt>
                <c:pt idx="439">
                  <c:v>2.3999999999999915</c:v>
                </c:pt>
                <c:pt idx="440">
                  <c:v>-0.89999999999999147</c:v>
                </c:pt>
                <c:pt idx="441">
                  <c:v>-0.60000000000000853</c:v>
                </c:pt>
                <c:pt idx="442">
                  <c:v>4.4000000000000057</c:v>
                </c:pt>
                <c:pt idx="443">
                  <c:v>2.0999999999999943</c:v>
                </c:pt>
                <c:pt idx="444">
                  <c:v>4.5</c:v>
                </c:pt>
                <c:pt idx="445">
                  <c:v>-2.3999999999999915</c:v>
                </c:pt>
                <c:pt idx="446">
                  <c:v>-1.9000000000000057</c:v>
                </c:pt>
                <c:pt idx="447">
                  <c:v>2</c:v>
                </c:pt>
                <c:pt idx="448">
                  <c:v>-6.2000000000000028</c:v>
                </c:pt>
                <c:pt idx="449">
                  <c:v>8.1000000000000085</c:v>
                </c:pt>
                <c:pt idx="450">
                  <c:v>-1.7000000000000028</c:v>
                </c:pt>
                <c:pt idx="451">
                  <c:v>-2.1000000000000085</c:v>
                </c:pt>
                <c:pt idx="452">
                  <c:v>-3.8999999999999915</c:v>
                </c:pt>
                <c:pt idx="453">
                  <c:v>1.0999999999999943</c:v>
                </c:pt>
                <c:pt idx="454">
                  <c:v>2</c:v>
                </c:pt>
                <c:pt idx="455">
                  <c:v>3.7999999999999972</c:v>
                </c:pt>
                <c:pt idx="456">
                  <c:v>-1.6999999999999886</c:v>
                </c:pt>
                <c:pt idx="457">
                  <c:v>0.39999999999999147</c:v>
                </c:pt>
                <c:pt idx="458">
                  <c:v>-1.2000000000000028</c:v>
                </c:pt>
                <c:pt idx="459">
                  <c:v>1.1000000000000085</c:v>
                </c:pt>
                <c:pt idx="460">
                  <c:v>3.2000000000000028</c:v>
                </c:pt>
                <c:pt idx="461">
                  <c:v>0.89999999999999147</c:v>
                </c:pt>
                <c:pt idx="462">
                  <c:v>-1.7999999999999972</c:v>
                </c:pt>
                <c:pt idx="463">
                  <c:v>-2</c:v>
                </c:pt>
                <c:pt idx="464">
                  <c:v>-2.7999999999999972</c:v>
                </c:pt>
                <c:pt idx="465">
                  <c:v>-1</c:v>
                </c:pt>
                <c:pt idx="466">
                  <c:v>4.0999999999999943</c:v>
                </c:pt>
                <c:pt idx="467">
                  <c:v>4.6000000000000085</c:v>
                </c:pt>
                <c:pt idx="468">
                  <c:v>-0.60000000000000853</c:v>
                </c:pt>
                <c:pt idx="469">
                  <c:v>0.20000000000000284</c:v>
                </c:pt>
                <c:pt idx="470">
                  <c:v>1.7000000000000028</c:v>
                </c:pt>
                <c:pt idx="471">
                  <c:v>-0.5</c:v>
                </c:pt>
                <c:pt idx="472">
                  <c:v>-1</c:v>
                </c:pt>
                <c:pt idx="473">
                  <c:v>0.79999999999999716</c:v>
                </c:pt>
                <c:pt idx="474">
                  <c:v>0.90000000000000568</c:v>
                </c:pt>
                <c:pt idx="475">
                  <c:v>-2.5</c:v>
                </c:pt>
                <c:pt idx="476">
                  <c:v>0.79999999999999716</c:v>
                </c:pt>
                <c:pt idx="477">
                  <c:v>4.7999999999999972</c:v>
                </c:pt>
                <c:pt idx="478">
                  <c:v>-3</c:v>
                </c:pt>
                <c:pt idx="479">
                  <c:v>0.29999999999999716</c:v>
                </c:pt>
                <c:pt idx="480">
                  <c:v>-3.2999999999999972</c:v>
                </c:pt>
                <c:pt idx="481">
                  <c:v>4.4000000000000057</c:v>
                </c:pt>
                <c:pt idx="482">
                  <c:v>6.2999999999999972</c:v>
                </c:pt>
                <c:pt idx="483">
                  <c:v>-6.2999999999999972</c:v>
                </c:pt>
                <c:pt idx="484">
                  <c:v>-3.1000000000000085</c:v>
                </c:pt>
                <c:pt idx="485">
                  <c:v>4.7000000000000028</c:v>
                </c:pt>
                <c:pt idx="486">
                  <c:v>-2.0999999999999943</c:v>
                </c:pt>
                <c:pt idx="487">
                  <c:v>-4.1000000000000085</c:v>
                </c:pt>
                <c:pt idx="488">
                  <c:v>4.9000000000000057</c:v>
                </c:pt>
                <c:pt idx="489">
                  <c:v>-2.1000000000000085</c:v>
                </c:pt>
                <c:pt idx="490">
                  <c:v>-0.79999999999999716</c:v>
                </c:pt>
                <c:pt idx="491">
                  <c:v>3.7999999999999972</c:v>
                </c:pt>
                <c:pt idx="492">
                  <c:v>-7.2999999999999972</c:v>
                </c:pt>
                <c:pt idx="493">
                  <c:v>-0.29999999999999716</c:v>
                </c:pt>
                <c:pt idx="494">
                  <c:v>4.7999999999999972</c:v>
                </c:pt>
                <c:pt idx="495">
                  <c:v>-1</c:v>
                </c:pt>
                <c:pt idx="496">
                  <c:v>-2.2999999999999972</c:v>
                </c:pt>
                <c:pt idx="497">
                  <c:v>1.9000000000000057</c:v>
                </c:pt>
                <c:pt idx="498">
                  <c:v>-1.2000000000000028</c:v>
                </c:pt>
                <c:pt idx="499">
                  <c:v>-5.4000000000000057</c:v>
                </c:pt>
                <c:pt idx="500">
                  <c:v>3.2000000000000028</c:v>
                </c:pt>
                <c:pt idx="501">
                  <c:v>4.7000000000000028</c:v>
                </c:pt>
                <c:pt idx="502">
                  <c:v>-1.6000000000000085</c:v>
                </c:pt>
                <c:pt idx="503">
                  <c:v>3.9000000000000057</c:v>
                </c:pt>
                <c:pt idx="504">
                  <c:v>-1.0999999999999943</c:v>
                </c:pt>
                <c:pt idx="505">
                  <c:v>0.39999999999999147</c:v>
                </c:pt>
                <c:pt idx="506">
                  <c:v>-11.099999999999994</c:v>
                </c:pt>
                <c:pt idx="507">
                  <c:v>-29.400000000000006</c:v>
                </c:pt>
                <c:pt idx="508">
                  <c:v>8</c:v>
                </c:pt>
                <c:pt idx="509">
                  <c:v>4.7999999999999972</c:v>
                </c:pt>
                <c:pt idx="510">
                  <c:v>-4.2999999999999972</c:v>
                </c:pt>
                <c:pt idx="511">
                  <c:v>0.10000000000000853</c:v>
                </c:pt>
                <c:pt idx="512">
                  <c:v>4.8999999999999915</c:v>
                </c:pt>
                <c:pt idx="513">
                  <c:v>-1.8999999999999915</c:v>
                </c:pt>
                <c:pt idx="514">
                  <c:v>1.0999999999999943</c:v>
                </c:pt>
                <c:pt idx="515">
                  <c:v>3</c:v>
                </c:pt>
                <c:pt idx="516">
                  <c:v>-3.2999999999999972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AB6-4608-AA0D-4037B212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'UMCSI-Exp-CC'!$F$1</c:f>
              <c:strCache>
                <c:ptCount val="1"/>
                <c:pt idx="0">
                  <c:v>Current Conditions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'UMCSI-Exp-CC'!$F$2:$F$700</c:f>
              <c:numCache>
                <c:formatCode>0.0</c:formatCode>
                <c:ptCount val="699"/>
                <c:pt idx="0">
                  <c:v>96.2</c:v>
                </c:pt>
                <c:pt idx="1">
                  <c:v>95.4</c:v>
                </c:pt>
                <c:pt idx="2">
                  <c:v>93.2</c:v>
                </c:pt>
                <c:pt idx="3">
                  <c:v>98</c:v>
                </c:pt>
                <c:pt idx="4">
                  <c:v>98.2</c:v>
                </c:pt>
                <c:pt idx="5">
                  <c:v>98.4</c:v>
                </c:pt>
                <c:pt idx="6">
                  <c:v>98.7</c:v>
                </c:pt>
                <c:pt idx="7">
                  <c:v>96.1</c:v>
                </c:pt>
                <c:pt idx="8">
                  <c:v>96.9</c:v>
                </c:pt>
                <c:pt idx="9">
                  <c:v>91.2</c:v>
                </c:pt>
                <c:pt idx="10">
                  <c:v>94.1</c:v>
                </c:pt>
                <c:pt idx="11">
                  <c:v>85.2</c:v>
                </c:pt>
                <c:pt idx="12">
                  <c:v>93.3</c:v>
                </c:pt>
                <c:pt idx="13">
                  <c:v>92.2</c:v>
                </c:pt>
                <c:pt idx="14">
                  <c:v>91.2</c:v>
                </c:pt>
                <c:pt idx="15">
                  <c:v>85.9</c:v>
                </c:pt>
                <c:pt idx="16">
                  <c:v>88.7</c:v>
                </c:pt>
                <c:pt idx="17">
                  <c:v>88.2</c:v>
                </c:pt>
                <c:pt idx="18">
                  <c:v>85.7</c:v>
                </c:pt>
                <c:pt idx="19">
                  <c:v>88.2</c:v>
                </c:pt>
                <c:pt idx="20">
                  <c:v>87.1</c:v>
                </c:pt>
                <c:pt idx="21">
                  <c:v>81.599999999999994</c:v>
                </c:pt>
                <c:pt idx="22">
                  <c:v>80.900000000000006</c:v>
                </c:pt>
                <c:pt idx="23">
                  <c:v>75.8</c:v>
                </c:pt>
                <c:pt idx="24">
                  <c:v>87.1</c:v>
                </c:pt>
                <c:pt idx="25">
                  <c:v>85.5</c:v>
                </c:pt>
                <c:pt idx="26">
                  <c:v>75.3</c:v>
                </c:pt>
                <c:pt idx="27">
                  <c:v>65.8</c:v>
                </c:pt>
                <c:pt idx="28">
                  <c:v>61.7</c:v>
                </c:pt>
                <c:pt idx="29">
                  <c:v>67.400000000000006</c:v>
                </c:pt>
                <c:pt idx="30">
                  <c:v>76.099999999999994</c:v>
                </c:pt>
                <c:pt idx="31">
                  <c:v>79.400000000000006</c:v>
                </c:pt>
                <c:pt idx="32">
                  <c:v>82.7</c:v>
                </c:pt>
                <c:pt idx="33">
                  <c:v>83.4</c:v>
                </c:pt>
                <c:pt idx="34">
                  <c:v>76.400000000000006</c:v>
                </c:pt>
                <c:pt idx="35">
                  <c:v>70.900000000000006</c:v>
                </c:pt>
                <c:pt idx="36">
                  <c:v>76.7</c:v>
                </c:pt>
                <c:pt idx="37">
                  <c:v>74.400000000000006</c:v>
                </c:pt>
                <c:pt idx="38">
                  <c:v>73.5</c:v>
                </c:pt>
                <c:pt idx="39">
                  <c:v>78.099999999999994</c:v>
                </c:pt>
                <c:pt idx="40">
                  <c:v>80.400000000000006</c:v>
                </c:pt>
                <c:pt idx="41">
                  <c:v>76.099999999999994</c:v>
                </c:pt>
                <c:pt idx="42">
                  <c:v>84.9</c:v>
                </c:pt>
                <c:pt idx="43">
                  <c:v>87.1</c:v>
                </c:pt>
                <c:pt idx="44">
                  <c:v>79.5</c:v>
                </c:pt>
                <c:pt idx="45">
                  <c:v>82.8</c:v>
                </c:pt>
                <c:pt idx="46">
                  <c:v>72.099999999999994</c:v>
                </c:pt>
                <c:pt idx="47">
                  <c:v>75.900000000000006</c:v>
                </c:pt>
                <c:pt idx="48">
                  <c:v>83.5</c:v>
                </c:pt>
                <c:pt idx="49">
                  <c:v>78.599999999999994</c:v>
                </c:pt>
                <c:pt idx="50">
                  <c:v>75.900000000000006</c:v>
                </c:pt>
                <c:pt idx="51">
                  <c:v>72.3</c:v>
                </c:pt>
                <c:pt idx="52">
                  <c:v>76.099999999999994</c:v>
                </c:pt>
                <c:pt idx="53">
                  <c:v>74.3</c:v>
                </c:pt>
                <c:pt idx="54">
                  <c:v>77.5</c:v>
                </c:pt>
                <c:pt idx="55">
                  <c:v>72.5</c:v>
                </c:pt>
                <c:pt idx="56">
                  <c:v>72.900000000000006</c:v>
                </c:pt>
                <c:pt idx="57">
                  <c:v>78.099999999999994</c:v>
                </c:pt>
                <c:pt idx="58">
                  <c:v>73.8</c:v>
                </c:pt>
                <c:pt idx="59">
                  <c:v>78.099999999999994</c:v>
                </c:pt>
                <c:pt idx="60">
                  <c:v>78.400000000000006</c:v>
                </c:pt>
                <c:pt idx="61">
                  <c:v>79.900000000000006</c:v>
                </c:pt>
                <c:pt idx="62">
                  <c:v>80.5</c:v>
                </c:pt>
                <c:pt idx="63">
                  <c:v>92.7</c:v>
                </c:pt>
                <c:pt idx="64">
                  <c:v>93.1</c:v>
                </c:pt>
                <c:pt idx="65">
                  <c:v>96.9</c:v>
                </c:pt>
                <c:pt idx="66">
                  <c:v>96.5</c:v>
                </c:pt>
                <c:pt idx="67">
                  <c:v>95.1</c:v>
                </c:pt>
                <c:pt idx="68">
                  <c:v>96.4</c:v>
                </c:pt>
                <c:pt idx="69">
                  <c:v>94.3</c:v>
                </c:pt>
                <c:pt idx="70">
                  <c:v>96.1</c:v>
                </c:pt>
                <c:pt idx="71">
                  <c:v>99.3</c:v>
                </c:pt>
                <c:pt idx="72">
                  <c:v>104.9</c:v>
                </c:pt>
                <c:pt idx="73">
                  <c:v>103.9</c:v>
                </c:pt>
                <c:pt idx="74">
                  <c:v>106</c:v>
                </c:pt>
                <c:pt idx="75">
                  <c:v>103.5</c:v>
                </c:pt>
                <c:pt idx="76">
                  <c:v>109.8</c:v>
                </c:pt>
                <c:pt idx="77">
                  <c:v>104.4</c:v>
                </c:pt>
                <c:pt idx="78">
                  <c:v>103.9</c:v>
                </c:pt>
                <c:pt idx="79">
                  <c:v>107.5</c:v>
                </c:pt>
                <c:pt idx="80">
                  <c:v>107.8</c:v>
                </c:pt>
                <c:pt idx="81">
                  <c:v>103.6</c:v>
                </c:pt>
                <c:pt idx="82">
                  <c:v>102.4</c:v>
                </c:pt>
                <c:pt idx="83">
                  <c:v>100.6</c:v>
                </c:pt>
                <c:pt idx="84">
                  <c:v>104.9</c:v>
                </c:pt>
                <c:pt idx="85">
                  <c:v>105.1</c:v>
                </c:pt>
                <c:pt idx="86">
                  <c:v>103.7</c:v>
                </c:pt>
                <c:pt idx="87">
                  <c:v>106.6</c:v>
                </c:pt>
                <c:pt idx="88">
                  <c:v>103.7</c:v>
                </c:pt>
                <c:pt idx="89">
                  <c:v>104.9</c:v>
                </c:pt>
                <c:pt idx="90">
                  <c:v>104.3</c:v>
                </c:pt>
                <c:pt idx="91">
                  <c:v>101.8</c:v>
                </c:pt>
                <c:pt idx="92">
                  <c:v>104.3</c:v>
                </c:pt>
                <c:pt idx="93">
                  <c:v>100.3</c:v>
                </c:pt>
                <c:pt idx="94">
                  <c:v>100.7</c:v>
                </c:pt>
                <c:pt idx="95">
                  <c:v>103.1</c:v>
                </c:pt>
                <c:pt idx="96">
                  <c:v>111.8</c:v>
                </c:pt>
                <c:pt idx="97">
                  <c:v>108.4</c:v>
                </c:pt>
                <c:pt idx="98">
                  <c:v>107.9</c:v>
                </c:pt>
                <c:pt idx="99">
                  <c:v>108.1</c:v>
                </c:pt>
                <c:pt idx="100">
                  <c:v>106.2</c:v>
                </c:pt>
                <c:pt idx="101">
                  <c:v>113.3</c:v>
                </c:pt>
                <c:pt idx="102">
                  <c:v>112.1</c:v>
                </c:pt>
                <c:pt idx="103">
                  <c:v>108.9</c:v>
                </c:pt>
                <c:pt idx="104">
                  <c:v>108.3</c:v>
                </c:pt>
                <c:pt idx="105">
                  <c:v>108.9</c:v>
                </c:pt>
                <c:pt idx="106">
                  <c:v>106.7</c:v>
                </c:pt>
                <c:pt idx="107">
                  <c:v>105.8</c:v>
                </c:pt>
                <c:pt idx="108">
                  <c:v>105.1</c:v>
                </c:pt>
                <c:pt idx="109">
                  <c:v>103.7</c:v>
                </c:pt>
                <c:pt idx="110">
                  <c:v>102.5</c:v>
                </c:pt>
                <c:pt idx="111">
                  <c:v>105.5</c:v>
                </c:pt>
                <c:pt idx="112">
                  <c:v>107.4</c:v>
                </c:pt>
                <c:pt idx="113">
                  <c:v>108.1</c:v>
                </c:pt>
                <c:pt idx="114">
                  <c:v>109.9</c:v>
                </c:pt>
                <c:pt idx="115">
                  <c:v>107.8</c:v>
                </c:pt>
                <c:pt idx="116">
                  <c:v>108.3</c:v>
                </c:pt>
                <c:pt idx="117">
                  <c:v>103.1</c:v>
                </c:pt>
                <c:pt idx="118">
                  <c:v>99.3</c:v>
                </c:pt>
                <c:pt idx="119">
                  <c:v>102.7</c:v>
                </c:pt>
                <c:pt idx="120">
                  <c:v>106.2</c:v>
                </c:pt>
                <c:pt idx="121">
                  <c:v>106.6</c:v>
                </c:pt>
                <c:pt idx="122">
                  <c:v>109.1</c:v>
                </c:pt>
                <c:pt idx="123">
                  <c:v>104.8</c:v>
                </c:pt>
                <c:pt idx="124">
                  <c:v>106.5</c:v>
                </c:pt>
                <c:pt idx="125">
                  <c:v>108.6</c:v>
                </c:pt>
                <c:pt idx="126">
                  <c:v>110.7</c:v>
                </c:pt>
                <c:pt idx="127">
                  <c:v>110.8</c:v>
                </c:pt>
                <c:pt idx="128">
                  <c:v>109.4</c:v>
                </c:pt>
                <c:pt idx="129">
                  <c:v>105</c:v>
                </c:pt>
                <c:pt idx="130">
                  <c:v>103.3</c:v>
                </c:pt>
                <c:pt idx="131">
                  <c:v>102</c:v>
                </c:pt>
                <c:pt idx="132">
                  <c:v>110.3</c:v>
                </c:pt>
                <c:pt idx="133">
                  <c:v>105.7</c:v>
                </c:pt>
                <c:pt idx="134">
                  <c:v>104.8</c:v>
                </c:pt>
                <c:pt idx="135">
                  <c:v>104.4</c:v>
                </c:pt>
                <c:pt idx="136">
                  <c:v>107.1</c:v>
                </c:pt>
                <c:pt idx="137">
                  <c:v>104.1</c:v>
                </c:pt>
                <c:pt idx="138">
                  <c:v>102.1</c:v>
                </c:pt>
                <c:pt idx="139">
                  <c:v>103.9</c:v>
                </c:pt>
                <c:pt idx="140">
                  <c:v>107.1</c:v>
                </c:pt>
                <c:pt idx="141">
                  <c:v>104.4</c:v>
                </c:pt>
                <c:pt idx="142">
                  <c:v>101.2</c:v>
                </c:pt>
                <c:pt idx="143">
                  <c:v>98.2</c:v>
                </c:pt>
                <c:pt idx="144">
                  <c:v>108</c:v>
                </c:pt>
                <c:pt idx="145">
                  <c:v>102.3</c:v>
                </c:pt>
                <c:pt idx="146">
                  <c:v>106.9</c:v>
                </c:pt>
                <c:pt idx="147">
                  <c:v>109.4</c:v>
                </c:pt>
                <c:pt idx="148">
                  <c:v>108.1</c:v>
                </c:pt>
                <c:pt idx="149">
                  <c:v>106.5</c:v>
                </c:pt>
                <c:pt idx="150">
                  <c:v>105.1</c:v>
                </c:pt>
                <c:pt idx="151">
                  <c:v>97.5</c:v>
                </c:pt>
                <c:pt idx="152">
                  <c:v>94.7</c:v>
                </c:pt>
                <c:pt idx="153">
                  <c:v>84.2</c:v>
                </c:pt>
                <c:pt idx="154">
                  <c:v>86.7</c:v>
                </c:pt>
                <c:pt idx="155">
                  <c:v>84</c:v>
                </c:pt>
                <c:pt idx="156">
                  <c:v>84.9</c:v>
                </c:pt>
                <c:pt idx="157">
                  <c:v>83.7</c:v>
                </c:pt>
                <c:pt idx="158">
                  <c:v>92.7</c:v>
                </c:pt>
                <c:pt idx="159">
                  <c:v>92.8</c:v>
                </c:pt>
                <c:pt idx="160">
                  <c:v>89</c:v>
                </c:pt>
                <c:pt idx="161">
                  <c:v>91.9</c:v>
                </c:pt>
                <c:pt idx="162">
                  <c:v>96.1</c:v>
                </c:pt>
                <c:pt idx="163">
                  <c:v>92.3</c:v>
                </c:pt>
                <c:pt idx="164">
                  <c:v>93.2</c:v>
                </c:pt>
                <c:pt idx="165">
                  <c:v>90.4</c:v>
                </c:pt>
                <c:pt idx="166">
                  <c:v>80.3</c:v>
                </c:pt>
                <c:pt idx="167">
                  <c:v>78.7</c:v>
                </c:pt>
                <c:pt idx="168">
                  <c:v>80.5</c:v>
                </c:pt>
                <c:pt idx="169">
                  <c:v>79.7</c:v>
                </c:pt>
                <c:pt idx="170">
                  <c:v>84.9</c:v>
                </c:pt>
                <c:pt idx="171">
                  <c:v>87.7</c:v>
                </c:pt>
                <c:pt idx="172">
                  <c:v>91.5</c:v>
                </c:pt>
                <c:pt idx="173">
                  <c:v>95.4</c:v>
                </c:pt>
                <c:pt idx="174">
                  <c:v>90.6</c:v>
                </c:pt>
                <c:pt idx="175">
                  <c:v>86.2</c:v>
                </c:pt>
                <c:pt idx="176">
                  <c:v>88.3</c:v>
                </c:pt>
                <c:pt idx="177">
                  <c:v>82.5</c:v>
                </c:pt>
                <c:pt idx="178">
                  <c:v>96.4</c:v>
                </c:pt>
                <c:pt idx="179">
                  <c:v>93.4</c:v>
                </c:pt>
                <c:pt idx="180">
                  <c:v>98.6</c:v>
                </c:pt>
                <c:pt idx="181">
                  <c:v>96</c:v>
                </c:pt>
                <c:pt idx="182">
                  <c:v>101.6</c:v>
                </c:pt>
                <c:pt idx="183">
                  <c:v>99.9</c:v>
                </c:pt>
                <c:pt idx="184">
                  <c:v>98.7</c:v>
                </c:pt>
                <c:pt idx="185">
                  <c:v>98.7</c:v>
                </c:pt>
                <c:pt idx="186">
                  <c:v>96.2</c:v>
                </c:pt>
                <c:pt idx="187">
                  <c:v>95.1</c:v>
                </c:pt>
                <c:pt idx="188">
                  <c:v>95.2</c:v>
                </c:pt>
                <c:pt idx="189">
                  <c:v>98.7</c:v>
                </c:pt>
                <c:pt idx="190">
                  <c:v>98.2</c:v>
                </c:pt>
                <c:pt idx="191">
                  <c:v>102.9</c:v>
                </c:pt>
                <c:pt idx="192">
                  <c:v>106.6</c:v>
                </c:pt>
                <c:pt idx="193">
                  <c:v>108.3</c:v>
                </c:pt>
                <c:pt idx="194">
                  <c:v>101.4</c:v>
                </c:pt>
                <c:pt idx="195">
                  <c:v>108.1</c:v>
                </c:pt>
                <c:pt idx="196">
                  <c:v>106.3</c:v>
                </c:pt>
                <c:pt idx="197">
                  <c:v>104.5</c:v>
                </c:pt>
                <c:pt idx="198">
                  <c:v>105.4</c:v>
                </c:pt>
                <c:pt idx="199">
                  <c:v>108.7</c:v>
                </c:pt>
                <c:pt idx="200">
                  <c:v>104</c:v>
                </c:pt>
                <c:pt idx="201">
                  <c:v>104.6</c:v>
                </c:pt>
                <c:pt idx="202">
                  <c:v>102.1</c:v>
                </c:pt>
                <c:pt idx="203">
                  <c:v>104.9</c:v>
                </c:pt>
                <c:pt idx="204">
                  <c:v>112</c:v>
                </c:pt>
                <c:pt idx="205">
                  <c:v>109.3</c:v>
                </c:pt>
                <c:pt idx="206">
                  <c:v>106.5</c:v>
                </c:pt>
                <c:pt idx="207">
                  <c:v>105.9</c:v>
                </c:pt>
                <c:pt idx="208">
                  <c:v>105</c:v>
                </c:pt>
                <c:pt idx="209">
                  <c:v>106.1</c:v>
                </c:pt>
                <c:pt idx="210">
                  <c:v>105.2</c:v>
                </c:pt>
                <c:pt idx="211">
                  <c:v>111.8</c:v>
                </c:pt>
                <c:pt idx="212">
                  <c:v>104.6</c:v>
                </c:pt>
                <c:pt idx="213">
                  <c:v>104.8</c:v>
                </c:pt>
                <c:pt idx="214">
                  <c:v>101.3</c:v>
                </c:pt>
                <c:pt idx="215">
                  <c:v>102.4</c:v>
                </c:pt>
                <c:pt idx="216">
                  <c:v>105.8</c:v>
                </c:pt>
                <c:pt idx="217">
                  <c:v>105.2</c:v>
                </c:pt>
                <c:pt idx="218">
                  <c:v>105.4</c:v>
                </c:pt>
                <c:pt idx="219">
                  <c:v>107.8</c:v>
                </c:pt>
                <c:pt idx="220">
                  <c:v>105.1</c:v>
                </c:pt>
                <c:pt idx="221">
                  <c:v>105.4</c:v>
                </c:pt>
                <c:pt idx="222">
                  <c:v>107.5</c:v>
                </c:pt>
                <c:pt idx="223">
                  <c:v>107.8</c:v>
                </c:pt>
                <c:pt idx="224">
                  <c:v>102</c:v>
                </c:pt>
                <c:pt idx="225">
                  <c:v>106.6</c:v>
                </c:pt>
                <c:pt idx="226">
                  <c:v>107.5</c:v>
                </c:pt>
                <c:pt idx="227">
                  <c:v>104.9</c:v>
                </c:pt>
                <c:pt idx="228">
                  <c:v>106.8</c:v>
                </c:pt>
                <c:pt idx="229">
                  <c:v>107.2</c:v>
                </c:pt>
                <c:pt idx="230">
                  <c:v>109.8</c:v>
                </c:pt>
                <c:pt idx="231">
                  <c:v>115.2</c:v>
                </c:pt>
                <c:pt idx="232">
                  <c:v>113.5</c:v>
                </c:pt>
                <c:pt idx="233">
                  <c:v>113.2</c:v>
                </c:pt>
                <c:pt idx="234">
                  <c:v>114</c:v>
                </c:pt>
                <c:pt idx="235">
                  <c:v>110.7</c:v>
                </c:pt>
                <c:pt idx="236">
                  <c:v>114.1</c:v>
                </c:pt>
                <c:pt idx="237">
                  <c:v>109.8</c:v>
                </c:pt>
                <c:pt idx="238">
                  <c:v>114.9</c:v>
                </c:pt>
                <c:pt idx="239">
                  <c:v>111.4</c:v>
                </c:pt>
                <c:pt idx="240">
                  <c:v>113.5</c:v>
                </c:pt>
                <c:pt idx="241">
                  <c:v>120</c:v>
                </c:pt>
                <c:pt idx="242">
                  <c:v>113.7</c:v>
                </c:pt>
                <c:pt idx="243">
                  <c:v>115.5</c:v>
                </c:pt>
                <c:pt idx="244">
                  <c:v>113.9</c:v>
                </c:pt>
                <c:pt idx="245">
                  <c:v>115.4</c:v>
                </c:pt>
                <c:pt idx="246">
                  <c:v>113.3</c:v>
                </c:pt>
                <c:pt idx="247">
                  <c:v>113.9</c:v>
                </c:pt>
                <c:pt idx="248">
                  <c:v>111.7</c:v>
                </c:pt>
                <c:pt idx="249">
                  <c:v>112.8</c:v>
                </c:pt>
                <c:pt idx="250">
                  <c:v>115.9</c:v>
                </c:pt>
                <c:pt idx="251">
                  <c:v>113.9</c:v>
                </c:pt>
                <c:pt idx="252">
                  <c:v>116.8</c:v>
                </c:pt>
                <c:pt idx="253">
                  <c:v>115</c:v>
                </c:pt>
                <c:pt idx="254">
                  <c:v>116.3</c:v>
                </c:pt>
                <c:pt idx="255">
                  <c:v>115.9</c:v>
                </c:pt>
                <c:pt idx="256">
                  <c:v>121.1</c:v>
                </c:pt>
                <c:pt idx="257">
                  <c:v>118.9</c:v>
                </c:pt>
                <c:pt idx="258">
                  <c:v>116.5</c:v>
                </c:pt>
                <c:pt idx="259">
                  <c:v>114.1</c:v>
                </c:pt>
                <c:pt idx="260">
                  <c:v>115.9</c:v>
                </c:pt>
                <c:pt idx="261">
                  <c:v>112.7</c:v>
                </c:pt>
                <c:pt idx="262">
                  <c:v>116.8</c:v>
                </c:pt>
                <c:pt idx="263">
                  <c:v>112.2</c:v>
                </c:pt>
                <c:pt idx="264">
                  <c:v>117.3</c:v>
                </c:pt>
                <c:pt idx="265">
                  <c:v>116.8</c:v>
                </c:pt>
                <c:pt idx="266">
                  <c:v>115.4</c:v>
                </c:pt>
                <c:pt idx="267">
                  <c:v>117.8</c:v>
                </c:pt>
                <c:pt idx="268">
                  <c:v>119.9</c:v>
                </c:pt>
                <c:pt idx="269">
                  <c:v>115.1</c:v>
                </c:pt>
                <c:pt idx="270">
                  <c:v>114.2</c:v>
                </c:pt>
                <c:pt idx="271">
                  <c:v>112.4</c:v>
                </c:pt>
                <c:pt idx="272">
                  <c:v>112</c:v>
                </c:pt>
                <c:pt idx="273">
                  <c:v>113.6</c:v>
                </c:pt>
                <c:pt idx="274">
                  <c:v>116.9</c:v>
                </c:pt>
                <c:pt idx="275">
                  <c:v>110.5</c:v>
                </c:pt>
                <c:pt idx="276">
                  <c:v>107.8</c:v>
                </c:pt>
                <c:pt idx="277">
                  <c:v>105.8</c:v>
                </c:pt>
                <c:pt idx="278">
                  <c:v>103.4</c:v>
                </c:pt>
                <c:pt idx="279">
                  <c:v>98</c:v>
                </c:pt>
                <c:pt idx="280">
                  <c:v>102.2</c:v>
                </c:pt>
                <c:pt idx="281">
                  <c:v>101.6</c:v>
                </c:pt>
                <c:pt idx="282">
                  <c:v>98.6</c:v>
                </c:pt>
                <c:pt idx="283">
                  <c:v>101.2</c:v>
                </c:pt>
                <c:pt idx="284">
                  <c:v>94.6</c:v>
                </c:pt>
                <c:pt idx="285">
                  <c:v>94</c:v>
                </c:pt>
                <c:pt idx="286">
                  <c:v>95.3</c:v>
                </c:pt>
                <c:pt idx="287">
                  <c:v>99</c:v>
                </c:pt>
                <c:pt idx="288">
                  <c:v>95.7</c:v>
                </c:pt>
                <c:pt idx="289">
                  <c:v>96.2</c:v>
                </c:pt>
                <c:pt idx="290">
                  <c:v>100.4</c:v>
                </c:pt>
                <c:pt idx="291">
                  <c:v>99.2</c:v>
                </c:pt>
                <c:pt idx="292">
                  <c:v>103.5</c:v>
                </c:pt>
                <c:pt idx="293">
                  <c:v>99.5</c:v>
                </c:pt>
                <c:pt idx="294">
                  <c:v>99.3</c:v>
                </c:pt>
                <c:pt idx="295">
                  <c:v>98.5</c:v>
                </c:pt>
                <c:pt idx="296">
                  <c:v>95.8</c:v>
                </c:pt>
                <c:pt idx="297">
                  <c:v>92.4</c:v>
                </c:pt>
                <c:pt idx="298">
                  <c:v>93.1</c:v>
                </c:pt>
                <c:pt idx="299">
                  <c:v>96</c:v>
                </c:pt>
                <c:pt idx="300">
                  <c:v>97.2</c:v>
                </c:pt>
                <c:pt idx="301">
                  <c:v>95.4</c:v>
                </c:pt>
                <c:pt idx="302">
                  <c:v>90</c:v>
                </c:pt>
                <c:pt idx="303">
                  <c:v>96.4</c:v>
                </c:pt>
                <c:pt idx="304">
                  <c:v>93.2</c:v>
                </c:pt>
                <c:pt idx="305">
                  <c:v>94.7</c:v>
                </c:pt>
                <c:pt idx="306">
                  <c:v>102.1</c:v>
                </c:pt>
                <c:pt idx="307">
                  <c:v>99.7</c:v>
                </c:pt>
                <c:pt idx="308">
                  <c:v>98.4</c:v>
                </c:pt>
                <c:pt idx="309">
                  <c:v>99.9</c:v>
                </c:pt>
                <c:pt idx="310">
                  <c:v>102.5</c:v>
                </c:pt>
                <c:pt idx="311">
                  <c:v>97</c:v>
                </c:pt>
                <c:pt idx="312">
                  <c:v>109.5</c:v>
                </c:pt>
                <c:pt idx="313">
                  <c:v>103.6</c:v>
                </c:pt>
                <c:pt idx="314">
                  <c:v>106.8</c:v>
                </c:pt>
                <c:pt idx="315">
                  <c:v>105</c:v>
                </c:pt>
                <c:pt idx="316">
                  <c:v>103.6</c:v>
                </c:pt>
                <c:pt idx="317">
                  <c:v>106.7</c:v>
                </c:pt>
                <c:pt idx="318">
                  <c:v>105.2</c:v>
                </c:pt>
                <c:pt idx="319">
                  <c:v>107.9</c:v>
                </c:pt>
                <c:pt idx="320">
                  <c:v>103.7</c:v>
                </c:pt>
                <c:pt idx="321">
                  <c:v>104</c:v>
                </c:pt>
                <c:pt idx="322">
                  <c:v>104.7</c:v>
                </c:pt>
                <c:pt idx="323">
                  <c:v>106.7</c:v>
                </c:pt>
                <c:pt idx="324">
                  <c:v>110.9</c:v>
                </c:pt>
                <c:pt idx="325">
                  <c:v>109.2</c:v>
                </c:pt>
                <c:pt idx="326">
                  <c:v>108</c:v>
                </c:pt>
                <c:pt idx="327">
                  <c:v>104.4</c:v>
                </c:pt>
                <c:pt idx="328">
                  <c:v>104.9</c:v>
                </c:pt>
                <c:pt idx="329">
                  <c:v>113.2</c:v>
                </c:pt>
                <c:pt idx="330">
                  <c:v>113.5</c:v>
                </c:pt>
                <c:pt idx="331">
                  <c:v>108.2</c:v>
                </c:pt>
                <c:pt idx="332">
                  <c:v>98.1</c:v>
                </c:pt>
                <c:pt idx="333">
                  <c:v>91.2</c:v>
                </c:pt>
                <c:pt idx="334">
                  <c:v>100.2</c:v>
                </c:pt>
                <c:pt idx="335">
                  <c:v>109.1</c:v>
                </c:pt>
                <c:pt idx="336">
                  <c:v>110.3</c:v>
                </c:pt>
                <c:pt idx="337">
                  <c:v>105.6</c:v>
                </c:pt>
                <c:pt idx="338">
                  <c:v>109.1</c:v>
                </c:pt>
                <c:pt idx="339">
                  <c:v>109.2</c:v>
                </c:pt>
                <c:pt idx="340">
                  <c:v>96.1</c:v>
                </c:pt>
                <c:pt idx="341">
                  <c:v>105</c:v>
                </c:pt>
                <c:pt idx="342">
                  <c:v>103.5</c:v>
                </c:pt>
                <c:pt idx="343">
                  <c:v>103.8</c:v>
                </c:pt>
                <c:pt idx="344">
                  <c:v>96.6</c:v>
                </c:pt>
                <c:pt idx="345">
                  <c:v>107.3</c:v>
                </c:pt>
                <c:pt idx="346">
                  <c:v>106</c:v>
                </c:pt>
                <c:pt idx="347">
                  <c:v>108.1</c:v>
                </c:pt>
                <c:pt idx="348">
                  <c:v>111.3</c:v>
                </c:pt>
                <c:pt idx="349">
                  <c:v>106.7</c:v>
                </c:pt>
                <c:pt idx="350">
                  <c:v>103.5</c:v>
                </c:pt>
                <c:pt idx="351">
                  <c:v>104.6</c:v>
                </c:pt>
                <c:pt idx="352">
                  <c:v>105.1</c:v>
                </c:pt>
                <c:pt idx="353">
                  <c:v>101.9</c:v>
                </c:pt>
                <c:pt idx="354">
                  <c:v>104.5</c:v>
                </c:pt>
                <c:pt idx="355">
                  <c:v>98.4</c:v>
                </c:pt>
                <c:pt idx="356">
                  <c:v>97.9</c:v>
                </c:pt>
                <c:pt idx="357">
                  <c:v>97.6</c:v>
                </c:pt>
                <c:pt idx="358">
                  <c:v>91.5</c:v>
                </c:pt>
                <c:pt idx="359">
                  <c:v>91</c:v>
                </c:pt>
                <c:pt idx="360">
                  <c:v>94.4</c:v>
                </c:pt>
                <c:pt idx="361">
                  <c:v>83.8</c:v>
                </c:pt>
                <c:pt idx="362">
                  <c:v>84.2</c:v>
                </c:pt>
                <c:pt idx="363">
                  <c:v>77</c:v>
                </c:pt>
                <c:pt idx="364">
                  <c:v>73.3</c:v>
                </c:pt>
                <c:pt idx="365">
                  <c:v>67.599999999999994</c:v>
                </c:pt>
                <c:pt idx="366">
                  <c:v>73.099999999999994</c:v>
                </c:pt>
                <c:pt idx="367">
                  <c:v>71</c:v>
                </c:pt>
                <c:pt idx="368">
                  <c:v>75</c:v>
                </c:pt>
                <c:pt idx="369">
                  <c:v>58.4</c:v>
                </c:pt>
                <c:pt idx="370">
                  <c:v>57.5</c:v>
                </c:pt>
                <c:pt idx="371">
                  <c:v>69.5</c:v>
                </c:pt>
                <c:pt idx="372">
                  <c:v>66.5</c:v>
                </c:pt>
                <c:pt idx="373">
                  <c:v>65.5</c:v>
                </c:pt>
                <c:pt idx="374">
                  <c:v>63.3</c:v>
                </c:pt>
                <c:pt idx="375">
                  <c:v>68.3</c:v>
                </c:pt>
                <c:pt idx="376">
                  <c:v>67.7</c:v>
                </c:pt>
                <c:pt idx="377">
                  <c:v>73.2</c:v>
                </c:pt>
                <c:pt idx="378">
                  <c:v>70.5</c:v>
                </c:pt>
                <c:pt idx="379">
                  <c:v>66.599999999999994</c:v>
                </c:pt>
                <c:pt idx="380">
                  <c:v>73.400000000000006</c:v>
                </c:pt>
                <c:pt idx="381">
                  <c:v>73.7</c:v>
                </c:pt>
                <c:pt idx="382">
                  <c:v>68.8</c:v>
                </c:pt>
                <c:pt idx="383">
                  <c:v>78</c:v>
                </c:pt>
                <c:pt idx="384">
                  <c:v>81.099999999999994</c:v>
                </c:pt>
                <c:pt idx="385">
                  <c:v>81.8</c:v>
                </c:pt>
                <c:pt idx="386">
                  <c:v>82.4</c:v>
                </c:pt>
                <c:pt idx="387">
                  <c:v>81</c:v>
                </c:pt>
                <c:pt idx="388">
                  <c:v>81</c:v>
                </c:pt>
                <c:pt idx="389">
                  <c:v>85.6</c:v>
                </c:pt>
                <c:pt idx="390">
                  <c:v>76.5</c:v>
                </c:pt>
                <c:pt idx="391">
                  <c:v>78.3</c:v>
                </c:pt>
                <c:pt idx="392">
                  <c:v>79.599999999999994</c:v>
                </c:pt>
                <c:pt idx="393">
                  <c:v>76.599999999999994</c:v>
                </c:pt>
                <c:pt idx="394">
                  <c:v>82.1</c:v>
                </c:pt>
                <c:pt idx="395">
                  <c:v>85.3</c:v>
                </c:pt>
                <c:pt idx="396">
                  <c:v>81.8</c:v>
                </c:pt>
                <c:pt idx="397">
                  <c:v>86.9</c:v>
                </c:pt>
                <c:pt idx="398">
                  <c:v>82.5</c:v>
                </c:pt>
                <c:pt idx="399">
                  <c:v>82.5</c:v>
                </c:pt>
                <c:pt idx="400">
                  <c:v>81.900000000000006</c:v>
                </c:pt>
                <c:pt idx="401">
                  <c:v>82</c:v>
                </c:pt>
                <c:pt idx="402">
                  <c:v>75.7</c:v>
                </c:pt>
                <c:pt idx="403">
                  <c:v>68.5</c:v>
                </c:pt>
                <c:pt idx="404">
                  <c:v>75.2</c:v>
                </c:pt>
                <c:pt idx="405">
                  <c:v>74.900000000000006</c:v>
                </c:pt>
                <c:pt idx="406">
                  <c:v>77.400000000000006</c:v>
                </c:pt>
                <c:pt idx="407">
                  <c:v>79.599999999999994</c:v>
                </c:pt>
                <c:pt idx="408">
                  <c:v>84.2</c:v>
                </c:pt>
                <c:pt idx="409">
                  <c:v>83</c:v>
                </c:pt>
                <c:pt idx="410">
                  <c:v>86</c:v>
                </c:pt>
                <c:pt idx="411">
                  <c:v>82.9</c:v>
                </c:pt>
                <c:pt idx="412">
                  <c:v>87.2</c:v>
                </c:pt>
                <c:pt idx="413">
                  <c:v>81.5</c:v>
                </c:pt>
                <c:pt idx="414">
                  <c:v>82.7</c:v>
                </c:pt>
                <c:pt idx="415">
                  <c:v>88.7</c:v>
                </c:pt>
                <c:pt idx="416">
                  <c:v>85.7</c:v>
                </c:pt>
                <c:pt idx="417">
                  <c:v>88.1</c:v>
                </c:pt>
                <c:pt idx="418">
                  <c:v>90.6</c:v>
                </c:pt>
                <c:pt idx="419">
                  <c:v>87</c:v>
                </c:pt>
                <c:pt idx="420">
                  <c:v>85</c:v>
                </c:pt>
                <c:pt idx="421">
                  <c:v>89</c:v>
                </c:pt>
                <c:pt idx="422">
                  <c:v>90.7</c:v>
                </c:pt>
                <c:pt idx="423">
                  <c:v>89.9</c:v>
                </c:pt>
                <c:pt idx="424">
                  <c:v>98</c:v>
                </c:pt>
                <c:pt idx="425">
                  <c:v>93.8</c:v>
                </c:pt>
                <c:pt idx="426">
                  <c:v>98.6</c:v>
                </c:pt>
                <c:pt idx="427">
                  <c:v>95.2</c:v>
                </c:pt>
                <c:pt idx="428">
                  <c:v>92.6</c:v>
                </c:pt>
                <c:pt idx="429">
                  <c:v>89.9</c:v>
                </c:pt>
                <c:pt idx="430">
                  <c:v>88</c:v>
                </c:pt>
                <c:pt idx="431">
                  <c:v>98.6</c:v>
                </c:pt>
                <c:pt idx="432">
                  <c:v>96.8</c:v>
                </c:pt>
                <c:pt idx="433">
                  <c:v>95.4</c:v>
                </c:pt>
                <c:pt idx="434">
                  <c:v>95.7</c:v>
                </c:pt>
                <c:pt idx="435">
                  <c:v>98.7</c:v>
                </c:pt>
                <c:pt idx="436">
                  <c:v>94.5</c:v>
                </c:pt>
                <c:pt idx="437">
                  <c:v>96.6</c:v>
                </c:pt>
                <c:pt idx="438">
                  <c:v>97.4</c:v>
                </c:pt>
                <c:pt idx="439">
                  <c:v>99.8</c:v>
                </c:pt>
                <c:pt idx="440">
                  <c:v>98.9</c:v>
                </c:pt>
                <c:pt idx="441">
                  <c:v>98.3</c:v>
                </c:pt>
                <c:pt idx="442">
                  <c:v>102.7</c:v>
                </c:pt>
                <c:pt idx="443">
                  <c:v>104.8</c:v>
                </c:pt>
                <c:pt idx="444">
                  <c:v>109.3</c:v>
                </c:pt>
                <c:pt idx="445">
                  <c:v>106.9</c:v>
                </c:pt>
                <c:pt idx="446">
                  <c:v>105</c:v>
                </c:pt>
                <c:pt idx="447">
                  <c:v>107</c:v>
                </c:pt>
                <c:pt idx="448">
                  <c:v>100.8</c:v>
                </c:pt>
                <c:pt idx="449">
                  <c:v>108.9</c:v>
                </c:pt>
                <c:pt idx="450">
                  <c:v>107.2</c:v>
                </c:pt>
                <c:pt idx="451">
                  <c:v>105.1</c:v>
                </c:pt>
                <c:pt idx="452">
                  <c:v>101.2</c:v>
                </c:pt>
                <c:pt idx="453">
                  <c:v>102.3</c:v>
                </c:pt>
                <c:pt idx="454">
                  <c:v>104.3</c:v>
                </c:pt>
                <c:pt idx="455">
                  <c:v>108.1</c:v>
                </c:pt>
                <c:pt idx="456">
                  <c:v>106.4</c:v>
                </c:pt>
                <c:pt idx="457">
                  <c:v>106.8</c:v>
                </c:pt>
                <c:pt idx="458">
                  <c:v>105.6</c:v>
                </c:pt>
                <c:pt idx="459">
                  <c:v>106.7</c:v>
                </c:pt>
                <c:pt idx="460">
                  <c:v>109.9</c:v>
                </c:pt>
                <c:pt idx="461">
                  <c:v>110.8</c:v>
                </c:pt>
                <c:pt idx="462">
                  <c:v>109</c:v>
                </c:pt>
                <c:pt idx="463">
                  <c:v>107</c:v>
                </c:pt>
                <c:pt idx="464">
                  <c:v>104.2</c:v>
                </c:pt>
                <c:pt idx="465">
                  <c:v>103.2</c:v>
                </c:pt>
                <c:pt idx="466">
                  <c:v>107.3</c:v>
                </c:pt>
                <c:pt idx="467">
                  <c:v>111.9</c:v>
                </c:pt>
                <c:pt idx="468">
                  <c:v>111.3</c:v>
                </c:pt>
                <c:pt idx="469">
                  <c:v>111.5</c:v>
                </c:pt>
                <c:pt idx="470">
                  <c:v>113.2</c:v>
                </c:pt>
                <c:pt idx="471">
                  <c:v>112.7</c:v>
                </c:pt>
                <c:pt idx="472">
                  <c:v>111.7</c:v>
                </c:pt>
                <c:pt idx="473">
                  <c:v>112.5</c:v>
                </c:pt>
                <c:pt idx="474">
                  <c:v>113.4</c:v>
                </c:pt>
                <c:pt idx="475">
                  <c:v>110.9</c:v>
                </c:pt>
                <c:pt idx="476">
                  <c:v>111.7</c:v>
                </c:pt>
                <c:pt idx="477">
                  <c:v>116.5</c:v>
                </c:pt>
                <c:pt idx="478">
                  <c:v>113.5</c:v>
                </c:pt>
                <c:pt idx="479">
                  <c:v>113.8</c:v>
                </c:pt>
                <c:pt idx="480">
                  <c:v>110.5</c:v>
                </c:pt>
                <c:pt idx="481">
                  <c:v>114.9</c:v>
                </c:pt>
                <c:pt idx="482">
                  <c:v>121.2</c:v>
                </c:pt>
                <c:pt idx="483">
                  <c:v>114.9</c:v>
                </c:pt>
                <c:pt idx="484">
                  <c:v>111.8</c:v>
                </c:pt>
                <c:pt idx="485">
                  <c:v>116.5</c:v>
                </c:pt>
                <c:pt idx="486">
                  <c:v>114.4</c:v>
                </c:pt>
                <c:pt idx="487">
                  <c:v>110.3</c:v>
                </c:pt>
                <c:pt idx="488">
                  <c:v>115.2</c:v>
                </c:pt>
                <c:pt idx="489">
                  <c:v>113.1</c:v>
                </c:pt>
                <c:pt idx="490">
                  <c:v>112.3</c:v>
                </c:pt>
                <c:pt idx="491">
                  <c:v>116.1</c:v>
                </c:pt>
                <c:pt idx="492">
                  <c:v>108.8</c:v>
                </c:pt>
                <c:pt idx="493">
                  <c:v>108.5</c:v>
                </c:pt>
                <c:pt idx="494">
                  <c:v>113.3</c:v>
                </c:pt>
                <c:pt idx="495">
                  <c:v>112.3</c:v>
                </c:pt>
                <c:pt idx="496">
                  <c:v>110</c:v>
                </c:pt>
                <c:pt idx="497">
                  <c:v>111.9</c:v>
                </c:pt>
                <c:pt idx="498">
                  <c:v>110.7</c:v>
                </c:pt>
                <c:pt idx="499">
                  <c:v>105.3</c:v>
                </c:pt>
                <c:pt idx="500">
                  <c:v>108.5</c:v>
                </c:pt>
                <c:pt idx="501">
                  <c:v>113.2</c:v>
                </c:pt>
                <c:pt idx="502">
                  <c:v>111.6</c:v>
                </c:pt>
                <c:pt idx="503">
                  <c:v>115.5</c:v>
                </c:pt>
                <c:pt idx="504">
                  <c:v>114.4</c:v>
                </c:pt>
                <c:pt idx="505">
                  <c:v>114.8</c:v>
                </c:pt>
                <c:pt idx="506">
                  <c:v>103.7</c:v>
                </c:pt>
                <c:pt idx="507">
                  <c:v>74.3</c:v>
                </c:pt>
                <c:pt idx="508">
                  <c:v>82.3</c:v>
                </c:pt>
                <c:pt idx="509">
                  <c:v>87.1</c:v>
                </c:pt>
                <c:pt idx="510">
                  <c:v>82.8</c:v>
                </c:pt>
                <c:pt idx="511">
                  <c:v>82.9</c:v>
                </c:pt>
                <c:pt idx="512">
                  <c:v>87.8</c:v>
                </c:pt>
                <c:pt idx="513">
                  <c:v>85.9</c:v>
                </c:pt>
                <c:pt idx="514">
                  <c:v>87</c:v>
                </c:pt>
                <c:pt idx="515">
                  <c:v>90</c:v>
                </c:pt>
                <c:pt idx="516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6-4608-AA0D-4037B212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Current</a:t>
                </a:r>
                <a:r>
                  <a:rPr lang="en-GB" baseline="0">
                    <a:solidFill>
                      <a:schemeClr val="bg1"/>
                    </a:solidFill>
                  </a:rPr>
                  <a:t> Conditions Index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  <c:min val="-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Current Conditions Change MoM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 [w/Analysis]: 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rgbClr val="7030A0">
                    <a:alpha val="30000"/>
                  </a:srgbClr>
                </a:solidFill>
                <a:round/>
              </a:ln>
              <a:effectLst/>
            </c:spPr>
          </c:errBars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014-8832-AFCA2EC1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 vs Expectations vs Current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3-45FA-B3F0-AB08CF20E582}"/>
            </c:ext>
          </c:extLst>
        </c:ser>
        <c:ser>
          <c:idx val="0"/>
          <c:order val="1"/>
          <c:tx>
            <c:strRef>
              <c:f>'UMCSI-Exp-CC'!$D$1</c:f>
              <c:strCache>
                <c:ptCount val="1"/>
                <c:pt idx="0">
                  <c:v>Expectations Index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'UMCSI-Exp-CC'!$D$2:$D$700</c:f>
              <c:numCache>
                <c:formatCode>0.0</c:formatCode>
                <c:ptCount val="699"/>
                <c:pt idx="0">
                  <c:v>75.7</c:v>
                </c:pt>
                <c:pt idx="1">
                  <c:v>77.2</c:v>
                </c:pt>
                <c:pt idx="2">
                  <c:v>69.5</c:v>
                </c:pt>
                <c:pt idx="3">
                  <c:v>71.099999999999994</c:v>
                </c:pt>
                <c:pt idx="4">
                  <c:v>73</c:v>
                </c:pt>
                <c:pt idx="5">
                  <c:v>68.099999999999994</c:v>
                </c:pt>
                <c:pt idx="6">
                  <c:v>72</c:v>
                </c:pt>
                <c:pt idx="7">
                  <c:v>67</c:v>
                </c:pt>
                <c:pt idx="8">
                  <c:v>69.8</c:v>
                </c:pt>
                <c:pt idx="9">
                  <c:v>71.7</c:v>
                </c:pt>
                <c:pt idx="10">
                  <c:v>62.8</c:v>
                </c:pt>
                <c:pt idx="11">
                  <c:v>53.8</c:v>
                </c:pt>
                <c:pt idx="12">
                  <c:v>58.4</c:v>
                </c:pt>
                <c:pt idx="13">
                  <c:v>62.2</c:v>
                </c:pt>
                <c:pt idx="14">
                  <c:v>53.7</c:v>
                </c:pt>
                <c:pt idx="15">
                  <c:v>53.3</c:v>
                </c:pt>
                <c:pt idx="16">
                  <c:v>54.9</c:v>
                </c:pt>
                <c:pt idx="17">
                  <c:v>51.4</c:v>
                </c:pt>
                <c:pt idx="18">
                  <c:v>44.2</c:v>
                </c:pt>
                <c:pt idx="19">
                  <c:v>49.3</c:v>
                </c:pt>
                <c:pt idx="20">
                  <c:v>53.6</c:v>
                </c:pt>
                <c:pt idx="21">
                  <c:v>49.5</c:v>
                </c:pt>
                <c:pt idx="22">
                  <c:v>52</c:v>
                </c:pt>
                <c:pt idx="23">
                  <c:v>51.5</c:v>
                </c:pt>
                <c:pt idx="24">
                  <c:v>54.1</c:v>
                </c:pt>
                <c:pt idx="25">
                  <c:v>54.9</c:v>
                </c:pt>
                <c:pt idx="26">
                  <c:v>44.3</c:v>
                </c:pt>
                <c:pt idx="27">
                  <c:v>44.4</c:v>
                </c:pt>
                <c:pt idx="28">
                  <c:v>45.3</c:v>
                </c:pt>
                <c:pt idx="29">
                  <c:v>53</c:v>
                </c:pt>
                <c:pt idx="30">
                  <c:v>53.4</c:v>
                </c:pt>
                <c:pt idx="31">
                  <c:v>59.6</c:v>
                </c:pt>
                <c:pt idx="32">
                  <c:v>67.900000000000006</c:v>
                </c:pt>
                <c:pt idx="33">
                  <c:v>69.599999999999994</c:v>
                </c:pt>
                <c:pt idx="34">
                  <c:v>76.900000000000006</c:v>
                </c:pt>
                <c:pt idx="35">
                  <c:v>60.4</c:v>
                </c:pt>
                <c:pt idx="36">
                  <c:v>67.900000000000006</c:v>
                </c:pt>
                <c:pt idx="37">
                  <c:v>62.1</c:v>
                </c:pt>
                <c:pt idx="38">
                  <c:v>62.1</c:v>
                </c:pt>
                <c:pt idx="39">
                  <c:v>68.8</c:v>
                </c:pt>
                <c:pt idx="40">
                  <c:v>73.599999999999994</c:v>
                </c:pt>
                <c:pt idx="41">
                  <c:v>71.2</c:v>
                </c:pt>
                <c:pt idx="42">
                  <c:v>67.099999999999994</c:v>
                </c:pt>
                <c:pt idx="43">
                  <c:v>70.8</c:v>
                </c:pt>
                <c:pt idx="44">
                  <c:v>69</c:v>
                </c:pt>
                <c:pt idx="45">
                  <c:v>62.2</c:v>
                </c:pt>
                <c:pt idx="46">
                  <c:v>56.3</c:v>
                </c:pt>
                <c:pt idx="47">
                  <c:v>56.8</c:v>
                </c:pt>
                <c:pt idx="48">
                  <c:v>62.9</c:v>
                </c:pt>
                <c:pt idx="49">
                  <c:v>58.7</c:v>
                </c:pt>
                <c:pt idx="50">
                  <c:v>53.1</c:v>
                </c:pt>
                <c:pt idx="51">
                  <c:v>61.1</c:v>
                </c:pt>
                <c:pt idx="52">
                  <c:v>62</c:v>
                </c:pt>
                <c:pt idx="53">
                  <c:v>60.1</c:v>
                </c:pt>
                <c:pt idx="54">
                  <c:v>57.6</c:v>
                </c:pt>
                <c:pt idx="55">
                  <c:v>60.9</c:v>
                </c:pt>
                <c:pt idx="56">
                  <c:v>66.900000000000006</c:v>
                </c:pt>
                <c:pt idx="57">
                  <c:v>70.400000000000006</c:v>
                </c:pt>
                <c:pt idx="58">
                  <c:v>71</c:v>
                </c:pt>
                <c:pt idx="59">
                  <c:v>67.900000000000006</c:v>
                </c:pt>
                <c:pt idx="60">
                  <c:v>65.2</c:v>
                </c:pt>
                <c:pt idx="61">
                  <c:v>71.2</c:v>
                </c:pt>
                <c:pt idx="62">
                  <c:v>80.900000000000006</c:v>
                </c:pt>
                <c:pt idx="63">
                  <c:v>86.9</c:v>
                </c:pt>
                <c:pt idx="64">
                  <c:v>93.4</c:v>
                </c:pt>
                <c:pt idx="65">
                  <c:v>89.2</c:v>
                </c:pt>
                <c:pt idx="66">
                  <c:v>90.5</c:v>
                </c:pt>
                <c:pt idx="67">
                  <c:v>88.2</c:v>
                </c:pt>
                <c:pt idx="68">
                  <c:v>85.8</c:v>
                </c:pt>
                <c:pt idx="69">
                  <c:v>86.1</c:v>
                </c:pt>
                <c:pt idx="70">
                  <c:v>87.9</c:v>
                </c:pt>
                <c:pt idx="71">
                  <c:v>91</c:v>
                </c:pt>
                <c:pt idx="72">
                  <c:v>97</c:v>
                </c:pt>
                <c:pt idx="73">
                  <c:v>93.2</c:v>
                </c:pt>
                <c:pt idx="74">
                  <c:v>97.7</c:v>
                </c:pt>
                <c:pt idx="75">
                  <c:v>91.4</c:v>
                </c:pt>
                <c:pt idx="76">
                  <c:v>90.6</c:v>
                </c:pt>
                <c:pt idx="77">
                  <c:v>89.8</c:v>
                </c:pt>
                <c:pt idx="78">
                  <c:v>91.9</c:v>
                </c:pt>
                <c:pt idx="79">
                  <c:v>93.7</c:v>
                </c:pt>
                <c:pt idx="80">
                  <c:v>96.4</c:v>
                </c:pt>
                <c:pt idx="81">
                  <c:v>91.6</c:v>
                </c:pt>
                <c:pt idx="82">
                  <c:v>91.5</c:v>
                </c:pt>
                <c:pt idx="83">
                  <c:v>87.9</c:v>
                </c:pt>
                <c:pt idx="84">
                  <c:v>90.3</c:v>
                </c:pt>
                <c:pt idx="85">
                  <c:v>86.5</c:v>
                </c:pt>
                <c:pt idx="86">
                  <c:v>87.3</c:v>
                </c:pt>
                <c:pt idx="87">
                  <c:v>87</c:v>
                </c:pt>
                <c:pt idx="88">
                  <c:v>84.2</c:v>
                </c:pt>
                <c:pt idx="89">
                  <c:v>91.1</c:v>
                </c:pt>
                <c:pt idx="90">
                  <c:v>87.4</c:v>
                </c:pt>
                <c:pt idx="91">
                  <c:v>86.3</c:v>
                </c:pt>
                <c:pt idx="92">
                  <c:v>84.2</c:v>
                </c:pt>
                <c:pt idx="93">
                  <c:v>80.8</c:v>
                </c:pt>
                <c:pt idx="94">
                  <c:v>84.5</c:v>
                </c:pt>
                <c:pt idx="95">
                  <c:v>88.1</c:v>
                </c:pt>
                <c:pt idx="96">
                  <c:v>85.3</c:v>
                </c:pt>
                <c:pt idx="97">
                  <c:v>87.8</c:v>
                </c:pt>
                <c:pt idx="98">
                  <c:v>86.9</c:v>
                </c:pt>
                <c:pt idx="99">
                  <c:v>88.5</c:v>
                </c:pt>
                <c:pt idx="100">
                  <c:v>87.5</c:v>
                </c:pt>
                <c:pt idx="101">
                  <c:v>90.3</c:v>
                </c:pt>
                <c:pt idx="102">
                  <c:v>88.5</c:v>
                </c:pt>
                <c:pt idx="103">
                  <c:v>85.9</c:v>
                </c:pt>
                <c:pt idx="104">
                  <c:v>81.3</c:v>
                </c:pt>
                <c:pt idx="105">
                  <c:v>87.1</c:v>
                </c:pt>
                <c:pt idx="106">
                  <c:v>81.599999999999994</c:v>
                </c:pt>
                <c:pt idx="107">
                  <c:v>78.3</c:v>
                </c:pt>
                <c:pt idx="108">
                  <c:v>80.900000000000006</c:v>
                </c:pt>
                <c:pt idx="109">
                  <c:v>81.599999999999994</c:v>
                </c:pt>
                <c:pt idx="110">
                  <c:v>83.3</c:v>
                </c:pt>
                <c:pt idx="111">
                  <c:v>84.7</c:v>
                </c:pt>
                <c:pt idx="112">
                  <c:v>80.599999999999994</c:v>
                </c:pt>
                <c:pt idx="113">
                  <c:v>80.8</c:v>
                </c:pt>
                <c:pt idx="114">
                  <c:v>83.3</c:v>
                </c:pt>
                <c:pt idx="115">
                  <c:v>85.8</c:v>
                </c:pt>
                <c:pt idx="116">
                  <c:v>84.2</c:v>
                </c:pt>
                <c:pt idx="117">
                  <c:v>80.400000000000006</c:v>
                </c:pt>
                <c:pt idx="118">
                  <c:v>72.7</c:v>
                </c:pt>
                <c:pt idx="119">
                  <c:v>76.7</c:v>
                </c:pt>
                <c:pt idx="120">
                  <c:v>80.900000000000006</c:v>
                </c:pt>
                <c:pt idx="121">
                  <c:v>81.900000000000006</c:v>
                </c:pt>
                <c:pt idx="122">
                  <c:v>85.2</c:v>
                </c:pt>
                <c:pt idx="123">
                  <c:v>82.4</c:v>
                </c:pt>
                <c:pt idx="124">
                  <c:v>87.3</c:v>
                </c:pt>
                <c:pt idx="125">
                  <c:v>85.7</c:v>
                </c:pt>
                <c:pt idx="126">
                  <c:v>82.3</c:v>
                </c:pt>
                <c:pt idx="127">
                  <c:v>88.8</c:v>
                </c:pt>
                <c:pt idx="128">
                  <c:v>89.5</c:v>
                </c:pt>
                <c:pt idx="129">
                  <c:v>87</c:v>
                </c:pt>
                <c:pt idx="130">
                  <c:v>86.3</c:v>
                </c:pt>
                <c:pt idx="131">
                  <c:v>85.5</c:v>
                </c:pt>
                <c:pt idx="132">
                  <c:v>89.9</c:v>
                </c:pt>
                <c:pt idx="133">
                  <c:v>88.8</c:v>
                </c:pt>
                <c:pt idx="134">
                  <c:v>87.6</c:v>
                </c:pt>
                <c:pt idx="135">
                  <c:v>83.2</c:v>
                </c:pt>
                <c:pt idx="136">
                  <c:v>80.099999999999994</c:v>
                </c:pt>
                <c:pt idx="137">
                  <c:v>82</c:v>
                </c:pt>
                <c:pt idx="138">
                  <c:v>85.5</c:v>
                </c:pt>
                <c:pt idx="139">
                  <c:v>80.3</c:v>
                </c:pt>
                <c:pt idx="140">
                  <c:v>88.6</c:v>
                </c:pt>
                <c:pt idx="141">
                  <c:v>87.2</c:v>
                </c:pt>
                <c:pt idx="142">
                  <c:v>84.3</c:v>
                </c:pt>
                <c:pt idx="143">
                  <c:v>85.5</c:v>
                </c:pt>
                <c:pt idx="144">
                  <c:v>83.4</c:v>
                </c:pt>
                <c:pt idx="145">
                  <c:v>81.3</c:v>
                </c:pt>
                <c:pt idx="146">
                  <c:v>81.3</c:v>
                </c:pt>
                <c:pt idx="147">
                  <c:v>83.9</c:v>
                </c:pt>
                <c:pt idx="148">
                  <c:v>79.3</c:v>
                </c:pt>
                <c:pt idx="149">
                  <c:v>76.599999999999994</c:v>
                </c:pt>
                <c:pt idx="150">
                  <c:v>77.3</c:v>
                </c:pt>
                <c:pt idx="151">
                  <c:v>62.9</c:v>
                </c:pt>
                <c:pt idx="152">
                  <c:v>58.8</c:v>
                </c:pt>
                <c:pt idx="153">
                  <c:v>50.9</c:v>
                </c:pt>
                <c:pt idx="154">
                  <c:v>52.8</c:v>
                </c:pt>
                <c:pt idx="155">
                  <c:v>53.7</c:v>
                </c:pt>
                <c:pt idx="156">
                  <c:v>55.2</c:v>
                </c:pt>
                <c:pt idx="157">
                  <c:v>62</c:v>
                </c:pt>
                <c:pt idx="158">
                  <c:v>84.5</c:v>
                </c:pt>
                <c:pt idx="159">
                  <c:v>74.7</c:v>
                </c:pt>
                <c:pt idx="160">
                  <c:v>71.5</c:v>
                </c:pt>
                <c:pt idx="161">
                  <c:v>75.900000000000006</c:v>
                </c:pt>
                <c:pt idx="162">
                  <c:v>74.400000000000006</c:v>
                </c:pt>
                <c:pt idx="163">
                  <c:v>75.3</c:v>
                </c:pt>
                <c:pt idx="164">
                  <c:v>76.400000000000006</c:v>
                </c:pt>
                <c:pt idx="165">
                  <c:v>70.5</c:v>
                </c:pt>
                <c:pt idx="166">
                  <c:v>61.9</c:v>
                </c:pt>
                <c:pt idx="167">
                  <c:v>61.5</c:v>
                </c:pt>
                <c:pt idx="168">
                  <c:v>59.1</c:v>
                </c:pt>
                <c:pt idx="169">
                  <c:v>61.8</c:v>
                </c:pt>
                <c:pt idx="170">
                  <c:v>70.3</c:v>
                </c:pt>
                <c:pt idx="171">
                  <c:v>70.5</c:v>
                </c:pt>
                <c:pt idx="172">
                  <c:v>71.2</c:v>
                </c:pt>
                <c:pt idx="173">
                  <c:v>70.7</c:v>
                </c:pt>
                <c:pt idx="174">
                  <c:v>67.599999999999994</c:v>
                </c:pt>
                <c:pt idx="175">
                  <c:v>69.5</c:v>
                </c:pt>
                <c:pt idx="176">
                  <c:v>67.400000000000006</c:v>
                </c:pt>
                <c:pt idx="177">
                  <c:v>67.5</c:v>
                </c:pt>
                <c:pt idx="178">
                  <c:v>78.2</c:v>
                </c:pt>
                <c:pt idx="179">
                  <c:v>89.5</c:v>
                </c:pt>
                <c:pt idx="180">
                  <c:v>83.4</c:v>
                </c:pt>
                <c:pt idx="181">
                  <c:v>80.599999999999994</c:v>
                </c:pt>
                <c:pt idx="182">
                  <c:v>75.8</c:v>
                </c:pt>
                <c:pt idx="183">
                  <c:v>76.400000000000006</c:v>
                </c:pt>
                <c:pt idx="184">
                  <c:v>68.5</c:v>
                </c:pt>
                <c:pt idx="185">
                  <c:v>70.400000000000006</c:v>
                </c:pt>
                <c:pt idx="186">
                  <c:v>64.7</c:v>
                </c:pt>
                <c:pt idx="187">
                  <c:v>65.8</c:v>
                </c:pt>
                <c:pt idx="188">
                  <c:v>66.8</c:v>
                </c:pt>
                <c:pt idx="189">
                  <c:v>72.5</c:v>
                </c:pt>
                <c:pt idx="190">
                  <c:v>70.3</c:v>
                </c:pt>
                <c:pt idx="191">
                  <c:v>78.8</c:v>
                </c:pt>
                <c:pt idx="192">
                  <c:v>86.4</c:v>
                </c:pt>
                <c:pt idx="193">
                  <c:v>83.5</c:v>
                </c:pt>
                <c:pt idx="194">
                  <c:v>85.1</c:v>
                </c:pt>
                <c:pt idx="195">
                  <c:v>82.6</c:v>
                </c:pt>
                <c:pt idx="196">
                  <c:v>84.2</c:v>
                </c:pt>
                <c:pt idx="197">
                  <c:v>82.7</c:v>
                </c:pt>
                <c:pt idx="198">
                  <c:v>78.5</c:v>
                </c:pt>
                <c:pt idx="199">
                  <c:v>80.8</c:v>
                </c:pt>
                <c:pt idx="200">
                  <c:v>83.5</c:v>
                </c:pt>
                <c:pt idx="201">
                  <c:v>85.1</c:v>
                </c:pt>
                <c:pt idx="202">
                  <c:v>84.8</c:v>
                </c:pt>
                <c:pt idx="203">
                  <c:v>88.8</c:v>
                </c:pt>
                <c:pt idx="204">
                  <c:v>88.4</c:v>
                </c:pt>
                <c:pt idx="205">
                  <c:v>85.9</c:v>
                </c:pt>
                <c:pt idx="206">
                  <c:v>79.8</c:v>
                </c:pt>
                <c:pt idx="207">
                  <c:v>83.8</c:v>
                </c:pt>
                <c:pt idx="208">
                  <c:v>80.099999999999994</c:v>
                </c:pt>
                <c:pt idx="209">
                  <c:v>84.1</c:v>
                </c:pt>
                <c:pt idx="210">
                  <c:v>87.4</c:v>
                </c:pt>
                <c:pt idx="211">
                  <c:v>86.1</c:v>
                </c:pt>
                <c:pt idx="212">
                  <c:v>78.8</c:v>
                </c:pt>
                <c:pt idx="213">
                  <c:v>80.8</c:v>
                </c:pt>
                <c:pt idx="214">
                  <c:v>79.7</c:v>
                </c:pt>
                <c:pt idx="215">
                  <c:v>83.7</c:v>
                </c:pt>
                <c:pt idx="216">
                  <c:v>78.7</c:v>
                </c:pt>
                <c:pt idx="217">
                  <c:v>77.8</c:v>
                </c:pt>
                <c:pt idx="218">
                  <c:v>86.2</c:v>
                </c:pt>
                <c:pt idx="219">
                  <c:v>83</c:v>
                </c:pt>
                <c:pt idx="220">
                  <c:v>79.2</c:v>
                </c:pt>
                <c:pt idx="221">
                  <c:v>84</c:v>
                </c:pt>
                <c:pt idx="222">
                  <c:v>86.5</c:v>
                </c:pt>
                <c:pt idx="223">
                  <c:v>87.3</c:v>
                </c:pt>
                <c:pt idx="224">
                  <c:v>90.1</c:v>
                </c:pt>
                <c:pt idx="225">
                  <c:v>89.9</c:v>
                </c:pt>
                <c:pt idx="226">
                  <c:v>93.9</c:v>
                </c:pt>
                <c:pt idx="227">
                  <c:v>91.8</c:v>
                </c:pt>
                <c:pt idx="228">
                  <c:v>91.3</c:v>
                </c:pt>
                <c:pt idx="229">
                  <c:v>94.9</c:v>
                </c:pt>
                <c:pt idx="230">
                  <c:v>93.6</c:v>
                </c:pt>
                <c:pt idx="231">
                  <c:v>92.5</c:v>
                </c:pt>
                <c:pt idx="232">
                  <c:v>96.6</c:v>
                </c:pt>
                <c:pt idx="233">
                  <c:v>98.9</c:v>
                </c:pt>
                <c:pt idx="234">
                  <c:v>102.6</c:v>
                </c:pt>
                <c:pt idx="235">
                  <c:v>100.3</c:v>
                </c:pt>
                <c:pt idx="236">
                  <c:v>100.7</c:v>
                </c:pt>
                <c:pt idx="237">
                  <c:v>102.8</c:v>
                </c:pt>
                <c:pt idx="238">
                  <c:v>102.3</c:v>
                </c:pt>
                <c:pt idx="239">
                  <c:v>96.1</c:v>
                </c:pt>
                <c:pt idx="240">
                  <c:v>102.2</c:v>
                </c:pt>
                <c:pt idx="241">
                  <c:v>104.2</c:v>
                </c:pt>
                <c:pt idx="242">
                  <c:v>101.9</c:v>
                </c:pt>
                <c:pt idx="243">
                  <c:v>104.3</c:v>
                </c:pt>
                <c:pt idx="244">
                  <c:v>101.7</c:v>
                </c:pt>
                <c:pt idx="245">
                  <c:v>99.3</c:v>
                </c:pt>
                <c:pt idx="246">
                  <c:v>100</c:v>
                </c:pt>
                <c:pt idx="247">
                  <c:v>98.3</c:v>
                </c:pt>
                <c:pt idx="248">
                  <c:v>93.9</c:v>
                </c:pt>
                <c:pt idx="249">
                  <c:v>87.5</c:v>
                </c:pt>
                <c:pt idx="250">
                  <c:v>94.3</c:v>
                </c:pt>
                <c:pt idx="251">
                  <c:v>91.9</c:v>
                </c:pt>
                <c:pt idx="252">
                  <c:v>95.7</c:v>
                </c:pt>
                <c:pt idx="253">
                  <c:v>103.6</c:v>
                </c:pt>
                <c:pt idx="254">
                  <c:v>99</c:v>
                </c:pt>
                <c:pt idx="255">
                  <c:v>97.4</c:v>
                </c:pt>
                <c:pt idx="256">
                  <c:v>97.6</c:v>
                </c:pt>
                <c:pt idx="257">
                  <c:v>99.8</c:v>
                </c:pt>
                <c:pt idx="258">
                  <c:v>99.2</c:v>
                </c:pt>
                <c:pt idx="259">
                  <c:v>98.4</c:v>
                </c:pt>
                <c:pt idx="260">
                  <c:v>101.5</c:v>
                </c:pt>
                <c:pt idx="261">
                  <c:v>97.1</c:v>
                </c:pt>
                <c:pt idx="262">
                  <c:v>101</c:v>
                </c:pt>
                <c:pt idx="263">
                  <c:v>101.1</c:v>
                </c:pt>
                <c:pt idx="264">
                  <c:v>108.6</c:v>
                </c:pt>
                <c:pt idx="265">
                  <c:v>107.8</c:v>
                </c:pt>
                <c:pt idx="266">
                  <c:v>101.7</c:v>
                </c:pt>
                <c:pt idx="267">
                  <c:v>103.7</c:v>
                </c:pt>
                <c:pt idx="268">
                  <c:v>104.8</c:v>
                </c:pt>
                <c:pt idx="269">
                  <c:v>100.8</c:v>
                </c:pt>
                <c:pt idx="270">
                  <c:v>104.5</c:v>
                </c:pt>
                <c:pt idx="271">
                  <c:v>104</c:v>
                </c:pt>
                <c:pt idx="272">
                  <c:v>103.4</c:v>
                </c:pt>
                <c:pt idx="273">
                  <c:v>100.7</c:v>
                </c:pt>
                <c:pt idx="274">
                  <c:v>101.6</c:v>
                </c:pt>
                <c:pt idx="275">
                  <c:v>90.7</c:v>
                </c:pt>
                <c:pt idx="276">
                  <c:v>86.4</c:v>
                </c:pt>
                <c:pt idx="277">
                  <c:v>80.8</c:v>
                </c:pt>
                <c:pt idx="278">
                  <c:v>83.9</c:v>
                </c:pt>
                <c:pt idx="279">
                  <c:v>82.2</c:v>
                </c:pt>
                <c:pt idx="280">
                  <c:v>85.4</c:v>
                </c:pt>
                <c:pt idx="281">
                  <c:v>86.9</c:v>
                </c:pt>
                <c:pt idx="282">
                  <c:v>88.4</c:v>
                </c:pt>
                <c:pt idx="283">
                  <c:v>85.2</c:v>
                </c:pt>
                <c:pt idx="284">
                  <c:v>73.5</c:v>
                </c:pt>
                <c:pt idx="285">
                  <c:v>75.5</c:v>
                </c:pt>
                <c:pt idx="286">
                  <c:v>76.599999999999994</c:v>
                </c:pt>
                <c:pt idx="287">
                  <c:v>82.3</c:v>
                </c:pt>
                <c:pt idx="288">
                  <c:v>91.3</c:v>
                </c:pt>
                <c:pt idx="289">
                  <c:v>87.2</c:v>
                </c:pt>
                <c:pt idx="290">
                  <c:v>92.7</c:v>
                </c:pt>
                <c:pt idx="291">
                  <c:v>89.1</c:v>
                </c:pt>
                <c:pt idx="292">
                  <c:v>92.7</c:v>
                </c:pt>
                <c:pt idx="293">
                  <c:v>87.9</c:v>
                </c:pt>
                <c:pt idx="294">
                  <c:v>81</c:v>
                </c:pt>
                <c:pt idx="295">
                  <c:v>80.599999999999994</c:v>
                </c:pt>
                <c:pt idx="296">
                  <c:v>79.900000000000006</c:v>
                </c:pt>
                <c:pt idx="297">
                  <c:v>73.099999999999994</c:v>
                </c:pt>
                <c:pt idx="298">
                  <c:v>78.5</c:v>
                </c:pt>
                <c:pt idx="299">
                  <c:v>80.8</c:v>
                </c:pt>
                <c:pt idx="300">
                  <c:v>72.8</c:v>
                </c:pt>
                <c:pt idx="301">
                  <c:v>69.900000000000006</c:v>
                </c:pt>
                <c:pt idx="302">
                  <c:v>69.599999999999994</c:v>
                </c:pt>
                <c:pt idx="303">
                  <c:v>79.3</c:v>
                </c:pt>
                <c:pt idx="304">
                  <c:v>91.4</c:v>
                </c:pt>
                <c:pt idx="305">
                  <c:v>86.4</c:v>
                </c:pt>
                <c:pt idx="306">
                  <c:v>83.7</c:v>
                </c:pt>
                <c:pt idx="307">
                  <c:v>82.5</c:v>
                </c:pt>
                <c:pt idx="308">
                  <c:v>80.8</c:v>
                </c:pt>
                <c:pt idx="309">
                  <c:v>83</c:v>
                </c:pt>
                <c:pt idx="310">
                  <c:v>88.1</c:v>
                </c:pt>
                <c:pt idx="311">
                  <c:v>89.8</c:v>
                </c:pt>
                <c:pt idx="312">
                  <c:v>100.1</c:v>
                </c:pt>
                <c:pt idx="313">
                  <c:v>88.5</c:v>
                </c:pt>
                <c:pt idx="314">
                  <c:v>88.8</c:v>
                </c:pt>
                <c:pt idx="315">
                  <c:v>87.3</c:v>
                </c:pt>
                <c:pt idx="316">
                  <c:v>81.599999999999994</c:v>
                </c:pt>
                <c:pt idx="317">
                  <c:v>88.5</c:v>
                </c:pt>
                <c:pt idx="318">
                  <c:v>91.2</c:v>
                </c:pt>
                <c:pt idx="319">
                  <c:v>88.2</c:v>
                </c:pt>
                <c:pt idx="320">
                  <c:v>88</c:v>
                </c:pt>
                <c:pt idx="321">
                  <c:v>83.8</c:v>
                </c:pt>
                <c:pt idx="322">
                  <c:v>85.2</c:v>
                </c:pt>
                <c:pt idx="323">
                  <c:v>90.9</c:v>
                </c:pt>
                <c:pt idx="324">
                  <c:v>85.7</c:v>
                </c:pt>
                <c:pt idx="325">
                  <c:v>84.4</c:v>
                </c:pt>
                <c:pt idx="326">
                  <c:v>82.8</c:v>
                </c:pt>
                <c:pt idx="327">
                  <c:v>77</c:v>
                </c:pt>
                <c:pt idx="328">
                  <c:v>75.3</c:v>
                </c:pt>
                <c:pt idx="329">
                  <c:v>85</c:v>
                </c:pt>
                <c:pt idx="330">
                  <c:v>85.5</c:v>
                </c:pt>
                <c:pt idx="331">
                  <c:v>76.900000000000006</c:v>
                </c:pt>
                <c:pt idx="332">
                  <c:v>63.3</c:v>
                </c:pt>
                <c:pt idx="333">
                  <c:v>63.2</c:v>
                </c:pt>
                <c:pt idx="334">
                  <c:v>69.599999999999994</c:v>
                </c:pt>
                <c:pt idx="335">
                  <c:v>80.2</c:v>
                </c:pt>
                <c:pt idx="336">
                  <c:v>78.900000000000006</c:v>
                </c:pt>
                <c:pt idx="337">
                  <c:v>74.5</c:v>
                </c:pt>
                <c:pt idx="338">
                  <c:v>76</c:v>
                </c:pt>
                <c:pt idx="339">
                  <c:v>73.400000000000006</c:v>
                </c:pt>
                <c:pt idx="340">
                  <c:v>68.2</c:v>
                </c:pt>
                <c:pt idx="341">
                  <c:v>72</c:v>
                </c:pt>
                <c:pt idx="342">
                  <c:v>72.5</c:v>
                </c:pt>
                <c:pt idx="343">
                  <c:v>68</c:v>
                </c:pt>
                <c:pt idx="344">
                  <c:v>78.2</c:v>
                </c:pt>
                <c:pt idx="345">
                  <c:v>84.8</c:v>
                </c:pt>
                <c:pt idx="346">
                  <c:v>83.2</c:v>
                </c:pt>
                <c:pt idx="347">
                  <c:v>81.2</c:v>
                </c:pt>
                <c:pt idx="348">
                  <c:v>87.6</c:v>
                </c:pt>
                <c:pt idx="349">
                  <c:v>81.5</c:v>
                </c:pt>
                <c:pt idx="350">
                  <c:v>78.7</c:v>
                </c:pt>
                <c:pt idx="351">
                  <c:v>75.900000000000006</c:v>
                </c:pt>
                <c:pt idx="352">
                  <c:v>77.599999999999994</c:v>
                </c:pt>
                <c:pt idx="353">
                  <c:v>74.7</c:v>
                </c:pt>
                <c:pt idx="354">
                  <c:v>81.5</c:v>
                </c:pt>
                <c:pt idx="355">
                  <c:v>73.7</c:v>
                </c:pt>
                <c:pt idx="356">
                  <c:v>74.099999999999994</c:v>
                </c:pt>
                <c:pt idx="357">
                  <c:v>70.099999999999994</c:v>
                </c:pt>
                <c:pt idx="358">
                  <c:v>66.2</c:v>
                </c:pt>
                <c:pt idx="359">
                  <c:v>65.599999999999994</c:v>
                </c:pt>
                <c:pt idx="360">
                  <c:v>68.099999999999994</c:v>
                </c:pt>
                <c:pt idx="361">
                  <c:v>62.4</c:v>
                </c:pt>
                <c:pt idx="362">
                  <c:v>60.1</c:v>
                </c:pt>
                <c:pt idx="363">
                  <c:v>53.3</c:v>
                </c:pt>
                <c:pt idx="364">
                  <c:v>51.1</c:v>
                </c:pt>
                <c:pt idx="365">
                  <c:v>49.2</c:v>
                </c:pt>
                <c:pt idx="366">
                  <c:v>53.5</c:v>
                </c:pt>
                <c:pt idx="367">
                  <c:v>57.9</c:v>
                </c:pt>
                <c:pt idx="368">
                  <c:v>67.2</c:v>
                </c:pt>
                <c:pt idx="369">
                  <c:v>57</c:v>
                </c:pt>
                <c:pt idx="370">
                  <c:v>53.9</c:v>
                </c:pt>
                <c:pt idx="371">
                  <c:v>54</c:v>
                </c:pt>
                <c:pt idx="372">
                  <c:v>57.8</c:v>
                </c:pt>
                <c:pt idx="373">
                  <c:v>50.5</c:v>
                </c:pt>
                <c:pt idx="374">
                  <c:v>53.5</c:v>
                </c:pt>
                <c:pt idx="375">
                  <c:v>63.1</c:v>
                </c:pt>
                <c:pt idx="376">
                  <c:v>69.400000000000006</c:v>
                </c:pt>
                <c:pt idx="377">
                  <c:v>69.2</c:v>
                </c:pt>
                <c:pt idx="378">
                  <c:v>63.2</c:v>
                </c:pt>
                <c:pt idx="379">
                  <c:v>65</c:v>
                </c:pt>
                <c:pt idx="380">
                  <c:v>73.5</c:v>
                </c:pt>
                <c:pt idx="381">
                  <c:v>68.599999999999994</c:v>
                </c:pt>
                <c:pt idx="382">
                  <c:v>66.5</c:v>
                </c:pt>
                <c:pt idx="383">
                  <c:v>68.900000000000006</c:v>
                </c:pt>
                <c:pt idx="384">
                  <c:v>70.099999999999994</c:v>
                </c:pt>
                <c:pt idx="385">
                  <c:v>68.400000000000006</c:v>
                </c:pt>
                <c:pt idx="386">
                  <c:v>67.900000000000006</c:v>
                </c:pt>
                <c:pt idx="387">
                  <c:v>66.5</c:v>
                </c:pt>
                <c:pt idx="388">
                  <c:v>68.8</c:v>
                </c:pt>
                <c:pt idx="389">
                  <c:v>69.8</c:v>
                </c:pt>
                <c:pt idx="390">
                  <c:v>62.3</c:v>
                </c:pt>
                <c:pt idx="391">
                  <c:v>62.9</c:v>
                </c:pt>
                <c:pt idx="392">
                  <c:v>60.9</c:v>
                </c:pt>
                <c:pt idx="393">
                  <c:v>61.9</c:v>
                </c:pt>
                <c:pt idx="394">
                  <c:v>64.8</c:v>
                </c:pt>
                <c:pt idx="395">
                  <c:v>67.5</c:v>
                </c:pt>
                <c:pt idx="396">
                  <c:v>69.3</c:v>
                </c:pt>
                <c:pt idx="397">
                  <c:v>71.599999999999994</c:v>
                </c:pt>
                <c:pt idx="398">
                  <c:v>57.9</c:v>
                </c:pt>
                <c:pt idx="399">
                  <c:v>61.6</c:v>
                </c:pt>
                <c:pt idx="400">
                  <c:v>69.5</c:v>
                </c:pt>
                <c:pt idx="401">
                  <c:v>64.7</c:v>
                </c:pt>
                <c:pt idx="402">
                  <c:v>55.9</c:v>
                </c:pt>
                <c:pt idx="403">
                  <c:v>47.6</c:v>
                </c:pt>
                <c:pt idx="404">
                  <c:v>49.4</c:v>
                </c:pt>
                <c:pt idx="405">
                  <c:v>51.7</c:v>
                </c:pt>
                <c:pt idx="406">
                  <c:v>54.9</c:v>
                </c:pt>
                <c:pt idx="407">
                  <c:v>63.6</c:v>
                </c:pt>
                <c:pt idx="408">
                  <c:v>69.099999999999994</c:v>
                </c:pt>
                <c:pt idx="409">
                  <c:v>70.3</c:v>
                </c:pt>
                <c:pt idx="410">
                  <c:v>69.8</c:v>
                </c:pt>
                <c:pt idx="411">
                  <c:v>72.3</c:v>
                </c:pt>
                <c:pt idx="412">
                  <c:v>74.3</c:v>
                </c:pt>
                <c:pt idx="413">
                  <c:v>67.8</c:v>
                </c:pt>
                <c:pt idx="414">
                  <c:v>65.599999999999994</c:v>
                </c:pt>
                <c:pt idx="415">
                  <c:v>65.099999999999994</c:v>
                </c:pt>
                <c:pt idx="416">
                  <c:v>73.5</c:v>
                </c:pt>
                <c:pt idx="417">
                  <c:v>79</c:v>
                </c:pt>
                <c:pt idx="418">
                  <c:v>77.7</c:v>
                </c:pt>
                <c:pt idx="419">
                  <c:v>63.8</c:v>
                </c:pt>
                <c:pt idx="420">
                  <c:v>66.599999999999994</c:v>
                </c:pt>
                <c:pt idx="421">
                  <c:v>70.2</c:v>
                </c:pt>
                <c:pt idx="422">
                  <c:v>70.8</c:v>
                </c:pt>
                <c:pt idx="423">
                  <c:v>67.8</c:v>
                </c:pt>
                <c:pt idx="424">
                  <c:v>75.8</c:v>
                </c:pt>
                <c:pt idx="425">
                  <c:v>77.8</c:v>
                </c:pt>
                <c:pt idx="426">
                  <c:v>76.5</c:v>
                </c:pt>
                <c:pt idx="427">
                  <c:v>73.7</c:v>
                </c:pt>
                <c:pt idx="428">
                  <c:v>67.8</c:v>
                </c:pt>
                <c:pt idx="429">
                  <c:v>62.5</c:v>
                </c:pt>
                <c:pt idx="430">
                  <c:v>66.8</c:v>
                </c:pt>
                <c:pt idx="431">
                  <c:v>72.099999999999994</c:v>
                </c:pt>
                <c:pt idx="432">
                  <c:v>71.2</c:v>
                </c:pt>
                <c:pt idx="433">
                  <c:v>72.7</c:v>
                </c:pt>
                <c:pt idx="434">
                  <c:v>70</c:v>
                </c:pt>
                <c:pt idx="435">
                  <c:v>74.7</c:v>
                </c:pt>
                <c:pt idx="436">
                  <c:v>73.7</c:v>
                </c:pt>
                <c:pt idx="437">
                  <c:v>73.5</c:v>
                </c:pt>
                <c:pt idx="438">
                  <c:v>71.8</c:v>
                </c:pt>
                <c:pt idx="439">
                  <c:v>71.3</c:v>
                </c:pt>
                <c:pt idx="440">
                  <c:v>75.400000000000006</c:v>
                </c:pt>
                <c:pt idx="441">
                  <c:v>79.599999999999994</c:v>
                </c:pt>
                <c:pt idx="442">
                  <c:v>79.900000000000006</c:v>
                </c:pt>
                <c:pt idx="443">
                  <c:v>86.4</c:v>
                </c:pt>
                <c:pt idx="444">
                  <c:v>91</c:v>
                </c:pt>
                <c:pt idx="445">
                  <c:v>88</c:v>
                </c:pt>
                <c:pt idx="446">
                  <c:v>85.3</c:v>
                </c:pt>
                <c:pt idx="447">
                  <c:v>88.8</c:v>
                </c:pt>
                <c:pt idx="448">
                  <c:v>84.2</c:v>
                </c:pt>
                <c:pt idx="449">
                  <c:v>87.8</c:v>
                </c:pt>
                <c:pt idx="450">
                  <c:v>84.1</c:v>
                </c:pt>
                <c:pt idx="451">
                  <c:v>83.4</c:v>
                </c:pt>
                <c:pt idx="452">
                  <c:v>78.2</c:v>
                </c:pt>
                <c:pt idx="453">
                  <c:v>82.1</c:v>
                </c:pt>
                <c:pt idx="454">
                  <c:v>82.9</c:v>
                </c:pt>
                <c:pt idx="455">
                  <c:v>82.7</c:v>
                </c:pt>
                <c:pt idx="456">
                  <c:v>82.7</c:v>
                </c:pt>
                <c:pt idx="457">
                  <c:v>81.900000000000006</c:v>
                </c:pt>
                <c:pt idx="458">
                  <c:v>81.5</c:v>
                </c:pt>
                <c:pt idx="459">
                  <c:v>77.599999999999994</c:v>
                </c:pt>
                <c:pt idx="460">
                  <c:v>84.9</c:v>
                </c:pt>
                <c:pt idx="461">
                  <c:v>82.4</c:v>
                </c:pt>
                <c:pt idx="462">
                  <c:v>77.8</c:v>
                </c:pt>
                <c:pt idx="463">
                  <c:v>78.7</c:v>
                </c:pt>
                <c:pt idx="464">
                  <c:v>82.7</c:v>
                </c:pt>
                <c:pt idx="465">
                  <c:v>76.8</c:v>
                </c:pt>
                <c:pt idx="466">
                  <c:v>85.2</c:v>
                </c:pt>
                <c:pt idx="467">
                  <c:v>89.5</c:v>
                </c:pt>
                <c:pt idx="468">
                  <c:v>90.3</c:v>
                </c:pt>
                <c:pt idx="469">
                  <c:v>86.5</c:v>
                </c:pt>
                <c:pt idx="470">
                  <c:v>86.5</c:v>
                </c:pt>
                <c:pt idx="471">
                  <c:v>87</c:v>
                </c:pt>
                <c:pt idx="472">
                  <c:v>87.7</c:v>
                </c:pt>
                <c:pt idx="473">
                  <c:v>83.9</c:v>
                </c:pt>
                <c:pt idx="474">
                  <c:v>80.5</c:v>
                </c:pt>
                <c:pt idx="475">
                  <c:v>87.7</c:v>
                </c:pt>
                <c:pt idx="476">
                  <c:v>84.4</c:v>
                </c:pt>
                <c:pt idx="477">
                  <c:v>90.5</c:v>
                </c:pt>
                <c:pt idx="478">
                  <c:v>88.9</c:v>
                </c:pt>
                <c:pt idx="479">
                  <c:v>84.3</c:v>
                </c:pt>
                <c:pt idx="480">
                  <c:v>86.3</c:v>
                </c:pt>
                <c:pt idx="481">
                  <c:v>90</c:v>
                </c:pt>
                <c:pt idx="482">
                  <c:v>88.8</c:v>
                </c:pt>
                <c:pt idx="483">
                  <c:v>88.4</c:v>
                </c:pt>
                <c:pt idx="484">
                  <c:v>89.1</c:v>
                </c:pt>
                <c:pt idx="485">
                  <c:v>86.3</c:v>
                </c:pt>
                <c:pt idx="486">
                  <c:v>87.3</c:v>
                </c:pt>
                <c:pt idx="487">
                  <c:v>87.1</c:v>
                </c:pt>
                <c:pt idx="488">
                  <c:v>90.5</c:v>
                </c:pt>
                <c:pt idx="489">
                  <c:v>89.3</c:v>
                </c:pt>
                <c:pt idx="490">
                  <c:v>88.1</c:v>
                </c:pt>
                <c:pt idx="491">
                  <c:v>87</c:v>
                </c:pt>
                <c:pt idx="492">
                  <c:v>79.900000000000006</c:v>
                </c:pt>
                <c:pt idx="493">
                  <c:v>84.4</c:v>
                </c:pt>
                <c:pt idx="494">
                  <c:v>88.8</c:v>
                </c:pt>
                <c:pt idx="495">
                  <c:v>87.4</c:v>
                </c:pt>
                <c:pt idx="496">
                  <c:v>93.5</c:v>
                </c:pt>
                <c:pt idx="497">
                  <c:v>89.3</c:v>
                </c:pt>
                <c:pt idx="498">
                  <c:v>90.5</c:v>
                </c:pt>
                <c:pt idx="499">
                  <c:v>79.900000000000006</c:v>
                </c:pt>
                <c:pt idx="500">
                  <c:v>83.4</c:v>
                </c:pt>
                <c:pt idx="501">
                  <c:v>84.2</c:v>
                </c:pt>
                <c:pt idx="502">
                  <c:v>87.3</c:v>
                </c:pt>
                <c:pt idx="503">
                  <c:v>88.9</c:v>
                </c:pt>
                <c:pt idx="504">
                  <c:v>90.5</c:v>
                </c:pt>
                <c:pt idx="505">
                  <c:v>92.1</c:v>
                </c:pt>
                <c:pt idx="506">
                  <c:v>79.7</c:v>
                </c:pt>
                <c:pt idx="507">
                  <c:v>70.099999999999994</c:v>
                </c:pt>
                <c:pt idx="508">
                  <c:v>65.900000000000006</c:v>
                </c:pt>
                <c:pt idx="509">
                  <c:v>72.3</c:v>
                </c:pt>
                <c:pt idx="510">
                  <c:v>65.900000000000006</c:v>
                </c:pt>
                <c:pt idx="511">
                  <c:v>68.5</c:v>
                </c:pt>
                <c:pt idx="512">
                  <c:v>75.599999999999994</c:v>
                </c:pt>
                <c:pt idx="513">
                  <c:v>79.2</c:v>
                </c:pt>
                <c:pt idx="514">
                  <c:v>70.5</c:v>
                </c:pt>
                <c:pt idx="515">
                  <c:v>74.599999999999994</c:v>
                </c:pt>
                <c:pt idx="51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3-45FA-B3F0-AB08CF20E582}"/>
            </c:ext>
          </c:extLst>
        </c:ser>
        <c:ser>
          <c:idx val="2"/>
          <c:order val="2"/>
          <c:tx>
            <c:strRef>
              <c:f>'UMCSI-Exp-CC'!$F$1</c:f>
              <c:strCache>
                <c:ptCount val="1"/>
                <c:pt idx="0">
                  <c:v>Current Conditions Index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'UMCSI-Exp-CC'!$F$2:$F$700</c:f>
              <c:numCache>
                <c:formatCode>0.0</c:formatCode>
                <c:ptCount val="699"/>
                <c:pt idx="0">
                  <c:v>96.2</c:v>
                </c:pt>
                <c:pt idx="1">
                  <c:v>95.4</c:v>
                </c:pt>
                <c:pt idx="2">
                  <c:v>93.2</c:v>
                </c:pt>
                <c:pt idx="3">
                  <c:v>98</c:v>
                </c:pt>
                <c:pt idx="4">
                  <c:v>98.2</c:v>
                </c:pt>
                <c:pt idx="5">
                  <c:v>98.4</c:v>
                </c:pt>
                <c:pt idx="6">
                  <c:v>98.7</c:v>
                </c:pt>
                <c:pt idx="7">
                  <c:v>96.1</c:v>
                </c:pt>
                <c:pt idx="8">
                  <c:v>96.9</c:v>
                </c:pt>
                <c:pt idx="9">
                  <c:v>91.2</c:v>
                </c:pt>
                <c:pt idx="10">
                  <c:v>94.1</c:v>
                </c:pt>
                <c:pt idx="11">
                  <c:v>85.2</c:v>
                </c:pt>
                <c:pt idx="12">
                  <c:v>93.3</c:v>
                </c:pt>
                <c:pt idx="13">
                  <c:v>92.2</c:v>
                </c:pt>
                <c:pt idx="14">
                  <c:v>91.2</c:v>
                </c:pt>
                <c:pt idx="15">
                  <c:v>85.9</c:v>
                </c:pt>
                <c:pt idx="16">
                  <c:v>88.7</c:v>
                </c:pt>
                <c:pt idx="17">
                  <c:v>88.2</c:v>
                </c:pt>
                <c:pt idx="18">
                  <c:v>85.7</c:v>
                </c:pt>
                <c:pt idx="19">
                  <c:v>88.2</c:v>
                </c:pt>
                <c:pt idx="20">
                  <c:v>87.1</c:v>
                </c:pt>
                <c:pt idx="21">
                  <c:v>81.599999999999994</c:v>
                </c:pt>
                <c:pt idx="22">
                  <c:v>80.900000000000006</c:v>
                </c:pt>
                <c:pt idx="23">
                  <c:v>75.8</c:v>
                </c:pt>
                <c:pt idx="24">
                  <c:v>87.1</c:v>
                </c:pt>
                <c:pt idx="25">
                  <c:v>85.5</c:v>
                </c:pt>
                <c:pt idx="26">
                  <c:v>75.3</c:v>
                </c:pt>
                <c:pt idx="27">
                  <c:v>65.8</c:v>
                </c:pt>
                <c:pt idx="28">
                  <c:v>61.7</c:v>
                </c:pt>
                <c:pt idx="29">
                  <c:v>67.400000000000006</c:v>
                </c:pt>
                <c:pt idx="30">
                  <c:v>76.099999999999994</c:v>
                </c:pt>
                <c:pt idx="31">
                  <c:v>79.400000000000006</c:v>
                </c:pt>
                <c:pt idx="32">
                  <c:v>82.7</c:v>
                </c:pt>
                <c:pt idx="33">
                  <c:v>83.4</c:v>
                </c:pt>
                <c:pt idx="34">
                  <c:v>76.400000000000006</c:v>
                </c:pt>
                <c:pt idx="35">
                  <c:v>70.900000000000006</c:v>
                </c:pt>
                <c:pt idx="36">
                  <c:v>76.7</c:v>
                </c:pt>
                <c:pt idx="37">
                  <c:v>74.400000000000006</c:v>
                </c:pt>
                <c:pt idx="38">
                  <c:v>73.5</c:v>
                </c:pt>
                <c:pt idx="39">
                  <c:v>78.099999999999994</c:v>
                </c:pt>
                <c:pt idx="40">
                  <c:v>80.400000000000006</c:v>
                </c:pt>
                <c:pt idx="41">
                  <c:v>76.099999999999994</c:v>
                </c:pt>
                <c:pt idx="42">
                  <c:v>84.9</c:v>
                </c:pt>
                <c:pt idx="43">
                  <c:v>87.1</c:v>
                </c:pt>
                <c:pt idx="44">
                  <c:v>79.5</c:v>
                </c:pt>
                <c:pt idx="45">
                  <c:v>82.8</c:v>
                </c:pt>
                <c:pt idx="46">
                  <c:v>72.099999999999994</c:v>
                </c:pt>
                <c:pt idx="47">
                  <c:v>75.900000000000006</c:v>
                </c:pt>
                <c:pt idx="48">
                  <c:v>83.5</c:v>
                </c:pt>
                <c:pt idx="49">
                  <c:v>78.599999999999994</c:v>
                </c:pt>
                <c:pt idx="50">
                  <c:v>75.900000000000006</c:v>
                </c:pt>
                <c:pt idx="51">
                  <c:v>72.3</c:v>
                </c:pt>
                <c:pt idx="52">
                  <c:v>76.099999999999994</c:v>
                </c:pt>
                <c:pt idx="53">
                  <c:v>74.3</c:v>
                </c:pt>
                <c:pt idx="54">
                  <c:v>77.5</c:v>
                </c:pt>
                <c:pt idx="55">
                  <c:v>72.5</c:v>
                </c:pt>
                <c:pt idx="56">
                  <c:v>72.900000000000006</c:v>
                </c:pt>
                <c:pt idx="57">
                  <c:v>78.099999999999994</c:v>
                </c:pt>
                <c:pt idx="58">
                  <c:v>73.8</c:v>
                </c:pt>
                <c:pt idx="59">
                  <c:v>78.099999999999994</c:v>
                </c:pt>
                <c:pt idx="60">
                  <c:v>78.400000000000006</c:v>
                </c:pt>
                <c:pt idx="61">
                  <c:v>79.900000000000006</c:v>
                </c:pt>
                <c:pt idx="62">
                  <c:v>80.5</c:v>
                </c:pt>
                <c:pt idx="63">
                  <c:v>92.7</c:v>
                </c:pt>
                <c:pt idx="64">
                  <c:v>93.1</c:v>
                </c:pt>
                <c:pt idx="65">
                  <c:v>96.9</c:v>
                </c:pt>
                <c:pt idx="66">
                  <c:v>96.5</c:v>
                </c:pt>
                <c:pt idx="67">
                  <c:v>95.1</c:v>
                </c:pt>
                <c:pt idx="68">
                  <c:v>96.4</c:v>
                </c:pt>
                <c:pt idx="69">
                  <c:v>94.3</c:v>
                </c:pt>
                <c:pt idx="70">
                  <c:v>96.1</c:v>
                </c:pt>
                <c:pt idx="71">
                  <c:v>99.3</c:v>
                </c:pt>
                <c:pt idx="72">
                  <c:v>104.9</c:v>
                </c:pt>
                <c:pt idx="73">
                  <c:v>103.9</c:v>
                </c:pt>
                <c:pt idx="74">
                  <c:v>106</c:v>
                </c:pt>
                <c:pt idx="75">
                  <c:v>103.5</c:v>
                </c:pt>
                <c:pt idx="76">
                  <c:v>109.8</c:v>
                </c:pt>
                <c:pt idx="77">
                  <c:v>104.4</c:v>
                </c:pt>
                <c:pt idx="78">
                  <c:v>103.9</c:v>
                </c:pt>
                <c:pt idx="79">
                  <c:v>107.5</c:v>
                </c:pt>
                <c:pt idx="80">
                  <c:v>107.8</c:v>
                </c:pt>
                <c:pt idx="81">
                  <c:v>103.6</c:v>
                </c:pt>
                <c:pt idx="82">
                  <c:v>102.4</c:v>
                </c:pt>
                <c:pt idx="83">
                  <c:v>100.6</c:v>
                </c:pt>
                <c:pt idx="84">
                  <c:v>104.9</c:v>
                </c:pt>
                <c:pt idx="85">
                  <c:v>105.1</c:v>
                </c:pt>
                <c:pt idx="86">
                  <c:v>103.7</c:v>
                </c:pt>
                <c:pt idx="87">
                  <c:v>106.6</c:v>
                </c:pt>
                <c:pt idx="88">
                  <c:v>103.7</c:v>
                </c:pt>
                <c:pt idx="89">
                  <c:v>104.9</c:v>
                </c:pt>
                <c:pt idx="90">
                  <c:v>104.3</c:v>
                </c:pt>
                <c:pt idx="91">
                  <c:v>101.8</c:v>
                </c:pt>
                <c:pt idx="92">
                  <c:v>104.3</c:v>
                </c:pt>
                <c:pt idx="93">
                  <c:v>100.3</c:v>
                </c:pt>
                <c:pt idx="94">
                  <c:v>100.7</c:v>
                </c:pt>
                <c:pt idx="95">
                  <c:v>103.1</c:v>
                </c:pt>
                <c:pt idx="96">
                  <c:v>111.8</c:v>
                </c:pt>
                <c:pt idx="97">
                  <c:v>108.4</c:v>
                </c:pt>
                <c:pt idx="98">
                  <c:v>107.9</c:v>
                </c:pt>
                <c:pt idx="99">
                  <c:v>108.1</c:v>
                </c:pt>
                <c:pt idx="100">
                  <c:v>106.2</c:v>
                </c:pt>
                <c:pt idx="101">
                  <c:v>113.3</c:v>
                </c:pt>
                <c:pt idx="102">
                  <c:v>112.1</c:v>
                </c:pt>
                <c:pt idx="103">
                  <c:v>108.9</c:v>
                </c:pt>
                <c:pt idx="104">
                  <c:v>108.3</c:v>
                </c:pt>
                <c:pt idx="105">
                  <c:v>108.9</c:v>
                </c:pt>
                <c:pt idx="106">
                  <c:v>106.7</c:v>
                </c:pt>
                <c:pt idx="107">
                  <c:v>105.8</c:v>
                </c:pt>
                <c:pt idx="108">
                  <c:v>105.1</c:v>
                </c:pt>
                <c:pt idx="109">
                  <c:v>103.7</c:v>
                </c:pt>
                <c:pt idx="110">
                  <c:v>102.5</c:v>
                </c:pt>
                <c:pt idx="111">
                  <c:v>105.5</c:v>
                </c:pt>
                <c:pt idx="112">
                  <c:v>107.4</c:v>
                </c:pt>
                <c:pt idx="113">
                  <c:v>108.1</c:v>
                </c:pt>
                <c:pt idx="114">
                  <c:v>109.9</c:v>
                </c:pt>
                <c:pt idx="115">
                  <c:v>107.8</c:v>
                </c:pt>
                <c:pt idx="116">
                  <c:v>108.3</c:v>
                </c:pt>
                <c:pt idx="117">
                  <c:v>103.1</c:v>
                </c:pt>
                <c:pt idx="118">
                  <c:v>99.3</c:v>
                </c:pt>
                <c:pt idx="119">
                  <c:v>102.7</c:v>
                </c:pt>
                <c:pt idx="120">
                  <c:v>106.2</c:v>
                </c:pt>
                <c:pt idx="121">
                  <c:v>106.6</c:v>
                </c:pt>
                <c:pt idx="122">
                  <c:v>109.1</c:v>
                </c:pt>
                <c:pt idx="123">
                  <c:v>104.8</c:v>
                </c:pt>
                <c:pt idx="124">
                  <c:v>106.5</c:v>
                </c:pt>
                <c:pt idx="125">
                  <c:v>108.6</c:v>
                </c:pt>
                <c:pt idx="126">
                  <c:v>110.7</c:v>
                </c:pt>
                <c:pt idx="127">
                  <c:v>110.8</c:v>
                </c:pt>
                <c:pt idx="128">
                  <c:v>109.4</c:v>
                </c:pt>
                <c:pt idx="129">
                  <c:v>105</c:v>
                </c:pt>
                <c:pt idx="130">
                  <c:v>103.3</c:v>
                </c:pt>
                <c:pt idx="131">
                  <c:v>102</c:v>
                </c:pt>
                <c:pt idx="132">
                  <c:v>110.3</c:v>
                </c:pt>
                <c:pt idx="133">
                  <c:v>105.7</c:v>
                </c:pt>
                <c:pt idx="134">
                  <c:v>104.8</c:v>
                </c:pt>
                <c:pt idx="135">
                  <c:v>104.4</c:v>
                </c:pt>
                <c:pt idx="136">
                  <c:v>107.1</c:v>
                </c:pt>
                <c:pt idx="137">
                  <c:v>104.1</c:v>
                </c:pt>
                <c:pt idx="138">
                  <c:v>102.1</c:v>
                </c:pt>
                <c:pt idx="139">
                  <c:v>103.9</c:v>
                </c:pt>
                <c:pt idx="140">
                  <c:v>107.1</c:v>
                </c:pt>
                <c:pt idx="141">
                  <c:v>104.4</c:v>
                </c:pt>
                <c:pt idx="142">
                  <c:v>101.2</c:v>
                </c:pt>
                <c:pt idx="143">
                  <c:v>98.2</c:v>
                </c:pt>
                <c:pt idx="144">
                  <c:v>108</c:v>
                </c:pt>
                <c:pt idx="145">
                  <c:v>102.3</c:v>
                </c:pt>
                <c:pt idx="146">
                  <c:v>106.9</c:v>
                </c:pt>
                <c:pt idx="147">
                  <c:v>109.4</c:v>
                </c:pt>
                <c:pt idx="148">
                  <c:v>108.1</c:v>
                </c:pt>
                <c:pt idx="149">
                  <c:v>106.5</c:v>
                </c:pt>
                <c:pt idx="150">
                  <c:v>105.1</c:v>
                </c:pt>
                <c:pt idx="151">
                  <c:v>97.5</c:v>
                </c:pt>
                <c:pt idx="152">
                  <c:v>94.7</c:v>
                </c:pt>
                <c:pt idx="153">
                  <c:v>84.2</c:v>
                </c:pt>
                <c:pt idx="154">
                  <c:v>86.7</c:v>
                </c:pt>
                <c:pt idx="155">
                  <c:v>84</c:v>
                </c:pt>
                <c:pt idx="156">
                  <c:v>84.9</c:v>
                </c:pt>
                <c:pt idx="157">
                  <c:v>83.7</c:v>
                </c:pt>
                <c:pt idx="158">
                  <c:v>92.7</c:v>
                </c:pt>
                <c:pt idx="159">
                  <c:v>92.8</c:v>
                </c:pt>
                <c:pt idx="160">
                  <c:v>89</c:v>
                </c:pt>
                <c:pt idx="161">
                  <c:v>91.9</c:v>
                </c:pt>
                <c:pt idx="162">
                  <c:v>96.1</c:v>
                </c:pt>
                <c:pt idx="163">
                  <c:v>92.3</c:v>
                </c:pt>
                <c:pt idx="164">
                  <c:v>93.2</c:v>
                </c:pt>
                <c:pt idx="165">
                  <c:v>90.4</c:v>
                </c:pt>
                <c:pt idx="166">
                  <c:v>80.3</c:v>
                </c:pt>
                <c:pt idx="167">
                  <c:v>78.7</c:v>
                </c:pt>
                <c:pt idx="168">
                  <c:v>80.5</c:v>
                </c:pt>
                <c:pt idx="169">
                  <c:v>79.7</c:v>
                </c:pt>
                <c:pt idx="170">
                  <c:v>84.9</c:v>
                </c:pt>
                <c:pt idx="171">
                  <c:v>87.7</c:v>
                </c:pt>
                <c:pt idx="172">
                  <c:v>91.5</c:v>
                </c:pt>
                <c:pt idx="173">
                  <c:v>95.4</c:v>
                </c:pt>
                <c:pt idx="174">
                  <c:v>90.6</c:v>
                </c:pt>
                <c:pt idx="175">
                  <c:v>86.2</c:v>
                </c:pt>
                <c:pt idx="176">
                  <c:v>88.3</c:v>
                </c:pt>
                <c:pt idx="177">
                  <c:v>82.5</c:v>
                </c:pt>
                <c:pt idx="178">
                  <c:v>96.4</c:v>
                </c:pt>
                <c:pt idx="179">
                  <c:v>93.4</c:v>
                </c:pt>
                <c:pt idx="180">
                  <c:v>98.6</c:v>
                </c:pt>
                <c:pt idx="181">
                  <c:v>96</c:v>
                </c:pt>
                <c:pt idx="182">
                  <c:v>101.6</c:v>
                </c:pt>
                <c:pt idx="183">
                  <c:v>99.9</c:v>
                </c:pt>
                <c:pt idx="184">
                  <c:v>98.7</c:v>
                </c:pt>
                <c:pt idx="185">
                  <c:v>98.7</c:v>
                </c:pt>
                <c:pt idx="186">
                  <c:v>96.2</c:v>
                </c:pt>
                <c:pt idx="187">
                  <c:v>95.1</c:v>
                </c:pt>
                <c:pt idx="188">
                  <c:v>95.2</c:v>
                </c:pt>
                <c:pt idx="189">
                  <c:v>98.7</c:v>
                </c:pt>
                <c:pt idx="190">
                  <c:v>98.2</c:v>
                </c:pt>
                <c:pt idx="191">
                  <c:v>102.9</c:v>
                </c:pt>
                <c:pt idx="192">
                  <c:v>106.6</c:v>
                </c:pt>
                <c:pt idx="193">
                  <c:v>108.3</c:v>
                </c:pt>
                <c:pt idx="194">
                  <c:v>101.4</c:v>
                </c:pt>
                <c:pt idx="195">
                  <c:v>108.1</c:v>
                </c:pt>
                <c:pt idx="196">
                  <c:v>106.3</c:v>
                </c:pt>
                <c:pt idx="197">
                  <c:v>104.5</c:v>
                </c:pt>
                <c:pt idx="198">
                  <c:v>105.4</c:v>
                </c:pt>
                <c:pt idx="199">
                  <c:v>108.7</c:v>
                </c:pt>
                <c:pt idx="200">
                  <c:v>104</c:v>
                </c:pt>
                <c:pt idx="201">
                  <c:v>104.6</c:v>
                </c:pt>
                <c:pt idx="202">
                  <c:v>102.1</c:v>
                </c:pt>
                <c:pt idx="203">
                  <c:v>104.9</c:v>
                </c:pt>
                <c:pt idx="204">
                  <c:v>112</c:v>
                </c:pt>
                <c:pt idx="205">
                  <c:v>109.3</c:v>
                </c:pt>
                <c:pt idx="206">
                  <c:v>106.5</c:v>
                </c:pt>
                <c:pt idx="207">
                  <c:v>105.9</c:v>
                </c:pt>
                <c:pt idx="208">
                  <c:v>105</c:v>
                </c:pt>
                <c:pt idx="209">
                  <c:v>106.1</c:v>
                </c:pt>
                <c:pt idx="210">
                  <c:v>105.2</c:v>
                </c:pt>
                <c:pt idx="211">
                  <c:v>111.8</c:v>
                </c:pt>
                <c:pt idx="212">
                  <c:v>104.6</c:v>
                </c:pt>
                <c:pt idx="213">
                  <c:v>104.8</c:v>
                </c:pt>
                <c:pt idx="214">
                  <c:v>101.3</c:v>
                </c:pt>
                <c:pt idx="215">
                  <c:v>102.4</c:v>
                </c:pt>
                <c:pt idx="216">
                  <c:v>105.8</c:v>
                </c:pt>
                <c:pt idx="217">
                  <c:v>105.2</c:v>
                </c:pt>
                <c:pt idx="218">
                  <c:v>105.4</c:v>
                </c:pt>
                <c:pt idx="219">
                  <c:v>107.8</c:v>
                </c:pt>
                <c:pt idx="220">
                  <c:v>105.1</c:v>
                </c:pt>
                <c:pt idx="221">
                  <c:v>105.4</c:v>
                </c:pt>
                <c:pt idx="222">
                  <c:v>107.5</c:v>
                </c:pt>
                <c:pt idx="223">
                  <c:v>107.8</c:v>
                </c:pt>
                <c:pt idx="224">
                  <c:v>102</c:v>
                </c:pt>
                <c:pt idx="225">
                  <c:v>106.6</c:v>
                </c:pt>
                <c:pt idx="226">
                  <c:v>107.5</c:v>
                </c:pt>
                <c:pt idx="227">
                  <c:v>104.9</c:v>
                </c:pt>
                <c:pt idx="228">
                  <c:v>106.8</c:v>
                </c:pt>
                <c:pt idx="229">
                  <c:v>107.2</c:v>
                </c:pt>
                <c:pt idx="230">
                  <c:v>109.8</c:v>
                </c:pt>
                <c:pt idx="231">
                  <c:v>115.2</c:v>
                </c:pt>
                <c:pt idx="232">
                  <c:v>113.5</c:v>
                </c:pt>
                <c:pt idx="233">
                  <c:v>113.2</c:v>
                </c:pt>
                <c:pt idx="234">
                  <c:v>114</c:v>
                </c:pt>
                <c:pt idx="235">
                  <c:v>110.7</c:v>
                </c:pt>
                <c:pt idx="236">
                  <c:v>114.1</c:v>
                </c:pt>
                <c:pt idx="237">
                  <c:v>109.8</c:v>
                </c:pt>
                <c:pt idx="238">
                  <c:v>114.9</c:v>
                </c:pt>
                <c:pt idx="239">
                  <c:v>111.4</c:v>
                </c:pt>
                <c:pt idx="240">
                  <c:v>113.5</c:v>
                </c:pt>
                <c:pt idx="241">
                  <c:v>120</c:v>
                </c:pt>
                <c:pt idx="242">
                  <c:v>113.7</c:v>
                </c:pt>
                <c:pt idx="243">
                  <c:v>115.5</c:v>
                </c:pt>
                <c:pt idx="244">
                  <c:v>113.9</c:v>
                </c:pt>
                <c:pt idx="245">
                  <c:v>115.4</c:v>
                </c:pt>
                <c:pt idx="246">
                  <c:v>113.3</c:v>
                </c:pt>
                <c:pt idx="247">
                  <c:v>113.9</c:v>
                </c:pt>
                <c:pt idx="248">
                  <c:v>111.7</c:v>
                </c:pt>
                <c:pt idx="249">
                  <c:v>112.8</c:v>
                </c:pt>
                <c:pt idx="250">
                  <c:v>115.9</c:v>
                </c:pt>
                <c:pt idx="251">
                  <c:v>113.9</c:v>
                </c:pt>
                <c:pt idx="252">
                  <c:v>116.8</c:v>
                </c:pt>
                <c:pt idx="253">
                  <c:v>115</c:v>
                </c:pt>
                <c:pt idx="254">
                  <c:v>116.3</c:v>
                </c:pt>
                <c:pt idx="255">
                  <c:v>115.9</c:v>
                </c:pt>
                <c:pt idx="256">
                  <c:v>121.1</c:v>
                </c:pt>
                <c:pt idx="257">
                  <c:v>118.9</c:v>
                </c:pt>
                <c:pt idx="258">
                  <c:v>116.5</c:v>
                </c:pt>
                <c:pt idx="259">
                  <c:v>114.1</c:v>
                </c:pt>
                <c:pt idx="260">
                  <c:v>115.9</c:v>
                </c:pt>
                <c:pt idx="261">
                  <c:v>112.7</c:v>
                </c:pt>
                <c:pt idx="262">
                  <c:v>116.8</c:v>
                </c:pt>
                <c:pt idx="263">
                  <c:v>112.2</c:v>
                </c:pt>
                <c:pt idx="264">
                  <c:v>117.3</c:v>
                </c:pt>
                <c:pt idx="265">
                  <c:v>116.8</c:v>
                </c:pt>
                <c:pt idx="266">
                  <c:v>115.4</c:v>
                </c:pt>
                <c:pt idx="267">
                  <c:v>117.8</c:v>
                </c:pt>
                <c:pt idx="268">
                  <c:v>119.9</c:v>
                </c:pt>
                <c:pt idx="269">
                  <c:v>115.1</c:v>
                </c:pt>
                <c:pt idx="270">
                  <c:v>114.2</c:v>
                </c:pt>
                <c:pt idx="271">
                  <c:v>112.4</c:v>
                </c:pt>
                <c:pt idx="272">
                  <c:v>112</c:v>
                </c:pt>
                <c:pt idx="273">
                  <c:v>113.6</c:v>
                </c:pt>
                <c:pt idx="274">
                  <c:v>116.9</c:v>
                </c:pt>
                <c:pt idx="275">
                  <c:v>110.5</c:v>
                </c:pt>
                <c:pt idx="276">
                  <c:v>107.8</c:v>
                </c:pt>
                <c:pt idx="277">
                  <c:v>105.8</c:v>
                </c:pt>
                <c:pt idx="278">
                  <c:v>103.4</c:v>
                </c:pt>
                <c:pt idx="279">
                  <c:v>98</c:v>
                </c:pt>
                <c:pt idx="280">
                  <c:v>102.2</c:v>
                </c:pt>
                <c:pt idx="281">
                  <c:v>101.6</c:v>
                </c:pt>
                <c:pt idx="282">
                  <c:v>98.6</c:v>
                </c:pt>
                <c:pt idx="283">
                  <c:v>101.2</c:v>
                </c:pt>
                <c:pt idx="284">
                  <c:v>94.6</c:v>
                </c:pt>
                <c:pt idx="285">
                  <c:v>94</c:v>
                </c:pt>
                <c:pt idx="286">
                  <c:v>95.3</c:v>
                </c:pt>
                <c:pt idx="287">
                  <c:v>99</c:v>
                </c:pt>
                <c:pt idx="288">
                  <c:v>95.7</c:v>
                </c:pt>
                <c:pt idx="289">
                  <c:v>96.2</c:v>
                </c:pt>
                <c:pt idx="290">
                  <c:v>100.4</c:v>
                </c:pt>
                <c:pt idx="291">
                  <c:v>99.2</c:v>
                </c:pt>
                <c:pt idx="292">
                  <c:v>103.5</c:v>
                </c:pt>
                <c:pt idx="293">
                  <c:v>99.5</c:v>
                </c:pt>
                <c:pt idx="294">
                  <c:v>99.3</c:v>
                </c:pt>
                <c:pt idx="295">
                  <c:v>98.5</c:v>
                </c:pt>
                <c:pt idx="296">
                  <c:v>95.8</c:v>
                </c:pt>
                <c:pt idx="297">
                  <c:v>92.4</c:v>
                </c:pt>
                <c:pt idx="298">
                  <c:v>93.1</c:v>
                </c:pt>
                <c:pt idx="299">
                  <c:v>96</c:v>
                </c:pt>
                <c:pt idx="300">
                  <c:v>97.2</c:v>
                </c:pt>
                <c:pt idx="301">
                  <c:v>95.4</c:v>
                </c:pt>
                <c:pt idx="302">
                  <c:v>90</c:v>
                </c:pt>
                <c:pt idx="303">
                  <c:v>96.4</c:v>
                </c:pt>
                <c:pt idx="304">
                  <c:v>93.2</c:v>
                </c:pt>
                <c:pt idx="305">
                  <c:v>94.7</c:v>
                </c:pt>
                <c:pt idx="306">
                  <c:v>102.1</c:v>
                </c:pt>
                <c:pt idx="307">
                  <c:v>99.7</c:v>
                </c:pt>
                <c:pt idx="308">
                  <c:v>98.4</c:v>
                </c:pt>
                <c:pt idx="309">
                  <c:v>99.9</c:v>
                </c:pt>
                <c:pt idx="310">
                  <c:v>102.5</c:v>
                </c:pt>
                <c:pt idx="311">
                  <c:v>97</c:v>
                </c:pt>
                <c:pt idx="312">
                  <c:v>109.5</c:v>
                </c:pt>
                <c:pt idx="313">
                  <c:v>103.6</c:v>
                </c:pt>
                <c:pt idx="314">
                  <c:v>106.8</c:v>
                </c:pt>
                <c:pt idx="315">
                  <c:v>105</c:v>
                </c:pt>
                <c:pt idx="316">
                  <c:v>103.6</c:v>
                </c:pt>
                <c:pt idx="317">
                  <c:v>106.7</c:v>
                </c:pt>
                <c:pt idx="318">
                  <c:v>105.2</c:v>
                </c:pt>
                <c:pt idx="319">
                  <c:v>107.9</c:v>
                </c:pt>
                <c:pt idx="320">
                  <c:v>103.7</c:v>
                </c:pt>
                <c:pt idx="321">
                  <c:v>104</c:v>
                </c:pt>
                <c:pt idx="322">
                  <c:v>104.7</c:v>
                </c:pt>
                <c:pt idx="323">
                  <c:v>106.7</c:v>
                </c:pt>
                <c:pt idx="324">
                  <c:v>110.9</c:v>
                </c:pt>
                <c:pt idx="325">
                  <c:v>109.2</c:v>
                </c:pt>
                <c:pt idx="326">
                  <c:v>108</c:v>
                </c:pt>
                <c:pt idx="327">
                  <c:v>104.4</c:v>
                </c:pt>
                <c:pt idx="328">
                  <c:v>104.9</c:v>
                </c:pt>
                <c:pt idx="329">
                  <c:v>113.2</c:v>
                </c:pt>
                <c:pt idx="330">
                  <c:v>113.5</c:v>
                </c:pt>
                <c:pt idx="331">
                  <c:v>108.2</c:v>
                </c:pt>
                <c:pt idx="332">
                  <c:v>98.1</c:v>
                </c:pt>
                <c:pt idx="333">
                  <c:v>91.2</c:v>
                </c:pt>
                <c:pt idx="334">
                  <c:v>100.2</c:v>
                </c:pt>
                <c:pt idx="335">
                  <c:v>109.1</c:v>
                </c:pt>
                <c:pt idx="336">
                  <c:v>110.3</c:v>
                </c:pt>
                <c:pt idx="337">
                  <c:v>105.6</c:v>
                </c:pt>
                <c:pt idx="338">
                  <c:v>109.1</c:v>
                </c:pt>
                <c:pt idx="339">
                  <c:v>109.2</c:v>
                </c:pt>
                <c:pt idx="340">
                  <c:v>96.1</c:v>
                </c:pt>
                <c:pt idx="341">
                  <c:v>105</c:v>
                </c:pt>
                <c:pt idx="342">
                  <c:v>103.5</c:v>
                </c:pt>
                <c:pt idx="343">
                  <c:v>103.8</c:v>
                </c:pt>
                <c:pt idx="344">
                  <c:v>96.6</c:v>
                </c:pt>
                <c:pt idx="345">
                  <c:v>107.3</c:v>
                </c:pt>
                <c:pt idx="346">
                  <c:v>106</c:v>
                </c:pt>
                <c:pt idx="347">
                  <c:v>108.1</c:v>
                </c:pt>
                <c:pt idx="348">
                  <c:v>111.3</c:v>
                </c:pt>
                <c:pt idx="349">
                  <c:v>106.7</c:v>
                </c:pt>
                <c:pt idx="350">
                  <c:v>103.5</c:v>
                </c:pt>
                <c:pt idx="351">
                  <c:v>104.6</c:v>
                </c:pt>
                <c:pt idx="352">
                  <c:v>105.1</c:v>
                </c:pt>
                <c:pt idx="353">
                  <c:v>101.9</c:v>
                </c:pt>
                <c:pt idx="354">
                  <c:v>104.5</c:v>
                </c:pt>
                <c:pt idx="355">
                  <c:v>98.4</c:v>
                </c:pt>
                <c:pt idx="356">
                  <c:v>97.9</c:v>
                </c:pt>
                <c:pt idx="357">
                  <c:v>97.6</c:v>
                </c:pt>
                <c:pt idx="358">
                  <c:v>91.5</c:v>
                </c:pt>
                <c:pt idx="359">
                  <c:v>91</c:v>
                </c:pt>
                <c:pt idx="360">
                  <c:v>94.4</c:v>
                </c:pt>
                <c:pt idx="361">
                  <c:v>83.8</c:v>
                </c:pt>
                <c:pt idx="362">
                  <c:v>84.2</c:v>
                </c:pt>
                <c:pt idx="363">
                  <c:v>77</c:v>
                </c:pt>
                <c:pt idx="364">
                  <c:v>73.3</c:v>
                </c:pt>
                <c:pt idx="365">
                  <c:v>67.599999999999994</c:v>
                </c:pt>
                <c:pt idx="366">
                  <c:v>73.099999999999994</c:v>
                </c:pt>
                <c:pt idx="367">
                  <c:v>71</c:v>
                </c:pt>
                <c:pt idx="368">
                  <c:v>75</c:v>
                </c:pt>
                <c:pt idx="369">
                  <c:v>58.4</c:v>
                </c:pt>
                <c:pt idx="370">
                  <c:v>57.5</c:v>
                </c:pt>
                <c:pt idx="371">
                  <c:v>69.5</c:v>
                </c:pt>
                <c:pt idx="372">
                  <c:v>66.5</c:v>
                </c:pt>
                <c:pt idx="373">
                  <c:v>65.5</c:v>
                </c:pt>
                <c:pt idx="374">
                  <c:v>63.3</c:v>
                </c:pt>
                <c:pt idx="375">
                  <c:v>68.3</c:v>
                </c:pt>
                <c:pt idx="376">
                  <c:v>67.7</c:v>
                </c:pt>
                <c:pt idx="377">
                  <c:v>73.2</c:v>
                </c:pt>
                <c:pt idx="378">
                  <c:v>70.5</c:v>
                </c:pt>
                <c:pt idx="379">
                  <c:v>66.599999999999994</c:v>
                </c:pt>
                <c:pt idx="380">
                  <c:v>73.400000000000006</c:v>
                </c:pt>
                <c:pt idx="381">
                  <c:v>73.7</c:v>
                </c:pt>
                <c:pt idx="382">
                  <c:v>68.8</c:v>
                </c:pt>
                <c:pt idx="383">
                  <c:v>78</c:v>
                </c:pt>
                <c:pt idx="384">
                  <c:v>81.099999999999994</c:v>
                </c:pt>
                <c:pt idx="385">
                  <c:v>81.8</c:v>
                </c:pt>
                <c:pt idx="386">
                  <c:v>82.4</c:v>
                </c:pt>
                <c:pt idx="387">
                  <c:v>81</c:v>
                </c:pt>
                <c:pt idx="388">
                  <c:v>81</c:v>
                </c:pt>
                <c:pt idx="389">
                  <c:v>85.6</c:v>
                </c:pt>
                <c:pt idx="390">
                  <c:v>76.5</c:v>
                </c:pt>
                <c:pt idx="391">
                  <c:v>78.3</c:v>
                </c:pt>
                <c:pt idx="392">
                  <c:v>79.599999999999994</c:v>
                </c:pt>
                <c:pt idx="393">
                  <c:v>76.599999999999994</c:v>
                </c:pt>
                <c:pt idx="394">
                  <c:v>82.1</c:v>
                </c:pt>
                <c:pt idx="395">
                  <c:v>85.3</c:v>
                </c:pt>
                <c:pt idx="396">
                  <c:v>81.8</c:v>
                </c:pt>
                <c:pt idx="397">
                  <c:v>86.9</c:v>
                </c:pt>
                <c:pt idx="398">
                  <c:v>82.5</c:v>
                </c:pt>
                <c:pt idx="399">
                  <c:v>82.5</c:v>
                </c:pt>
                <c:pt idx="400">
                  <c:v>81.900000000000006</c:v>
                </c:pt>
                <c:pt idx="401">
                  <c:v>82</c:v>
                </c:pt>
                <c:pt idx="402">
                  <c:v>75.7</c:v>
                </c:pt>
                <c:pt idx="403">
                  <c:v>68.5</c:v>
                </c:pt>
                <c:pt idx="404">
                  <c:v>75.2</c:v>
                </c:pt>
                <c:pt idx="405">
                  <c:v>74.900000000000006</c:v>
                </c:pt>
                <c:pt idx="406">
                  <c:v>77.400000000000006</c:v>
                </c:pt>
                <c:pt idx="407">
                  <c:v>79.599999999999994</c:v>
                </c:pt>
                <c:pt idx="408">
                  <c:v>84.2</c:v>
                </c:pt>
                <c:pt idx="409">
                  <c:v>83</c:v>
                </c:pt>
                <c:pt idx="410">
                  <c:v>86</c:v>
                </c:pt>
                <c:pt idx="411">
                  <c:v>82.9</c:v>
                </c:pt>
                <c:pt idx="412">
                  <c:v>87.2</c:v>
                </c:pt>
                <c:pt idx="413">
                  <c:v>81.5</c:v>
                </c:pt>
                <c:pt idx="414">
                  <c:v>82.7</c:v>
                </c:pt>
                <c:pt idx="415">
                  <c:v>88.7</c:v>
                </c:pt>
                <c:pt idx="416">
                  <c:v>85.7</c:v>
                </c:pt>
                <c:pt idx="417">
                  <c:v>88.1</c:v>
                </c:pt>
                <c:pt idx="418">
                  <c:v>90.6</c:v>
                </c:pt>
                <c:pt idx="419">
                  <c:v>87</c:v>
                </c:pt>
                <c:pt idx="420">
                  <c:v>85</c:v>
                </c:pt>
                <c:pt idx="421">
                  <c:v>89</c:v>
                </c:pt>
                <c:pt idx="422">
                  <c:v>90.7</c:v>
                </c:pt>
                <c:pt idx="423">
                  <c:v>89.9</c:v>
                </c:pt>
                <c:pt idx="424">
                  <c:v>98</c:v>
                </c:pt>
                <c:pt idx="425">
                  <c:v>93.8</c:v>
                </c:pt>
                <c:pt idx="426">
                  <c:v>98.6</c:v>
                </c:pt>
                <c:pt idx="427">
                  <c:v>95.2</c:v>
                </c:pt>
                <c:pt idx="428">
                  <c:v>92.6</c:v>
                </c:pt>
                <c:pt idx="429">
                  <c:v>89.9</c:v>
                </c:pt>
                <c:pt idx="430">
                  <c:v>88</c:v>
                </c:pt>
                <c:pt idx="431">
                  <c:v>98.6</c:v>
                </c:pt>
                <c:pt idx="432">
                  <c:v>96.8</c:v>
                </c:pt>
                <c:pt idx="433">
                  <c:v>95.4</c:v>
                </c:pt>
                <c:pt idx="434">
                  <c:v>95.7</c:v>
                </c:pt>
                <c:pt idx="435">
                  <c:v>98.7</c:v>
                </c:pt>
                <c:pt idx="436">
                  <c:v>94.5</c:v>
                </c:pt>
                <c:pt idx="437">
                  <c:v>96.6</c:v>
                </c:pt>
                <c:pt idx="438">
                  <c:v>97.4</c:v>
                </c:pt>
                <c:pt idx="439">
                  <c:v>99.8</c:v>
                </c:pt>
                <c:pt idx="440">
                  <c:v>98.9</c:v>
                </c:pt>
                <c:pt idx="441">
                  <c:v>98.3</c:v>
                </c:pt>
                <c:pt idx="442">
                  <c:v>102.7</c:v>
                </c:pt>
                <c:pt idx="443">
                  <c:v>104.8</c:v>
                </c:pt>
                <c:pt idx="444">
                  <c:v>109.3</c:v>
                </c:pt>
                <c:pt idx="445">
                  <c:v>106.9</c:v>
                </c:pt>
                <c:pt idx="446">
                  <c:v>105</c:v>
                </c:pt>
                <c:pt idx="447">
                  <c:v>107</c:v>
                </c:pt>
                <c:pt idx="448">
                  <c:v>100.8</c:v>
                </c:pt>
                <c:pt idx="449">
                  <c:v>108.9</c:v>
                </c:pt>
                <c:pt idx="450">
                  <c:v>107.2</c:v>
                </c:pt>
                <c:pt idx="451">
                  <c:v>105.1</c:v>
                </c:pt>
                <c:pt idx="452">
                  <c:v>101.2</c:v>
                </c:pt>
                <c:pt idx="453">
                  <c:v>102.3</c:v>
                </c:pt>
                <c:pt idx="454">
                  <c:v>104.3</c:v>
                </c:pt>
                <c:pt idx="455">
                  <c:v>108.1</c:v>
                </c:pt>
                <c:pt idx="456">
                  <c:v>106.4</c:v>
                </c:pt>
                <c:pt idx="457">
                  <c:v>106.8</c:v>
                </c:pt>
                <c:pt idx="458">
                  <c:v>105.6</c:v>
                </c:pt>
                <c:pt idx="459">
                  <c:v>106.7</c:v>
                </c:pt>
                <c:pt idx="460">
                  <c:v>109.9</c:v>
                </c:pt>
                <c:pt idx="461">
                  <c:v>110.8</c:v>
                </c:pt>
                <c:pt idx="462">
                  <c:v>109</c:v>
                </c:pt>
                <c:pt idx="463">
                  <c:v>107</c:v>
                </c:pt>
                <c:pt idx="464">
                  <c:v>104.2</c:v>
                </c:pt>
                <c:pt idx="465">
                  <c:v>103.2</c:v>
                </c:pt>
                <c:pt idx="466">
                  <c:v>107.3</c:v>
                </c:pt>
                <c:pt idx="467">
                  <c:v>111.9</c:v>
                </c:pt>
                <c:pt idx="468">
                  <c:v>111.3</c:v>
                </c:pt>
                <c:pt idx="469">
                  <c:v>111.5</c:v>
                </c:pt>
                <c:pt idx="470">
                  <c:v>113.2</c:v>
                </c:pt>
                <c:pt idx="471">
                  <c:v>112.7</c:v>
                </c:pt>
                <c:pt idx="472">
                  <c:v>111.7</c:v>
                </c:pt>
                <c:pt idx="473">
                  <c:v>112.5</c:v>
                </c:pt>
                <c:pt idx="474">
                  <c:v>113.4</c:v>
                </c:pt>
                <c:pt idx="475">
                  <c:v>110.9</c:v>
                </c:pt>
                <c:pt idx="476">
                  <c:v>111.7</c:v>
                </c:pt>
                <c:pt idx="477">
                  <c:v>116.5</c:v>
                </c:pt>
                <c:pt idx="478">
                  <c:v>113.5</c:v>
                </c:pt>
                <c:pt idx="479">
                  <c:v>113.8</c:v>
                </c:pt>
                <c:pt idx="480">
                  <c:v>110.5</c:v>
                </c:pt>
                <c:pt idx="481">
                  <c:v>114.9</c:v>
                </c:pt>
                <c:pt idx="482">
                  <c:v>121.2</c:v>
                </c:pt>
                <c:pt idx="483">
                  <c:v>114.9</c:v>
                </c:pt>
                <c:pt idx="484">
                  <c:v>111.8</c:v>
                </c:pt>
                <c:pt idx="485">
                  <c:v>116.5</c:v>
                </c:pt>
                <c:pt idx="486">
                  <c:v>114.4</c:v>
                </c:pt>
                <c:pt idx="487">
                  <c:v>110.3</c:v>
                </c:pt>
                <c:pt idx="488">
                  <c:v>115.2</c:v>
                </c:pt>
                <c:pt idx="489">
                  <c:v>113.1</c:v>
                </c:pt>
                <c:pt idx="490">
                  <c:v>112.3</c:v>
                </c:pt>
                <c:pt idx="491">
                  <c:v>116.1</c:v>
                </c:pt>
                <c:pt idx="492">
                  <c:v>108.8</c:v>
                </c:pt>
                <c:pt idx="493">
                  <c:v>108.5</c:v>
                </c:pt>
                <c:pt idx="494">
                  <c:v>113.3</c:v>
                </c:pt>
                <c:pt idx="495">
                  <c:v>112.3</c:v>
                </c:pt>
                <c:pt idx="496">
                  <c:v>110</c:v>
                </c:pt>
                <c:pt idx="497">
                  <c:v>111.9</c:v>
                </c:pt>
                <c:pt idx="498">
                  <c:v>110.7</c:v>
                </c:pt>
                <c:pt idx="499">
                  <c:v>105.3</c:v>
                </c:pt>
                <c:pt idx="500">
                  <c:v>108.5</c:v>
                </c:pt>
                <c:pt idx="501">
                  <c:v>113.2</c:v>
                </c:pt>
                <c:pt idx="502">
                  <c:v>111.6</c:v>
                </c:pt>
                <c:pt idx="503">
                  <c:v>115.5</c:v>
                </c:pt>
                <c:pt idx="504">
                  <c:v>114.4</c:v>
                </c:pt>
                <c:pt idx="505">
                  <c:v>114.8</c:v>
                </c:pt>
                <c:pt idx="506">
                  <c:v>103.7</c:v>
                </c:pt>
                <c:pt idx="507">
                  <c:v>74.3</c:v>
                </c:pt>
                <c:pt idx="508">
                  <c:v>82.3</c:v>
                </c:pt>
                <c:pt idx="509">
                  <c:v>87.1</c:v>
                </c:pt>
                <c:pt idx="510">
                  <c:v>82.8</c:v>
                </c:pt>
                <c:pt idx="511">
                  <c:v>82.9</c:v>
                </c:pt>
                <c:pt idx="512">
                  <c:v>87.8</c:v>
                </c:pt>
                <c:pt idx="513">
                  <c:v>85.9</c:v>
                </c:pt>
                <c:pt idx="514">
                  <c:v>87</c:v>
                </c:pt>
                <c:pt idx="515">
                  <c:v>90</c:v>
                </c:pt>
                <c:pt idx="516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3-45FA-B3F0-AB08CF20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UMCSI: 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9-4E9C-9851-0BA135F0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39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7</xdr:row>
      <xdr:rowOff>180975</xdr:rowOff>
    </xdr:from>
    <xdr:to>
      <xdr:col>19</xdr:col>
      <xdr:colOff>0</xdr:colOff>
      <xdr:row>26</xdr:row>
      <xdr:rowOff>183253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F03F01E-01F8-47E3-BB0A-55E59F41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19</xdr:col>
      <xdr:colOff>9525</xdr:colOff>
      <xdr:row>47</xdr:row>
      <xdr:rowOff>2278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D1F1F19-B9E0-46D7-8F14-BA3F017F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19</xdr:col>
      <xdr:colOff>9525</xdr:colOff>
      <xdr:row>67</xdr:row>
      <xdr:rowOff>2278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B8741FC3-EE92-4533-B448-9A96F04CD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3463</xdr:colOff>
      <xdr:row>2</xdr:row>
      <xdr:rowOff>6757</xdr:rowOff>
    </xdr:from>
    <xdr:to>
      <xdr:col>32</xdr:col>
      <xdr:colOff>604630</xdr:colOff>
      <xdr:row>21</xdr:row>
      <xdr:rowOff>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DDB0F-D5C0-4643-B7CB-4C1BA58A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17318</xdr:rowOff>
    </xdr:from>
    <xdr:to>
      <xdr:col>32</xdr:col>
      <xdr:colOff>604631</xdr:colOff>
      <xdr:row>41</xdr:row>
      <xdr:rowOff>19596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4E3D2-4CB1-49BF-BD57-02A97D956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42</xdr:row>
      <xdr:rowOff>17318</xdr:rowOff>
    </xdr:from>
    <xdr:to>
      <xdr:col>32</xdr:col>
      <xdr:colOff>604631</xdr:colOff>
      <xdr:row>61</xdr:row>
      <xdr:rowOff>19596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D2B81-5F52-4A4F-9B0E-7F77C9FCF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19</xdr:col>
      <xdr:colOff>601167</xdr:colOff>
      <xdr:row>41</xdr:row>
      <xdr:rowOff>2278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4EA575-AC9A-4BF7-B27D-B207BB4B5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42</xdr:row>
      <xdr:rowOff>34637</xdr:rowOff>
    </xdr:from>
    <xdr:to>
      <xdr:col>19</xdr:col>
      <xdr:colOff>601167</xdr:colOff>
      <xdr:row>61</xdr:row>
      <xdr:rowOff>36915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DEBE92-BA89-4ECC-B0FB-CC23A466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19</xdr:col>
      <xdr:colOff>601167</xdr:colOff>
      <xdr:row>21</xdr:row>
      <xdr:rowOff>2278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E9C1D5-26A5-4C9F-808C-19EB4BE70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23532</xdr:rowOff>
    </xdr:from>
    <xdr:to>
      <xdr:col>23</xdr:col>
      <xdr:colOff>352425</xdr:colOff>
      <xdr:row>44</xdr:row>
      <xdr:rowOff>118782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737AF2-02C6-4076-AD75-6740C0968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9525</xdr:colOff>
      <xdr:row>25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B911C-A720-4FAC-AC26-6D563F1B3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18</xdr:col>
      <xdr:colOff>9525</xdr:colOff>
      <xdr:row>52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837468-011A-40EB-917A-E0DE3AD60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414</xdr:row>
      <xdr:rowOff>19050</xdr:rowOff>
    </xdr:from>
    <xdr:to>
      <xdr:col>27</xdr:col>
      <xdr:colOff>266700</xdr:colOff>
      <xdr:row>436</xdr:row>
      <xdr:rowOff>38100</xdr:rowOff>
    </xdr:to>
    <xdr:graphicFrame macro="">
      <xdr:nvGraphicFramePr>
        <xdr:cNvPr id="5149" name="Chart 7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438</xdr:row>
      <xdr:rowOff>38100</xdr:rowOff>
    </xdr:from>
    <xdr:to>
      <xdr:col>27</xdr:col>
      <xdr:colOff>266700</xdr:colOff>
      <xdr:row>460</xdr:row>
      <xdr:rowOff>57150</xdr:rowOff>
    </xdr:to>
    <xdr:graphicFrame macro="">
      <xdr:nvGraphicFramePr>
        <xdr:cNvPr id="5150" name="Chart 7">
          <a:extLst>
            <a:ext uri="{FF2B5EF4-FFF2-40B4-BE49-F238E27FC236}">
              <a16:creationId xmlns:a16="http://schemas.microsoft.com/office/drawing/2014/main" id="{00000000-0008-0000-0600-00001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438</xdr:row>
      <xdr:rowOff>38100</xdr:rowOff>
    </xdr:from>
    <xdr:to>
      <xdr:col>15</xdr:col>
      <xdr:colOff>523875</xdr:colOff>
      <xdr:row>460</xdr:row>
      <xdr:rowOff>57150</xdr:rowOff>
    </xdr:to>
    <xdr:graphicFrame macro="">
      <xdr:nvGraphicFramePr>
        <xdr:cNvPr id="5151" name="Chart 7">
          <a:extLst>
            <a:ext uri="{FF2B5EF4-FFF2-40B4-BE49-F238E27FC236}">
              <a16:creationId xmlns:a16="http://schemas.microsoft.com/office/drawing/2014/main" id="{00000000-0008-0000-0600-00001F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414</xdr:row>
      <xdr:rowOff>9525</xdr:rowOff>
    </xdr:from>
    <xdr:to>
      <xdr:col>15</xdr:col>
      <xdr:colOff>523875</xdr:colOff>
      <xdr:row>436</xdr:row>
      <xdr:rowOff>28575</xdr:rowOff>
    </xdr:to>
    <xdr:graphicFrame macro="">
      <xdr:nvGraphicFramePr>
        <xdr:cNvPr id="5152" name="Chart 7">
          <a:extLst>
            <a:ext uri="{FF2B5EF4-FFF2-40B4-BE49-F238E27FC236}">
              <a16:creationId xmlns:a16="http://schemas.microsoft.com/office/drawing/2014/main" id="{00000000-0008-0000-0600-000020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9DEBC66-201C-40AF-ACB1-9FF7252CFDA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UMCSI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855C01D7-8677-45F0-B1F5-2E61C86E0B1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Consumer expectations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" xr16:uid="{4056148C-D8C0-4C72-8B97-31A03271639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Current conditions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262BA9-1E46-41FD-8D07-59DE87C01582}" name="Michigan_UMCSI" displayName="Michigan_UMCSI" ref="A1:C756" tableType="queryTable" totalsRowShown="0" headerRowDxfId="12" dataDxfId="11">
  <autoFilter ref="A1:C756" xr:uid="{746812B4-E6F7-4E7A-A5ED-25F40FFA75E6}"/>
  <tableColumns count="3">
    <tableColumn id="1" xr3:uid="{9B4A03C8-604B-4E71-B9D5-DC9D76DAEC9F}" uniqueName="1" name="Date" queryTableFieldId="1" dataDxfId="15"/>
    <tableColumn id="2" xr3:uid="{61340C8B-4C44-4083-A695-20D6BF7A65A5}" uniqueName="2" name="UMCSI" queryTableFieldId="2" dataDxfId="14"/>
    <tableColumn id="3" xr3:uid="{F51C212F-FA4D-4476-A3C9-FBCCDAE3EDA1}" uniqueName="3" name="UMCSI Change" queryTableFieldId="3" dataDxfId="13">
      <calculatedColumnFormula>IF(ISBLANK(B3),"",Michigan_UMCSI[[#This Row],[UMCSI]]-B3)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64CEAA-43BC-4E1C-AC2B-3282E1B973DB}" name="Migigan_ConsumerExpectations" displayName="Migigan_ConsumerExpectations" ref="E1:G687" tableType="queryTable" totalsRowShown="0" headerRowDxfId="8" dataDxfId="7">
  <autoFilter ref="E1:G687" xr:uid="{6FEF6DA3-E811-4037-8C06-2077EABFC127}"/>
  <tableColumns count="3">
    <tableColumn id="1" xr3:uid="{53527C66-96EE-43C2-94C4-D9F46D5CFE76}" uniqueName="1" name="Date" queryTableFieldId="1" dataDxfId="10"/>
    <tableColumn id="2" xr3:uid="{FD9226D3-B72A-48D6-B969-31C231403D87}" uniqueName="2" name="Consumer expectations" queryTableFieldId="2" dataDxfId="9"/>
    <tableColumn id="3" xr3:uid="{17ECFF8F-FBA4-4CEF-ADB8-31F1D6D8F2B5}" uniqueName="3" name="Expectation Change" queryTableFieldId="3" dataDxfId="6">
      <calculatedColumnFormula>IF(ISBLANK(F3),"",Migigan_ConsumerExpectations[[#This Row],[Consumer expectations]]-F3)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3AB308-BD14-4D56-83C6-985E9A718603}" name="Michigan_CurrentCondition" displayName="Michigan_CurrentCondition" ref="I1:K691" tableType="queryTable" totalsRowShown="0">
  <autoFilter ref="I1:K691" xr:uid="{04CE0253-7860-4C9B-A1DC-F54D46CEECBE}"/>
  <tableColumns count="3">
    <tableColumn id="1" xr3:uid="{CAFB3EBC-095E-4825-AD0C-51732A9AFACD}" uniqueName="1" name="Date" queryTableFieldId="1" dataDxfId="5"/>
    <tableColumn id="2" xr3:uid="{29283D90-0098-44F9-B62D-78D230F124E5}" uniqueName="2" name="Current conditions" queryTableFieldId="2" dataDxfId="4"/>
    <tableColumn id="3" xr3:uid="{B77CA53F-765B-4F05-A9A8-DFC47E183DC3}" uniqueName="3" name="Condition Change" queryTableFieldId="3" dataDxfId="3">
      <calculatedColumnFormula>IF(ISBLANK(J3),"",Michigan_CurrentCondition[[#This Row],[Current conditions]]-J3)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474" totalsRowShown="0" tableBorderDxfId="23">
  <autoFilter ref="A1:D474" xr:uid="{00000000-0009-0000-0100-000004000000}"/>
  <tableColumns count="4">
    <tableColumn id="1" xr3:uid="{00000000-0010-0000-0300-000001000000}" name="Date" dataDxfId="22"/>
    <tableColumn id="2" xr3:uid="{00000000-0010-0000-0300-000002000000}" name="UMCSI" dataDxfId="21">
      <calculatedColumnFormula>#REF!</calculatedColumnFormula>
    </tableColumn>
    <tableColumn id="3" xr3:uid="{00000000-0010-0000-0300-000003000000}" name="GDP y/y %" dataDxfId="20"/>
    <tableColumn id="4" xr3:uid="{00000000-0010-0000-0300-000004000000}" name="GDP q/q %" dataDxfId="1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DPC1" TargetMode="External"/><Relationship Id="rId2" Type="http://schemas.openxmlformats.org/officeDocument/2006/relationships/hyperlink" Target="https://www.investing.com/economic-calendar/michigan-consumer-sentiment-320" TargetMode="External"/><Relationship Id="rId1" Type="http://schemas.openxmlformats.org/officeDocument/2006/relationships/hyperlink" Target="https://www.investing.com/economic-calendar/michigan-consumer-expectations-900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sca.isr.umich.edu/" TargetMode="External"/><Relationship Id="rId4" Type="http://schemas.openxmlformats.org/officeDocument/2006/relationships/hyperlink" Target="https://fred.stlouisfed.org/series/UMCS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F162-4A20-43B3-B363-CF61AF095079}">
  <dimension ref="B1:D7"/>
  <sheetViews>
    <sheetView tabSelected="1" workbookViewId="0">
      <selection activeCell="G4" sqref="G4"/>
    </sheetView>
  </sheetViews>
  <sheetFormatPr baseColWidth="10" defaultRowHeight="15" x14ac:dyDescent="0.25"/>
  <sheetData>
    <row r="1" spans="2:4" ht="15.75" thickBot="1" x14ac:dyDescent="0.3"/>
    <row r="2" spans="2:4" ht="15.75" thickBot="1" x14ac:dyDescent="0.3">
      <c r="B2" s="64"/>
      <c r="C2" s="65" t="s">
        <v>0</v>
      </c>
      <c r="D2" s="65" t="s">
        <v>37</v>
      </c>
    </row>
    <row r="3" spans="2:4" x14ac:dyDescent="0.25">
      <c r="B3" s="60">
        <f>Data!A2</f>
        <v>45058</v>
      </c>
      <c r="C3" s="62">
        <f>Data!B2</f>
        <v>57.7</v>
      </c>
      <c r="D3" s="66" t="str">
        <f>IF(C3&lt;70, "-5% to -1%", IF(C3&lt;80, "0% to 2%", "&gt; 2%"))</f>
        <v>-5% to -1%</v>
      </c>
    </row>
    <row r="4" spans="2:4" x14ac:dyDescent="0.25">
      <c r="B4" s="60">
        <f>Data!A3</f>
        <v>45044</v>
      </c>
      <c r="C4" s="62">
        <f>Data!B3</f>
        <v>63.5</v>
      </c>
      <c r="D4" s="67" t="str">
        <f t="shared" ref="D4:D7" si="0">IF(C4&lt;70, "-5% to -1%", IF(C4&lt;80, "0% to 2%", "&gt; 2%"))</f>
        <v>-5% to -1%</v>
      </c>
    </row>
    <row r="5" spans="2:4" x14ac:dyDescent="0.25">
      <c r="B5" s="60">
        <f>Data!A4</f>
        <v>45030</v>
      </c>
      <c r="C5" s="62">
        <f>Data!B4</f>
        <v>63.5</v>
      </c>
      <c r="D5" s="67" t="str">
        <f t="shared" si="0"/>
        <v>-5% to -1%</v>
      </c>
    </row>
    <row r="6" spans="2:4" x14ac:dyDescent="0.25">
      <c r="B6" s="60">
        <f>Data!A5</f>
        <v>45016</v>
      </c>
      <c r="C6" s="62">
        <f>Data!B5</f>
        <v>62</v>
      </c>
      <c r="D6" s="67" t="str">
        <f t="shared" si="0"/>
        <v>-5% to -1%</v>
      </c>
    </row>
    <row r="7" spans="2:4" ht="15.75" thickBot="1" x14ac:dyDescent="0.3">
      <c r="B7" s="61">
        <f>Data!A6</f>
        <v>45002</v>
      </c>
      <c r="C7" s="63">
        <f>Data!B6</f>
        <v>63.4</v>
      </c>
      <c r="D7" s="68" t="str">
        <f t="shared" si="0"/>
        <v>-5% to -1%</v>
      </c>
    </row>
  </sheetData>
  <conditionalFormatting sqref="C3:C7">
    <cfRule type="cellIs" dxfId="2" priority="1" operator="between">
      <formula>70</formula>
      <formula>80</formula>
    </cfRule>
    <cfRule type="cellIs" dxfId="1" priority="2" operator="greaterThan">
      <formula>80</formula>
    </cfRule>
    <cfRule type="cellIs" dxfId="0" priority="3" operator="lessThan">
      <formula>70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F9C4-CF40-461E-88D8-035DA90CD0E1}">
  <sheetPr>
    <tabColor rgb="FFFFC000"/>
  </sheetPr>
  <dimension ref="A1:P84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0.7109375" style="55" bestFit="1" customWidth="1"/>
    <col min="2" max="2" width="9.28515625" style="55" bestFit="1" customWidth="1"/>
    <col min="3" max="3" width="16.28515625" style="57" bestFit="1" customWidth="1"/>
    <col min="4" max="4" width="5.85546875" style="56" customWidth="1"/>
    <col min="5" max="5" width="10.85546875" style="55" bestFit="1" customWidth="1"/>
    <col min="6" max="6" width="24.42578125" style="55" bestFit="1" customWidth="1"/>
    <col min="7" max="7" width="23.140625" bestFit="1" customWidth="1"/>
    <col min="8" max="8" width="7.28515625" customWidth="1"/>
    <col min="9" max="9" width="10.7109375" bestFit="1" customWidth="1"/>
    <col min="10" max="10" width="19.85546875" style="55" bestFit="1" customWidth="1"/>
    <col min="11" max="11" width="19.140625" style="55" bestFit="1" customWidth="1"/>
    <col min="12" max="16" width="11.140625" bestFit="1" customWidth="1"/>
  </cols>
  <sheetData>
    <row r="1" spans="1:16" x14ac:dyDescent="0.25">
      <c r="A1" s="55" t="s">
        <v>3</v>
      </c>
      <c r="B1" s="55" t="s">
        <v>0</v>
      </c>
      <c r="C1" s="57" t="s">
        <v>8</v>
      </c>
      <c r="E1" s="55" t="s">
        <v>3</v>
      </c>
      <c r="F1" s="55" t="s">
        <v>35</v>
      </c>
      <c r="G1" s="55" t="s">
        <v>38</v>
      </c>
      <c r="I1" t="s">
        <v>3</v>
      </c>
      <c r="J1" s="55" t="s">
        <v>36</v>
      </c>
      <c r="K1" s="55" t="s">
        <v>39</v>
      </c>
    </row>
    <row r="2" spans="1:16" x14ac:dyDescent="0.25">
      <c r="A2" s="58">
        <v>45058</v>
      </c>
      <c r="B2" s="55">
        <v>57.7</v>
      </c>
      <c r="C2" s="57">
        <f>IF(ISBLANK(B3),"",Michigan_UMCSI[[#This Row],[UMCSI]]-B3)</f>
        <v>-5.7999999999999972</v>
      </c>
      <c r="E2" s="58">
        <v>45058</v>
      </c>
      <c r="F2" s="55">
        <v>53.4</v>
      </c>
      <c r="G2" s="55">
        <f>IF(ISBLANK(F3),"",Migigan_ConsumerExpectations[[#This Row],[Consumer expectations]]-F3)</f>
        <v>-7.1000000000000014</v>
      </c>
      <c r="I2" s="48">
        <v>45058</v>
      </c>
      <c r="J2" s="55">
        <v>64.5</v>
      </c>
      <c r="K2" s="55">
        <f>IF(ISBLANK(J3),"",Michigan_CurrentCondition[[#This Row],[Current conditions]]-J3)</f>
        <v>-3.7000000000000028</v>
      </c>
    </row>
    <row r="3" spans="1:16" x14ac:dyDescent="0.25">
      <c r="A3" s="58">
        <v>45044</v>
      </c>
      <c r="B3" s="55">
        <v>63.5</v>
      </c>
      <c r="C3" s="57">
        <f>IF(ISBLANK(B4),"",Michigan_UMCSI[[#This Row],[UMCSI]]-B4)</f>
        <v>0</v>
      </c>
      <c r="E3" s="58">
        <v>45044</v>
      </c>
      <c r="F3" s="55">
        <v>60.5</v>
      </c>
      <c r="G3" s="55">
        <f>IF(ISBLANK(F4),"",Migigan_ConsumerExpectations[[#This Row],[Consumer expectations]]-F4)</f>
        <v>0.20000000000000284</v>
      </c>
      <c r="I3" s="48">
        <v>45044</v>
      </c>
      <c r="J3" s="55">
        <v>68.2</v>
      </c>
      <c r="K3" s="55">
        <f>IF(ISBLANK(J4),"",Michigan_CurrentCondition[[#This Row],[Current conditions]]-J4)</f>
        <v>-0.39999999999999147</v>
      </c>
    </row>
    <row r="4" spans="1:16" x14ac:dyDescent="0.25">
      <c r="A4" s="58">
        <v>45030</v>
      </c>
      <c r="B4" s="55">
        <v>63.5</v>
      </c>
      <c r="C4" s="57">
        <f>IF(ISBLANK(B5),"",Michigan_UMCSI[[#This Row],[UMCSI]]-B5)</f>
        <v>1.5</v>
      </c>
      <c r="E4" s="58">
        <v>45030</v>
      </c>
      <c r="F4" s="55">
        <v>60.3</v>
      </c>
      <c r="G4" s="55">
        <f>IF(ISBLANK(F5),"",Migigan_ConsumerExpectations[[#This Row],[Consumer expectations]]-F5)</f>
        <v>1.0999999999999943</v>
      </c>
      <c r="I4" s="48">
        <v>45030</v>
      </c>
      <c r="J4" s="55">
        <v>68.599999999999994</v>
      </c>
      <c r="K4" s="55">
        <f>IF(ISBLANK(J5),"",Michigan_CurrentCondition[[#This Row],[Current conditions]]-J5)</f>
        <v>2.2999999999999972</v>
      </c>
    </row>
    <row r="5" spans="1:16" x14ac:dyDescent="0.25">
      <c r="A5" s="58">
        <v>45016</v>
      </c>
      <c r="B5" s="55">
        <v>62</v>
      </c>
      <c r="C5" s="57">
        <f>IF(ISBLANK(B6),"",Michigan_UMCSI[[#This Row],[UMCSI]]-B6)</f>
        <v>-1.3999999999999986</v>
      </c>
      <c r="E5" s="58">
        <v>45016</v>
      </c>
      <c r="F5" s="55">
        <v>59.2</v>
      </c>
      <c r="G5" s="55">
        <f>IF(ISBLANK(F6),"",Migigan_ConsumerExpectations[[#This Row],[Consumer expectations]]-F6)</f>
        <v>-5.5</v>
      </c>
      <c r="I5" s="48">
        <v>45016</v>
      </c>
      <c r="J5" s="55">
        <v>66.3</v>
      </c>
      <c r="K5" s="55">
        <f>IF(ISBLANK(J6),"",Michigan_CurrentCondition[[#This Row],[Current conditions]]-J6)</f>
        <v>-4.4000000000000057</v>
      </c>
      <c r="L5" s="54"/>
      <c r="M5" s="54"/>
      <c r="N5" s="54"/>
      <c r="O5" s="54"/>
      <c r="P5" s="54"/>
    </row>
    <row r="6" spans="1:16" x14ac:dyDescent="0.25">
      <c r="A6" s="58">
        <v>45002</v>
      </c>
      <c r="B6" s="55">
        <v>63.4</v>
      </c>
      <c r="C6" s="57">
        <f>IF(ISBLANK(B7),"",Michigan_UMCSI[[#This Row],[UMCSI]]-B7)</f>
        <v>-3.6000000000000014</v>
      </c>
      <c r="E6" s="58">
        <v>45002</v>
      </c>
      <c r="F6" s="55">
        <v>64.7</v>
      </c>
      <c r="G6" s="55">
        <f>IF(ISBLANK(F7),"",Migigan_ConsumerExpectations[[#This Row],[Consumer expectations]]-F7)</f>
        <v>0</v>
      </c>
      <c r="I6" s="48">
        <v>45002</v>
      </c>
      <c r="J6" s="55">
        <v>70.7</v>
      </c>
      <c r="K6" s="55">
        <f>IF(ISBLANK(J7),"",Michigan_CurrentCondition[[#This Row],[Current conditions]]-J7)</f>
        <v>0</v>
      </c>
      <c r="L6" s="54"/>
      <c r="M6" s="54"/>
      <c r="N6" s="54"/>
      <c r="O6" s="54"/>
      <c r="P6" s="54"/>
    </row>
    <row r="7" spans="1:16" x14ac:dyDescent="0.25">
      <c r="A7" s="58">
        <v>44981</v>
      </c>
      <c r="B7" s="55">
        <v>67</v>
      </c>
      <c r="C7" s="57">
        <f>IF(ISBLANK(B8),"",Michigan_UMCSI[[#This Row],[UMCSI]]-B8)</f>
        <v>2.0999999999999943</v>
      </c>
      <c r="E7" s="58">
        <v>44981</v>
      </c>
      <c r="F7" s="55">
        <v>64.7</v>
      </c>
      <c r="G7" s="55">
        <f>IF(ISBLANK(F8),"",Migigan_ConsumerExpectations[[#This Row],[Consumer expectations]]-F8)</f>
        <v>2</v>
      </c>
      <c r="I7" s="48">
        <v>44981</v>
      </c>
      <c r="J7" s="55">
        <v>70.7</v>
      </c>
      <c r="K7" s="55">
        <f>IF(ISBLANK(J8),"",Michigan_CurrentCondition[[#This Row],[Current conditions]]-J8)</f>
        <v>2.2999999999999972</v>
      </c>
      <c r="L7" s="54"/>
      <c r="M7" s="54"/>
      <c r="N7" s="54"/>
      <c r="O7" s="54"/>
      <c r="P7" s="54"/>
    </row>
    <row r="8" spans="1:16" x14ac:dyDescent="0.25">
      <c r="A8" s="58">
        <v>44967</v>
      </c>
      <c r="B8" s="55">
        <v>64.900000000000006</v>
      </c>
      <c r="C8" s="57">
        <f>IF(ISBLANK(B9),"",Michigan_UMCSI[[#This Row],[UMCSI]]-B9)</f>
        <v>0</v>
      </c>
      <c r="E8" s="58">
        <v>44967</v>
      </c>
      <c r="F8" s="55">
        <v>62.7</v>
      </c>
      <c r="G8" s="55">
        <f>IF(ISBLANK(F9),"",Migigan_ConsumerExpectations[[#This Row],[Consumer expectations]]-F9)</f>
        <v>0</v>
      </c>
      <c r="I8" s="48">
        <v>44967</v>
      </c>
      <c r="J8" s="55">
        <v>68.400000000000006</v>
      </c>
      <c r="K8" s="55">
        <f>IF(ISBLANK(J9),"",Michigan_CurrentCondition[[#This Row],[Current conditions]]-J9)</f>
        <v>0</v>
      </c>
      <c r="L8" s="54"/>
      <c r="M8" s="54"/>
      <c r="N8" s="54"/>
      <c r="O8" s="54"/>
      <c r="P8" s="54"/>
    </row>
    <row r="9" spans="1:16" x14ac:dyDescent="0.25">
      <c r="A9" s="58">
        <v>44953</v>
      </c>
      <c r="B9" s="55">
        <v>64.900000000000006</v>
      </c>
      <c r="C9" s="57">
        <f>IF(ISBLANK(B10),"",Michigan_UMCSI[[#This Row],[UMCSI]]-B10)</f>
        <v>5.2000000000000028</v>
      </c>
      <c r="E9" s="58">
        <v>44953</v>
      </c>
      <c r="F9" s="55">
        <v>62.7</v>
      </c>
      <c r="G9" s="55">
        <f>IF(ISBLANK(F10),"",Migigan_ConsumerExpectations[[#This Row],[Consumer expectations]]-F10)</f>
        <v>2.8000000000000043</v>
      </c>
      <c r="I9" s="48">
        <v>44953</v>
      </c>
      <c r="J9" s="55">
        <v>68.400000000000006</v>
      </c>
      <c r="K9" s="55">
        <f>IF(ISBLANK(J10),"",Michigan_CurrentCondition[[#This Row],[Current conditions]]-J10)</f>
        <v>9.0000000000000071</v>
      </c>
      <c r="L9" s="54"/>
      <c r="M9" s="54"/>
      <c r="N9" s="54"/>
      <c r="O9" s="54"/>
      <c r="P9" s="54"/>
    </row>
    <row r="10" spans="1:16" x14ac:dyDescent="0.25">
      <c r="A10" s="58">
        <v>44939</v>
      </c>
      <c r="B10" s="55">
        <v>59.7</v>
      </c>
      <c r="C10" s="57">
        <f>IF(ISBLANK(B11),"",Michigan_UMCSI[[#This Row],[UMCSI]]-B11)</f>
        <v>0</v>
      </c>
      <c r="E10" s="58">
        <v>44939</v>
      </c>
      <c r="F10" s="55">
        <v>59.9</v>
      </c>
      <c r="G10" s="55">
        <f>IF(ISBLANK(F11),"",Migigan_ConsumerExpectations[[#This Row],[Consumer expectations]]-F11)</f>
        <v>0</v>
      </c>
      <c r="I10" s="48">
        <v>44939</v>
      </c>
      <c r="J10" s="55">
        <v>59.4</v>
      </c>
      <c r="K10" s="55">
        <f>IF(ISBLANK(J11),"",Michigan_CurrentCondition[[#This Row],[Current conditions]]-J11)</f>
        <v>0</v>
      </c>
    </row>
    <row r="11" spans="1:16" x14ac:dyDescent="0.25">
      <c r="A11" s="58">
        <v>44918</v>
      </c>
      <c r="B11" s="55">
        <v>59.7</v>
      </c>
      <c r="C11" s="57">
        <f>IF(ISBLANK(B12),"",Michigan_UMCSI[[#This Row],[UMCSI]]-B12)</f>
        <v>0.60000000000000142</v>
      </c>
      <c r="E11" s="58">
        <v>44918</v>
      </c>
      <c r="F11" s="55">
        <v>59.9</v>
      </c>
      <c r="G11" s="55">
        <f>IF(ISBLANK(F12),"",Migigan_ConsumerExpectations[[#This Row],[Consumer expectations]]-F12)</f>
        <v>1.5</v>
      </c>
      <c r="I11" s="48">
        <v>44918</v>
      </c>
      <c r="J11" s="55">
        <v>59.4</v>
      </c>
      <c r="K11" s="55">
        <f>IF(ISBLANK(J12),"",Michigan_CurrentCondition[[#This Row],[Current conditions]]-J12)</f>
        <v>-0.80000000000000426</v>
      </c>
    </row>
    <row r="12" spans="1:16" x14ac:dyDescent="0.25">
      <c r="A12" s="58">
        <v>44904</v>
      </c>
      <c r="B12" s="55">
        <v>59.1</v>
      </c>
      <c r="C12" s="57">
        <f>IF(ISBLANK(B13),"",Michigan_UMCSI[[#This Row],[UMCSI]]-B13)</f>
        <v>2.3000000000000043</v>
      </c>
      <c r="E12" s="58">
        <v>44904</v>
      </c>
      <c r="F12" s="55">
        <v>58.4</v>
      </c>
      <c r="G12" s="55">
        <f>IF(ISBLANK(F13),"",Migigan_ConsumerExpectations[[#This Row],[Consumer expectations]]-F13)</f>
        <v>2.7999999999999972</v>
      </c>
      <c r="I12" s="48">
        <v>44904</v>
      </c>
      <c r="J12" s="55">
        <v>60.2</v>
      </c>
      <c r="K12" s="55">
        <f>IF(ISBLANK(J13),"",Michigan_CurrentCondition[[#This Row],[Current conditions]]-J13)</f>
        <v>1.4000000000000057</v>
      </c>
    </row>
    <row r="13" spans="1:16" x14ac:dyDescent="0.25">
      <c r="A13" s="58">
        <v>44888</v>
      </c>
      <c r="B13" s="55">
        <v>56.8</v>
      </c>
      <c r="C13" s="57">
        <f>IF(ISBLANK(B14),"",Michigan_UMCSI[[#This Row],[UMCSI]]-B14)</f>
        <v>2.0999999999999943</v>
      </c>
      <c r="E13" s="58">
        <v>44888</v>
      </c>
      <c r="F13" s="55">
        <v>55.6</v>
      </c>
      <c r="G13" s="55">
        <f>IF(ISBLANK(F14),"",Migigan_ConsumerExpectations[[#This Row],[Consumer expectations]]-F14)</f>
        <v>-0.60000000000000142</v>
      </c>
      <c r="I13" s="48">
        <v>44888</v>
      </c>
      <c r="J13" s="55">
        <v>58.8</v>
      </c>
      <c r="K13" s="55">
        <f>IF(ISBLANK(J14),"",Michigan_CurrentCondition[[#This Row],[Current conditions]]-J14)</f>
        <v>-6.7999999999999972</v>
      </c>
    </row>
    <row r="14" spans="1:16" x14ac:dyDescent="0.25">
      <c r="A14" s="58">
        <v>44876</v>
      </c>
      <c r="B14" s="55">
        <v>54.7</v>
      </c>
      <c r="C14" s="57">
        <f>IF(ISBLANK(B15),"",Michigan_UMCSI[[#This Row],[UMCSI]]-B15)</f>
        <v>-5.1999999999999957</v>
      </c>
      <c r="E14" s="58">
        <v>44876</v>
      </c>
      <c r="F14" s="55">
        <v>56.2</v>
      </c>
      <c r="G14" s="55">
        <f>IF(ISBLANK(F15),"",Migigan_ConsumerExpectations[[#This Row],[Consumer expectations]]-F15)</f>
        <v>0</v>
      </c>
      <c r="I14" s="48">
        <v>44876</v>
      </c>
      <c r="J14" s="55">
        <v>65.599999999999994</v>
      </c>
      <c r="K14" s="55">
        <f>IF(ISBLANK(J15),"",Michigan_CurrentCondition[[#This Row],[Current conditions]]-J15)</f>
        <v>0</v>
      </c>
    </row>
    <row r="15" spans="1:16" x14ac:dyDescent="0.25">
      <c r="A15" s="58">
        <v>44862</v>
      </c>
      <c r="B15" s="55">
        <v>59.9</v>
      </c>
      <c r="C15" s="57">
        <f>IF(ISBLANK(B16),"",Michigan_UMCSI[[#This Row],[UMCSI]]-B16)</f>
        <v>0.10000000000000142</v>
      </c>
      <c r="E15" s="58">
        <v>44862</v>
      </c>
      <c r="F15" s="55">
        <v>56.2</v>
      </c>
      <c r="G15" s="55">
        <f>IF(ISBLANK(F16),"",Migigan_ConsumerExpectations[[#This Row],[Consumer expectations]]-F16)</f>
        <v>0</v>
      </c>
      <c r="I15" s="48">
        <v>44862</v>
      </c>
      <c r="J15" s="55">
        <v>65.599999999999994</v>
      </c>
      <c r="K15" s="55">
        <f>IF(ISBLANK(J16),"",Michigan_CurrentCondition[[#This Row],[Current conditions]]-J16)</f>
        <v>0.29999999999999716</v>
      </c>
    </row>
    <row r="16" spans="1:16" x14ac:dyDescent="0.25">
      <c r="A16" s="58">
        <v>44848</v>
      </c>
      <c r="B16" s="55">
        <v>59.8</v>
      </c>
      <c r="C16" s="57">
        <f>IF(ISBLANK(B17),"",Michigan_UMCSI[[#This Row],[UMCSI]]-B17)</f>
        <v>1.1999999999999957</v>
      </c>
      <c r="E16" s="58">
        <v>44848</v>
      </c>
      <c r="F16" s="55">
        <v>56.2</v>
      </c>
      <c r="G16" s="55">
        <f>IF(ISBLANK(F17),"",Migigan_ConsumerExpectations[[#This Row],[Consumer expectations]]-F17)</f>
        <v>-1.7999999999999972</v>
      </c>
      <c r="I16" s="48">
        <v>44848</v>
      </c>
      <c r="J16" s="55">
        <v>65.3</v>
      </c>
      <c r="K16" s="55">
        <f>IF(ISBLANK(J17),"",Michigan_CurrentCondition[[#This Row],[Current conditions]]-J17)</f>
        <v>5.5999999999999943</v>
      </c>
    </row>
    <row r="17" spans="1:11" x14ac:dyDescent="0.25">
      <c r="A17" s="58">
        <v>44834</v>
      </c>
      <c r="B17" s="55">
        <v>58.6</v>
      </c>
      <c r="C17" s="57">
        <f>IF(ISBLANK(B18),"",Michigan_UMCSI[[#This Row],[UMCSI]]-B18)</f>
        <v>-0.89999999999999858</v>
      </c>
      <c r="E17" s="58">
        <v>44834</v>
      </c>
      <c r="F17" s="55">
        <v>58</v>
      </c>
      <c r="G17" s="55">
        <f>IF(ISBLANK(F18),"",Migigan_ConsumerExpectations[[#This Row],[Consumer expectations]]-F18)</f>
        <v>-1.8999999999999986</v>
      </c>
      <c r="I17" s="48">
        <v>44834</v>
      </c>
      <c r="J17" s="55">
        <v>59.7</v>
      </c>
      <c r="K17" s="55">
        <f>IF(ISBLANK(J18),"",Michigan_CurrentCondition[[#This Row],[Current conditions]]-J18)</f>
        <v>0.80000000000000426</v>
      </c>
    </row>
    <row r="18" spans="1:11" x14ac:dyDescent="0.25">
      <c r="A18" s="58">
        <v>44820</v>
      </c>
      <c r="B18" s="55">
        <v>59.5</v>
      </c>
      <c r="C18" s="57">
        <f>IF(ISBLANK(B19),"",Michigan_UMCSI[[#This Row],[UMCSI]]-B19)</f>
        <v>1.2999999999999972</v>
      </c>
      <c r="E18" s="58">
        <v>44820</v>
      </c>
      <c r="F18" s="55">
        <v>59.9</v>
      </c>
      <c r="G18" s="55">
        <f>IF(ISBLANK(F19),"",Migigan_ConsumerExpectations[[#This Row],[Consumer expectations]]-F19)</f>
        <v>1.8999999999999986</v>
      </c>
      <c r="I18" s="48">
        <v>44820</v>
      </c>
      <c r="J18" s="55">
        <v>58.9</v>
      </c>
      <c r="K18" s="55">
        <f>IF(ISBLANK(J19),"",Michigan_CurrentCondition[[#This Row],[Current conditions]]-J19)</f>
        <v>0.29999999999999716</v>
      </c>
    </row>
    <row r="19" spans="1:11" x14ac:dyDescent="0.25">
      <c r="A19" s="58">
        <v>44799</v>
      </c>
      <c r="B19" s="55">
        <v>58.2</v>
      </c>
      <c r="C19" s="57">
        <f>IF(ISBLANK(B20),"",Michigan_UMCSI[[#This Row],[UMCSI]]-B20)</f>
        <v>6.7000000000000028</v>
      </c>
      <c r="E19" s="58">
        <v>44799</v>
      </c>
      <c r="F19" s="55">
        <v>58</v>
      </c>
      <c r="G19" s="55">
        <f>IF(ISBLANK(F20),"",Migigan_ConsumerExpectations[[#This Row],[Consumer expectations]]-F20)</f>
        <v>10.700000000000003</v>
      </c>
      <c r="I19" s="48">
        <v>44799</v>
      </c>
      <c r="J19" s="55">
        <v>58.6</v>
      </c>
      <c r="K19" s="55">
        <f>IF(ISBLANK(J20),"",Michigan_CurrentCondition[[#This Row],[Current conditions]]-J20)</f>
        <v>0.5</v>
      </c>
    </row>
    <row r="20" spans="1:11" x14ac:dyDescent="0.25">
      <c r="A20" s="58">
        <v>44785</v>
      </c>
      <c r="B20" s="55">
        <v>51.5</v>
      </c>
      <c r="C20" s="57">
        <f>IF(ISBLANK(B21),"",Michigan_UMCSI[[#This Row],[UMCSI]]-B21)</f>
        <v>0</v>
      </c>
      <c r="E20" s="58">
        <v>44785</v>
      </c>
      <c r="F20" s="55">
        <v>47.3</v>
      </c>
      <c r="G20" s="55">
        <f>IF(ISBLANK(F21),"",Migigan_ConsumerExpectations[[#This Row],[Consumer expectations]]-F21)</f>
        <v>0</v>
      </c>
      <c r="I20" s="48">
        <v>44785</v>
      </c>
      <c r="J20" s="55">
        <v>58.1</v>
      </c>
      <c r="K20" s="55">
        <f>IF(ISBLANK(J21),"",Michigan_CurrentCondition[[#This Row],[Current conditions]]-J21)</f>
        <v>0</v>
      </c>
    </row>
    <row r="21" spans="1:11" x14ac:dyDescent="0.25">
      <c r="A21" s="58">
        <v>44771</v>
      </c>
      <c r="B21" s="55">
        <v>51.5</v>
      </c>
      <c r="C21" s="57">
        <f>IF(ISBLANK(B22),"",Michigan_UMCSI[[#This Row],[UMCSI]]-B22)</f>
        <v>1.5</v>
      </c>
      <c r="E21" s="58">
        <v>44771</v>
      </c>
      <c r="F21" s="55">
        <v>47.3</v>
      </c>
      <c r="G21" s="55">
        <f>IF(ISBLANK(F22),"",Migigan_ConsumerExpectations[[#This Row],[Consumer expectations]]-F22)</f>
        <v>-0.20000000000000284</v>
      </c>
      <c r="I21" s="48">
        <v>44771</v>
      </c>
      <c r="J21" s="55">
        <v>58.1</v>
      </c>
      <c r="K21" s="55">
        <f>IF(ISBLANK(J22),"",Michigan_CurrentCondition[[#This Row],[Current conditions]]-J22)</f>
        <v>4.3000000000000043</v>
      </c>
    </row>
    <row r="22" spans="1:11" x14ac:dyDescent="0.25">
      <c r="A22" s="58">
        <v>44757</v>
      </c>
      <c r="B22" s="55">
        <v>50</v>
      </c>
      <c r="C22" s="57">
        <f>IF(ISBLANK(B23),"",Michigan_UMCSI[[#This Row],[UMCSI]]-B23)</f>
        <v>0</v>
      </c>
      <c r="E22" s="58">
        <v>44757</v>
      </c>
      <c r="F22" s="55">
        <v>47.5</v>
      </c>
      <c r="G22" s="55">
        <f>IF(ISBLANK(F23),"",Migigan_ConsumerExpectations[[#This Row],[Consumer expectations]]-F23)</f>
        <v>0</v>
      </c>
      <c r="I22" s="48">
        <v>44757</v>
      </c>
      <c r="J22" s="55">
        <v>53.8</v>
      </c>
      <c r="K22" s="55">
        <f>IF(ISBLANK(J23),"",Michigan_CurrentCondition[[#This Row],[Current conditions]]-J23)</f>
        <v>0</v>
      </c>
    </row>
    <row r="23" spans="1:11" x14ac:dyDescent="0.25">
      <c r="A23" s="58">
        <v>44736</v>
      </c>
      <c r="B23" s="55">
        <v>50</v>
      </c>
      <c r="C23" s="57">
        <f>IF(ISBLANK(B24),"",Michigan_UMCSI[[#This Row],[UMCSI]]-B24)</f>
        <v>-0.20000000000000284</v>
      </c>
      <c r="E23" s="58">
        <v>44736</v>
      </c>
      <c r="F23" s="55">
        <v>47.5</v>
      </c>
      <c r="G23" s="55">
        <f>IF(ISBLANK(F24),"",Migigan_ConsumerExpectations[[#This Row],[Consumer expectations]]-F24)</f>
        <v>0.70000000000000284</v>
      </c>
      <c r="I23" s="48">
        <v>44736</v>
      </c>
      <c r="J23" s="55">
        <v>53.8</v>
      </c>
      <c r="K23" s="55">
        <f>IF(ISBLANK(J24),"",Michigan_CurrentCondition[[#This Row],[Current conditions]]-J24)</f>
        <v>-1.6000000000000014</v>
      </c>
    </row>
    <row r="24" spans="1:11" x14ac:dyDescent="0.25">
      <c r="A24" s="58">
        <v>44722</v>
      </c>
      <c r="B24" s="55">
        <v>50.2</v>
      </c>
      <c r="C24" s="57">
        <f>IF(ISBLANK(B25),"",Michigan_UMCSI[[#This Row],[UMCSI]]-B25)</f>
        <v>-8.1999999999999957</v>
      </c>
      <c r="E24" s="58">
        <v>44722</v>
      </c>
      <c r="F24" s="55">
        <v>46.8</v>
      </c>
      <c r="G24" s="55">
        <f>IF(ISBLANK(F25),"",Migigan_ConsumerExpectations[[#This Row],[Consumer expectations]]-F25)</f>
        <v>-8.4000000000000057</v>
      </c>
      <c r="I24" s="48">
        <v>44722</v>
      </c>
      <c r="J24" s="55">
        <v>55.4</v>
      </c>
      <c r="K24" s="55">
        <f>IF(ISBLANK(J25),"",Michigan_CurrentCondition[[#This Row],[Current conditions]]-J25)</f>
        <v>-7.8999999999999986</v>
      </c>
    </row>
    <row r="25" spans="1:11" x14ac:dyDescent="0.25">
      <c r="A25" s="58">
        <v>44708</v>
      </c>
      <c r="B25" s="55">
        <v>58.4</v>
      </c>
      <c r="C25" s="57">
        <f>IF(ISBLANK(B26),"",Michigan_UMCSI[[#This Row],[UMCSI]]-B26)</f>
        <v>-6.8000000000000043</v>
      </c>
      <c r="E25" s="58">
        <v>44708</v>
      </c>
      <c r="F25" s="55">
        <v>55.2</v>
      </c>
      <c r="G25" s="55">
        <f>IF(ISBLANK(F26),"",Migigan_ConsumerExpectations[[#This Row],[Consumer expectations]]-F26)</f>
        <v>-7.2999999999999972</v>
      </c>
      <c r="I25" s="48">
        <v>44708</v>
      </c>
      <c r="J25" s="55">
        <v>63.3</v>
      </c>
      <c r="K25" s="55">
        <f>IF(ISBLANK(J26),"",Michigan_CurrentCondition[[#This Row],[Current conditions]]-J26)</f>
        <v>-6.1000000000000085</v>
      </c>
    </row>
    <row r="26" spans="1:11" x14ac:dyDescent="0.25">
      <c r="A26" s="58">
        <v>44694</v>
      </c>
      <c r="B26" s="55">
        <v>65.2</v>
      </c>
      <c r="C26" s="57">
        <f>IF(ISBLANK(B27),"",Michigan_UMCSI[[#This Row],[UMCSI]]-B27)</f>
        <v>0</v>
      </c>
      <c r="E26" s="58">
        <v>44694</v>
      </c>
      <c r="F26" s="55">
        <v>62.5</v>
      </c>
      <c r="G26" s="55">
        <f>IF(ISBLANK(F27),"",Migigan_ConsumerExpectations[[#This Row],[Consumer expectations]]-F27)</f>
        <v>0</v>
      </c>
      <c r="I26" s="48">
        <v>44694</v>
      </c>
      <c r="J26" s="55">
        <v>69.400000000000006</v>
      </c>
      <c r="K26" s="55">
        <f>IF(ISBLANK(J27),"",Michigan_CurrentCondition[[#This Row],[Current conditions]]-J27)</f>
        <v>0</v>
      </c>
    </row>
    <row r="27" spans="1:11" x14ac:dyDescent="0.25">
      <c r="A27" s="58">
        <v>44680</v>
      </c>
      <c r="B27" s="55">
        <v>65.2</v>
      </c>
      <c r="C27" s="57">
        <f>IF(ISBLANK(B28),"",Michigan_UMCSI[[#This Row],[UMCSI]]-B28)</f>
        <v>5.8000000000000043</v>
      </c>
      <c r="E27" s="58">
        <v>44680</v>
      </c>
      <c r="F27" s="55">
        <v>62.5</v>
      </c>
      <c r="G27" s="55">
        <f>IF(ISBLANK(F28),"",Migigan_ConsumerExpectations[[#This Row],[Consumer expectations]]-F28)</f>
        <v>8.2000000000000028</v>
      </c>
      <c r="I27" s="48">
        <v>44680</v>
      </c>
      <c r="J27" s="55">
        <v>69.400000000000006</v>
      </c>
      <c r="K27" s="55">
        <f>IF(ISBLANK(J28),"",Michigan_CurrentCondition[[#This Row],[Current conditions]]-J28)</f>
        <v>1.3000000000000114</v>
      </c>
    </row>
    <row r="28" spans="1:11" x14ac:dyDescent="0.25">
      <c r="A28" s="58">
        <v>44665</v>
      </c>
      <c r="B28" s="55">
        <v>59.4</v>
      </c>
      <c r="C28" s="57">
        <f>IF(ISBLANK(B29),"",Michigan_UMCSI[[#This Row],[UMCSI]]-B29)</f>
        <v>0</v>
      </c>
      <c r="E28" s="58">
        <v>44665</v>
      </c>
      <c r="F28" s="55">
        <v>54.3</v>
      </c>
      <c r="G28" s="55">
        <f>IF(ISBLANK(F29),"",Migigan_ConsumerExpectations[[#This Row],[Consumer expectations]]-F29)</f>
        <v>0</v>
      </c>
      <c r="I28" s="48">
        <v>44665</v>
      </c>
      <c r="J28" s="55">
        <v>68.099999999999994</v>
      </c>
      <c r="K28" s="55">
        <f>IF(ISBLANK(J29),"",Michigan_CurrentCondition[[#This Row],[Current conditions]]-J29)</f>
        <v>0.89999999999999147</v>
      </c>
    </row>
    <row r="29" spans="1:11" x14ac:dyDescent="0.25">
      <c r="A29" s="58">
        <v>44645</v>
      </c>
      <c r="B29" s="55">
        <v>59.4</v>
      </c>
      <c r="C29" s="57">
        <f>IF(ISBLANK(B30),"",Michigan_UMCSI[[#This Row],[UMCSI]]-B30)</f>
        <v>-3.3999999999999986</v>
      </c>
      <c r="E29" s="58">
        <v>44645</v>
      </c>
      <c r="F29" s="55">
        <v>54.3</v>
      </c>
      <c r="G29" s="55">
        <f>IF(ISBLANK(F30),"",Migigan_ConsumerExpectations[[#This Row],[Consumer expectations]]-F30)</f>
        <v>-5.1000000000000014</v>
      </c>
      <c r="I29" s="48">
        <v>44645</v>
      </c>
      <c r="J29" s="55">
        <v>67.2</v>
      </c>
      <c r="K29" s="55">
        <f>IF(ISBLANK(J30),"",Michigan_CurrentCondition[[#This Row],[Current conditions]]-J30)</f>
        <v>-1</v>
      </c>
    </row>
    <row r="30" spans="1:11" x14ac:dyDescent="0.25">
      <c r="A30" s="58">
        <v>44631</v>
      </c>
      <c r="B30" s="55">
        <v>62.8</v>
      </c>
      <c r="C30" s="57">
        <f>IF(ISBLANK(B31),"",Michigan_UMCSI[[#This Row],[UMCSI]]-B31)</f>
        <v>0</v>
      </c>
      <c r="E30" s="58">
        <v>44631</v>
      </c>
      <c r="F30" s="55">
        <v>59.4</v>
      </c>
      <c r="G30" s="55">
        <f>IF(ISBLANK(F31),"",Migigan_ConsumerExpectations[[#This Row],[Consumer expectations]]-F31)</f>
        <v>0</v>
      </c>
      <c r="I30" s="48">
        <v>44631</v>
      </c>
      <c r="J30" s="55">
        <v>68.2</v>
      </c>
      <c r="K30" s="55">
        <f>IF(ISBLANK(J31),"",Michigan_CurrentCondition[[#This Row],[Current conditions]]-J31)</f>
        <v>0</v>
      </c>
    </row>
    <row r="31" spans="1:11" x14ac:dyDescent="0.25">
      <c r="A31" s="58">
        <v>44617</v>
      </c>
      <c r="B31" s="55">
        <v>62.8</v>
      </c>
      <c r="C31" s="57">
        <f>IF(ISBLANK(B32),"",Michigan_UMCSI[[#This Row],[UMCSI]]-B32)</f>
        <v>-4.4000000000000057</v>
      </c>
      <c r="E31" s="58">
        <v>44617</v>
      </c>
      <c r="F31" s="55">
        <v>59.4</v>
      </c>
      <c r="G31" s="55">
        <f>IF(ISBLANK(F32),"",Migigan_ConsumerExpectations[[#This Row],[Consumer expectations]]-F32)</f>
        <v>-4.6999999999999957</v>
      </c>
      <c r="I31" s="48">
        <v>44617</v>
      </c>
      <c r="J31" s="55">
        <v>68.2</v>
      </c>
      <c r="K31" s="55">
        <f>IF(ISBLANK(J32),"",Michigan_CurrentCondition[[#This Row],[Current conditions]]-J32)</f>
        <v>-3.7999999999999972</v>
      </c>
    </row>
    <row r="32" spans="1:11" x14ac:dyDescent="0.25">
      <c r="A32" s="58">
        <v>44603</v>
      </c>
      <c r="B32" s="55">
        <v>67.2</v>
      </c>
      <c r="C32" s="57">
        <f>IF(ISBLANK(B33),"",Michigan_UMCSI[[#This Row],[UMCSI]]-B33)</f>
        <v>0</v>
      </c>
      <c r="E32" s="58">
        <v>44603</v>
      </c>
      <c r="F32" s="55">
        <v>64.099999999999994</v>
      </c>
      <c r="G32" s="55">
        <f>IF(ISBLANK(F33),"",Migigan_ConsumerExpectations[[#This Row],[Consumer expectations]]-F33)</f>
        <v>0</v>
      </c>
      <c r="I32" s="48">
        <v>44603</v>
      </c>
      <c r="J32" s="55">
        <v>72</v>
      </c>
      <c r="K32" s="55">
        <f>IF(ISBLANK(J33),"",Michigan_CurrentCondition[[#This Row],[Current conditions]]-J33)</f>
        <v>0</v>
      </c>
    </row>
    <row r="33" spans="1:11" x14ac:dyDescent="0.25">
      <c r="A33" s="58">
        <v>44589</v>
      </c>
      <c r="B33" s="55">
        <v>67.2</v>
      </c>
      <c r="C33" s="57">
        <f>IF(ISBLANK(B34),"",Michigan_UMCSI[[#This Row],[UMCSI]]-B34)</f>
        <v>-3.3999999999999915</v>
      </c>
      <c r="E33" s="58">
        <v>44589</v>
      </c>
      <c r="F33" s="55">
        <v>64.099999999999994</v>
      </c>
      <c r="G33" s="55">
        <f>IF(ISBLANK(F34),"",Migigan_ConsumerExpectations[[#This Row],[Consumer expectations]]-F34)</f>
        <v>-4.2000000000000028</v>
      </c>
      <c r="I33" s="48">
        <v>44589</v>
      </c>
      <c r="J33" s="55">
        <v>72</v>
      </c>
      <c r="K33" s="55">
        <f>IF(ISBLANK(J34),"",Michigan_CurrentCondition[[#This Row],[Current conditions]]-J34)</f>
        <v>-2.2000000000000028</v>
      </c>
    </row>
    <row r="34" spans="1:11" x14ac:dyDescent="0.25">
      <c r="A34" s="58">
        <v>44575</v>
      </c>
      <c r="B34" s="55">
        <v>70.599999999999994</v>
      </c>
      <c r="C34" s="57">
        <f>IF(ISBLANK(B35),"",Michigan_UMCSI[[#This Row],[UMCSI]]-B35)</f>
        <v>0</v>
      </c>
      <c r="E34" s="58">
        <v>44575</v>
      </c>
      <c r="F34" s="55">
        <v>68.3</v>
      </c>
      <c r="G34" s="55">
        <f>IF(ISBLANK(F35),"",Migigan_ConsumerExpectations[[#This Row],[Consumer expectations]]-F35)</f>
        <v>0</v>
      </c>
      <c r="I34" s="48">
        <v>44575</v>
      </c>
      <c r="J34" s="55">
        <v>74.2</v>
      </c>
      <c r="K34" s="55">
        <f>IF(ISBLANK(J35),"",Michigan_CurrentCondition[[#This Row],[Current conditions]]-J35)</f>
        <v>0</v>
      </c>
    </row>
    <row r="35" spans="1:11" x14ac:dyDescent="0.25">
      <c r="A35" s="58">
        <v>44553</v>
      </c>
      <c r="B35" s="55">
        <v>70.599999999999994</v>
      </c>
      <c r="C35" s="57">
        <f>IF(ISBLANK(B36),"",Michigan_UMCSI[[#This Row],[UMCSI]]-B36)</f>
        <v>3.1999999999999886</v>
      </c>
      <c r="E35" s="58">
        <v>44553</v>
      </c>
      <c r="F35" s="55">
        <v>68.3</v>
      </c>
      <c r="G35" s="55">
        <f>IF(ISBLANK(F36),"",Migigan_ConsumerExpectations[[#This Row],[Consumer expectations]]-F36)</f>
        <v>4.7999999999999972</v>
      </c>
      <c r="I35" s="48">
        <v>44553</v>
      </c>
      <c r="J35" s="55">
        <v>74.2</v>
      </c>
      <c r="K35" s="55">
        <f>IF(ISBLANK(J36),"",Michigan_CurrentCondition[[#This Row],[Current conditions]]-J36)</f>
        <v>0.60000000000000853</v>
      </c>
    </row>
    <row r="36" spans="1:11" x14ac:dyDescent="0.25">
      <c r="A36" s="58">
        <v>44540</v>
      </c>
      <c r="B36" s="55">
        <v>67.400000000000006</v>
      </c>
      <c r="C36" s="57">
        <f>IF(ISBLANK(B37),"",Michigan_UMCSI[[#This Row],[UMCSI]]-B37)</f>
        <v>0</v>
      </c>
      <c r="E36" s="58">
        <v>44540</v>
      </c>
      <c r="F36" s="55">
        <v>63.5</v>
      </c>
      <c r="G36" s="55">
        <f>IF(ISBLANK(F37),"",Migigan_ConsumerExpectations[[#This Row],[Consumer expectations]]-F37)</f>
        <v>0</v>
      </c>
      <c r="I36" s="48">
        <v>44540</v>
      </c>
      <c r="J36" s="55">
        <v>73.599999999999994</v>
      </c>
      <c r="K36" s="55">
        <f>IF(ISBLANK(J37),"",Michigan_CurrentCondition[[#This Row],[Current conditions]]-J37)</f>
        <v>0</v>
      </c>
    </row>
    <row r="37" spans="1:11" x14ac:dyDescent="0.25">
      <c r="A37" s="58">
        <v>44524</v>
      </c>
      <c r="B37" s="55">
        <v>67.400000000000006</v>
      </c>
      <c r="C37" s="57">
        <f>IF(ISBLANK(B38),"",Michigan_UMCSI[[#This Row],[UMCSI]]-B38)</f>
        <v>-4.2999999999999972</v>
      </c>
      <c r="E37" s="58">
        <v>44524</v>
      </c>
      <c r="F37" s="55">
        <v>63.5</v>
      </c>
      <c r="G37" s="55">
        <f>IF(ISBLANK(F38),"",Migigan_ConsumerExpectations[[#This Row],[Consumer expectations]]-F38)</f>
        <v>-4.4000000000000057</v>
      </c>
      <c r="I37" s="48">
        <v>44524</v>
      </c>
      <c r="J37" s="55">
        <v>73.599999999999994</v>
      </c>
      <c r="K37" s="55">
        <f>IF(ISBLANK(J38),"",Michigan_CurrentCondition[[#This Row],[Current conditions]]-J38)</f>
        <v>-4.1000000000000085</v>
      </c>
    </row>
    <row r="38" spans="1:11" x14ac:dyDescent="0.25">
      <c r="A38" s="58">
        <v>44512</v>
      </c>
      <c r="B38" s="55">
        <v>71.7</v>
      </c>
      <c r="C38" s="57">
        <f>IF(ISBLANK(B39),"",Michigan_UMCSI[[#This Row],[UMCSI]]-B39)</f>
        <v>0</v>
      </c>
      <c r="E38" s="58">
        <v>44512</v>
      </c>
      <c r="F38" s="55">
        <v>67.900000000000006</v>
      </c>
      <c r="G38" s="55">
        <f>IF(ISBLANK(F39),"",Migigan_ConsumerExpectations[[#This Row],[Consumer expectations]]-F39)</f>
        <v>0</v>
      </c>
      <c r="I38" s="48">
        <v>44512</v>
      </c>
      <c r="J38" s="55">
        <v>77.7</v>
      </c>
      <c r="K38" s="55">
        <f>IF(ISBLANK(J39),"",Michigan_CurrentCondition[[#This Row],[Current conditions]]-J39)</f>
        <v>0</v>
      </c>
    </row>
    <row r="39" spans="1:11" x14ac:dyDescent="0.25">
      <c r="A39" s="58">
        <v>44498</v>
      </c>
      <c r="B39" s="55">
        <v>71.7</v>
      </c>
      <c r="C39" s="57">
        <f>IF(ISBLANK(B40),"",Michigan_UMCSI[[#This Row],[UMCSI]]-B40)</f>
        <v>0.29999999999999716</v>
      </c>
      <c r="E39" s="58">
        <v>44498</v>
      </c>
      <c r="F39" s="55">
        <v>67.900000000000006</v>
      </c>
      <c r="G39" s="55">
        <f>IF(ISBLANK(F40),"",Migigan_ConsumerExpectations[[#This Row],[Consumer expectations]]-F40)</f>
        <v>-0.19999999999998863</v>
      </c>
      <c r="I39" s="48">
        <v>44498</v>
      </c>
      <c r="J39" s="55">
        <v>77.7</v>
      </c>
      <c r="K39" s="55">
        <f>IF(ISBLANK(J40),"",Michigan_CurrentCondition[[#This Row],[Current conditions]]-J40)</f>
        <v>-2.3999999999999915</v>
      </c>
    </row>
    <row r="40" spans="1:11" x14ac:dyDescent="0.25">
      <c r="A40" s="58">
        <v>44484</v>
      </c>
      <c r="B40" s="55">
        <v>71.400000000000006</v>
      </c>
      <c r="C40" s="57">
        <f>IF(ISBLANK(B41),"",Michigan_UMCSI[[#This Row],[UMCSI]]-B41)</f>
        <v>-1.3999999999999915</v>
      </c>
      <c r="E40" s="58">
        <v>44484</v>
      </c>
      <c r="F40" s="55">
        <v>68.099999999999994</v>
      </c>
      <c r="G40" s="55">
        <f>IF(ISBLANK(F41),"",Migigan_ConsumerExpectations[[#This Row],[Consumer expectations]]-F41)</f>
        <v>0</v>
      </c>
      <c r="I40" s="48">
        <v>44484</v>
      </c>
      <c r="J40" s="55">
        <v>80.099999999999994</v>
      </c>
      <c r="K40" s="55">
        <f>IF(ISBLANK(J41),"",Michigan_CurrentCondition[[#This Row],[Current conditions]]-J41)</f>
        <v>0</v>
      </c>
    </row>
    <row r="41" spans="1:11" x14ac:dyDescent="0.25">
      <c r="A41" s="58">
        <v>44470</v>
      </c>
      <c r="B41" s="55">
        <v>72.8</v>
      </c>
      <c r="C41" s="57">
        <f>IF(ISBLANK(B42),"",Michigan_UMCSI[[#This Row],[UMCSI]]-B42)</f>
        <v>2.5</v>
      </c>
      <c r="E41" s="58">
        <v>44470</v>
      </c>
      <c r="F41" s="55">
        <v>68.099999999999994</v>
      </c>
      <c r="G41" s="55">
        <f>IF(ISBLANK(F42),"",Migigan_ConsumerExpectations[[#This Row],[Consumer expectations]]-F42)</f>
        <v>3</v>
      </c>
      <c r="I41" s="48">
        <v>44470</v>
      </c>
      <c r="J41" s="55">
        <v>80.099999999999994</v>
      </c>
      <c r="K41" s="55">
        <f>IF(ISBLANK(J42),"",Michigan_CurrentCondition[[#This Row],[Current conditions]]-J42)</f>
        <v>1.5999999999999943</v>
      </c>
    </row>
    <row r="42" spans="1:11" x14ac:dyDescent="0.25">
      <c r="A42" s="58">
        <v>44456</v>
      </c>
      <c r="B42" s="55">
        <v>70.3</v>
      </c>
      <c r="C42" s="57">
        <f>IF(ISBLANK(B43),"",Michigan_UMCSI[[#This Row],[UMCSI]]-B43)</f>
        <v>0</v>
      </c>
      <c r="E42" s="58">
        <v>44456</v>
      </c>
      <c r="F42" s="55">
        <v>65.099999999999994</v>
      </c>
      <c r="G42" s="55">
        <f>IF(ISBLANK(F43),"",Migigan_ConsumerExpectations[[#This Row],[Consumer expectations]]-F43)</f>
        <v>0</v>
      </c>
      <c r="I42" s="48">
        <v>44456</v>
      </c>
      <c r="J42" s="55">
        <v>78.5</v>
      </c>
      <c r="K42" s="55">
        <f>IF(ISBLANK(J43),"",Michigan_CurrentCondition[[#This Row],[Current conditions]]-J43)</f>
        <v>0</v>
      </c>
    </row>
    <row r="43" spans="1:11" x14ac:dyDescent="0.25">
      <c r="A43" s="58">
        <v>44435</v>
      </c>
      <c r="B43" s="55">
        <v>70.3</v>
      </c>
      <c r="C43" s="57">
        <f>IF(ISBLANK(B44),"",Michigan_UMCSI[[#This Row],[UMCSI]]-B44)</f>
        <v>9.9999999999994316E-2</v>
      </c>
      <c r="E43" s="58">
        <v>44435</v>
      </c>
      <c r="F43" s="55">
        <v>65.099999999999994</v>
      </c>
      <c r="G43" s="55">
        <f>IF(ISBLANK(F44),"",Migigan_ConsumerExpectations[[#This Row],[Consumer expectations]]-F44)</f>
        <v>-13.900000000000006</v>
      </c>
      <c r="I43" s="48">
        <v>44435</v>
      </c>
      <c r="J43" s="55">
        <v>78.5</v>
      </c>
      <c r="K43" s="55">
        <f>IF(ISBLANK(J44),"",Michigan_CurrentCondition[[#This Row],[Current conditions]]-J44)</f>
        <v>-6</v>
      </c>
    </row>
    <row r="44" spans="1:11" x14ac:dyDescent="0.25">
      <c r="A44" s="58">
        <v>44421</v>
      </c>
      <c r="B44" s="55">
        <v>70.2</v>
      </c>
      <c r="C44" s="57">
        <f>IF(ISBLANK(B45),"",Michigan_UMCSI[[#This Row],[UMCSI]]-B45)</f>
        <v>-11</v>
      </c>
      <c r="E44" s="58">
        <v>44421</v>
      </c>
      <c r="F44" s="55">
        <v>79</v>
      </c>
      <c r="G44" s="55">
        <f>IF(ISBLANK(F45),"",Migigan_ConsumerExpectations[[#This Row],[Consumer expectations]]-F45)</f>
        <v>0</v>
      </c>
      <c r="I44" s="48">
        <v>44421</v>
      </c>
      <c r="J44" s="55">
        <v>84.5</v>
      </c>
      <c r="K44" s="55">
        <f>IF(ISBLANK(J45),"",Michigan_CurrentCondition[[#This Row],[Current conditions]]-J45)</f>
        <v>0</v>
      </c>
    </row>
    <row r="45" spans="1:11" x14ac:dyDescent="0.25">
      <c r="A45" s="58">
        <v>44407</v>
      </c>
      <c r="B45" s="55">
        <v>81.2</v>
      </c>
      <c r="C45" s="57">
        <f>IF(ISBLANK(B46),"",Michigan_UMCSI[[#This Row],[UMCSI]]-B46)</f>
        <v>-4.2999999999999972</v>
      </c>
      <c r="E45" s="58">
        <v>44407</v>
      </c>
      <c r="F45" s="55">
        <v>79</v>
      </c>
      <c r="G45" s="55">
        <f>IF(ISBLANK(F46),"",Migigan_ConsumerExpectations[[#This Row],[Consumer expectations]]-F46)</f>
        <v>-4.5</v>
      </c>
      <c r="I45" s="48">
        <v>44407</v>
      </c>
      <c r="J45" s="55">
        <v>84.5</v>
      </c>
      <c r="K45" s="55">
        <f>IF(ISBLANK(J46),"",Michigan_CurrentCondition[[#This Row],[Current conditions]]-J46)</f>
        <v>0</v>
      </c>
    </row>
    <row r="46" spans="1:11" x14ac:dyDescent="0.25">
      <c r="A46" s="58">
        <v>44393</v>
      </c>
      <c r="B46" s="55">
        <v>85.5</v>
      </c>
      <c r="C46" s="57">
        <f>IF(ISBLANK(B47),"",Michigan_UMCSI[[#This Row],[UMCSI]]-B47)</f>
        <v>0</v>
      </c>
      <c r="E46" s="58">
        <v>44393</v>
      </c>
      <c r="F46" s="55">
        <v>83.5</v>
      </c>
      <c r="G46" s="55">
        <f>IF(ISBLANK(F47),"",Migigan_ConsumerExpectations[[#This Row],[Consumer expectations]]-F47)</f>
        <v>0</v>
      </c>
      <c r="I46" s="48">
        <v>44393</v>
      </c>
      <c r="J46" s="55">
        <v>84.5</v>
      </c>
      <c r="K46" s="55">
        <f>IF(ISBLANK(J47),"",Michigan_CurrentCondition[[#This Row],[Current conditions]]-J47)</f>
        <v>-4.0999999999999943</v>
      </c>
    </row>
    <row r="47" spans="1:11" x14ac:dyDescent="0.25">
      <c r="A47" s="58">
        <v>44372</v>
      </c>
      <c r="B47" s="55">
        <v>85.5</v>
      </c>
      <c r="C47" s="57">
        <f>IF(ISBLANK(B48),"",Michigan_UMCSI[[#This Row],[UMCSI]]-B48)</f>
        <v>2.5999999999999943</v>
      </c>
      <c r="E47" s="58">
        <v>44372</v>
      </c>
      <c r="F47" s="55">
        <v>83.5</v>
      </c>
      <c r="G47" s="55">
        <f>IF(ISBLANK(F48),"",Migigan_ConsumerExpectations[[#This Row],[Consumer expectations]]-F48)</f>
        <v>4.7000000000000028</v>
      </c>
      <c r="I47" s="48">
        <v>44372</v>
      </c>
      <c r="J47" s="55">
        <v>88.6</v>
      </c>
      <c r="K47" s="55">
        <f>IF(ISBLANK(J48),"",Michigan_CurrentCondition[[#This Row],[Current conditions]]-J48)</f>
        <v>-0.80000000000001137</v>
      </c>
    </row>
    <row r="48" spans="1:11" x14ac:dyDescent="0.25">
      <c r="A48" s="58">
        <v>44358</v>
      </c>
      <c r="B48" s="55">
        <v>82.9</v>
      </c>
      <c r="C48" s="57">
        <f>IF(ISBLANK(B49),"",Michigan_UMCSI[[#This Row],[UMCSI]]-B49)</f>
        <v>0</v>
      </c>
      <c r="E48" s="58">
        <v>44358</v>
      </c>
      <c r="F48" s="55">
        <v>78.8</v>
      </c>
      <c r="G48" s="55">
        <f>IF(ISBLANK(F49),"",Migigan_ConsumerExpectations[[#This Row],[Consumer expectations]]-F49)</f>
        <v>0</v>
      </c>
      <c r="I48" s="48">
        <v>44358</v>
      </c>
      <c r="J48" s="55">
        <v>89.4</v>
      </c>
      <c r="K48" s="55">
        <f>IF(ISBLANK(J49),"",Michigan_CurrentCondition[[#This Row],[Current conditions]]-J49)</f>
        <v>0</v>
      </c>
    </row>
    <row r="49" spans="1:11" x14ac:dyDescent="0.25">
      <c r="A49" s="58">
        <v>44344</v>
      </c>
      <c r="B49" s="55">
        <v>82.9</v>
      </c>
      <c r="C49" s="57">
        <f>IF(ISBLANK(B50),"",Michigan_UMCSI[[#This Row],[UMCSI]]-B50)</f>
        <v>-5.3999999999999915</v>
      </c>
      <c r="E49" s="58">
        <v>44344</v>
      </c>
      <c r="F49" s="55">
        <v>78.8</v>
      </c>
      <c r="G49" s="55">
        <f>IF(ISBLANK(F50),"",Migigan_ConsumerExpectations[[#This Row],[Consumer expectations]]-F50)</f>
        <v>-3.9000000000000057</v>
      </c>
      <c r="I49" s="48">
        <v>44344</v>
      </c>
      <c r="J49" s="55">
        <v>89.4</v>
      </c>
      <c r="K49" s="55">
        <f>IF(ISBLANK(J50),"",Michigan_CurrentCondition[[#This Row],[Current conditions]]-J50)</f>
        <v>-7.7999999999999972</v>
      </c>
    </row>
    <row r="50" spans="1:11" x14ac:dyDescent="0.25">
      <c r="A50" s="58">
        <v>44330</v>
      </c>
      <c r="B50" s="55">
        <v>88.3</v>
      </c>
      <c r="C50" s="57">
        <f>IF(ISBLANK(B51),"",Michigan_UMCSI[[#This Row],[UMCSI]]-B51)</f>
        <v>0</v>
      </c>
      <c r="E50" s="58">
        <v>44330</v>
      </c>
      <c r="F50" s="55">
        <v>82.7</v>
      </c>
      <c r="G50" s="55">
        <f>IF(ISBLANK(F51),"",Migigan_ConsumerExpectations[[#This Row],[Consumer expectations]]-F51)</f>
        <v>0</v>
      </c>
      <c r="I50" s="48">
        <v>44330</v>
      </c>
      <c r="J50" s="55">
        <v>97.2</v>
      </c>
      <c r="K50" s="55">
        <f>IF(ISBLANK(J51),"",Michigan_CurrentCondition[[#This Row],[Current conditions]]-J51)</f>
        <v>0</v>
      </c>
    </row>
    <row r="51" spans="1:11" x14ac:dyDescent="0.25">
      <c r="A51" s="58">
        <v>44316</v>
      </c>
      <c r="B51" s="55">
        <v>88.3</v>
      </c>
      <c r="C51" s="57">
        <f>IF(ISBLANK(B52),"",Michigan_UMCSI[[#This Row],[UMCSI]]-B52)</f>
        <v>1.7999999999999972</v>
      </c>
      <c r="E51" s="58">
        <v>44316</v>
      </c>
      <c r="F51" s="55">
        <v>82.7</v>
      </c>
      <c r="G51" s="55">
        <f>IF(ISBLANK(F52),"",Migigan_ConsumerExpectations[[#This Row],[Consumer expectations]]-F52)</f>
        <v>3</v>
      </c>
      <c r="I51" s="48">
        <v>44316</v>
      </c>
      <c r="J51" s="55">
        <v>97.2</v>
      </c>
      <c r="K51" s="55">
        <f>IF(ISBLANK(J52),"",Michigan_CurrentCondition[[#This Row],[Current conditions]]-J52)</f>
        <v>0</v>
      </c>
    </row>
    <row r="52" spans="1:11" x14ac:dyDescent="0.25">
      <c r="A52" s="58">
        <v>44302</v>
      </c>
      <c r="B52" s="55">
        <v>86.5</v>
      </c>
      <c r="C52" s="57">
        <f>IF(ISBLANK(B53),"",Michigan_UMCSI[[#This Row],[UMCSI]]-B53)</f>
        <v>1.5999999999999943</v>
      </c>
      <c r="E52" s="58">
        <v>44302</v>
      </c>
      <c r="F52" s="55">
        <v>79.7</v>
      </c>
      <c r="G52" s="55">
        <f>IF(ISBLANK(F53),"",Migigan_ConsumerExpectations[[#This Row],[Consumer expectations]]-F53)</f>
        <v>0</v>
      </c>
      <c r="I52" s="48">
        <v>44302</v>
      </c>
      <c r="J52" s="55">
        <v>97.2</v>
      </c>
      <c r="K52" s="55">
        <f>IF(ISBLANK(J53),"",Michigan_CurrentCondition[[#This Row],[Current conditions]]-J53)</f>
        <v>4.2000000000000028</v>
      </c>
    </row>
    <row r="53" spans="1:11" x14ac:dyDescent="0.25">
      <c r="A53" s="58">
        <v>44281</v>
      </c>
      <c r="B53" s="55">
        <v>84.9</v>
      </c>
      <c r="C53" s="57">
        <f>IF(ISBLANK(B54),"",Michigan_UMCSI[[#This Row],[UMCSI]]-B54)</f>
        <v>1.9000000000000057</v>
      </c>
      <c r="E53" s="58">
        <v>44281</v>
      </c>
      <c r="F53" s="55">
        <v>79.7</v>
      </c>
      <c r="G53" s="55">
        <f>IF(ISBLANK(F54),"",Migigan_ConsumerExpectations[[#This Row],[Consumer expectations]]-F54)</f>
        <v>2.2000000000000028</v>
      </c>
      <c r="I53" s="48">
        <v>44281</v>
      </c>
      <c r="J53" s="55">
        <v>93</v>
      </c>
      <c r="K53" s="55">
        <f>IF(ISBLANK(J54),"",Michigan_CurrentCondition[[#This Row],[Current conditions]]-J54)</f>
        <v>1.5</v>
      </c>
    </row>
    <row r="54" spans="1:11" x14ac:dyDescent="0.25">
      <c r="A54" s="58">
        <v>44267</v>
      </c>
      <c r="B54" s="55">
        <v>83</v>
      </c>
      <c r="C54" s="57">
        <f>IF(ISBLANK(B55),"",Michigan_UMCSI[[#This Row],[UMCSI]]-B55)</f>
        <v>6.2000000000000028</v>
      </c>
      <c r="E54" s="58">
        <v>44267</v>
      </c>
      <c r="F54" s="55">
        <v>77.5</v>
      </c>
      <c r="G54" s="55">
        <f>IF(ISBLANK(F55),"",Migigan_ConsumerExpectations[[#This Row],[Consumer expectations]]-F55)</f>
        <v>6.7999999999999972</v>
      </c>
      <c r="I54" s="48">
        <v>44267</v>
      </c>
      <c r="J54" s="55">
        <v>91.5</v>
      </c>
      <c r="K54" s="55">
        <f>IF(ISBLANK(J55),"",Michigan_CurrentCondition[[#This Row],[Current conditions]]-J55)</f>
        <v>5.2999999999999972</v>
      </c>
    </row>
    <row r="55" spans="1:11" x14ac:dyDescent="0.25">
      <c r="A55" s="58">
        <v>44253</v>
      </c>
      <c r="B55" s="55">
        <v>76.8</v>
      </c>
      <c r="C55" s="57">
        <f>IF(ISBLANK(B56),"",Michigan_UMCSI[[#This Row],[UMCSI]]-B56)</f>
        <v>-2.2000000000000028</v>
      </c>
      <c r="E55" s="58">
        <v>44253</v>
      </c>
      <c r="F55" s="55">
        <v>70.7</v>
      </c>
      <c r="G55" s="55">
        <f>IF(ISBLANK(F56),"",Migigan_ConsumerExpectations[[#This Row],[Consumer expectations]]-F56)</f>
        <v>-3.2999999999999972</v>
      </c>
      <c r="I55" s="48">
        <v>44253</v>
      </c>
      <c r="J55" s="55">
        <v>86.2</v>
      </c>
      <c r="K55" s="55">
        <f>IF(ISBLANK(J56),"",Michigan_CurrentCondition[[#This Row],[Current conditions]]-J56)</f>
        <v>-0.5</v>
      </c>
    </row>
    <row r="56" spans="1:11" x14ac:dyDescent="0.25">
      <c r="A56" s="58">
        <v>44239</v>
      </c>
      <c r="B56" s="55">
        <v>79</v>
      </c>
      <c r="C56" s="57">
        <f>IF(ISBLANK(B57),"",Michigan_UMCSI[[#This Row],[UMCSI]]-B57)</f>
        <v>0</v>
      </c>
      <c r="E56" s="58">
        <v>44239</v>
      </c>
      <c r="F56" s="55">
        <v>74</v>
      </c>
      <c r="G56" s="55">
        <f>IF(ISBLANK(F57),"",Migigan_ConsumerExpectations[[#This Row],[Consumer expectations]]-F57)</f>
        <v>0</v>
      </c>
      <c r="I56" s="48">
        <v>44239</v>
      </c>
      <c r="J56" s="55">
        <v>86.7</v>
      </c>
      <c r="K56" s="55">
        <f>IF(ISBLANK(J57),"",Michigan_CurrentCondition[[#This Row],[Current conditions]]-J57)</f>
        <v>0</v>
      </c>
    </row>
    <row r="57" spans="1:11" x14ac:dyDescent="0.25">
      <c r="A57" s="58">
        <v>44225</v>
      </c>
      <c r="B57" s="55">
        <v>79</v>
      </c>
      <c r="C57" s="57">
        <f>IF(ISBLANK(B58),"",Michigan_UMCSI[[#This Row],[UMCSI]]-B58)</f>
        <v>-0.20000000000000284</v>
      </c>
      <c r="E57" s="58">
        <v>44225</v>
      </c>
      <c r="F57" s="55">
        <v>74</v>
      </c>
      <c r="G57" s="55">
        <f>IF(ISBLANK(F58),"",Migigan_ConsumerExpectations[[#This Row],[Consumer expectations]]-F58)</f>
        <v>0.20000000000000284</v>
      </c>
      <c r="I57" s="48">
        <v>44225</v>
      </c>
      <c r="J57" s="55">
        <v>86.7</v>
      </c>
      <c r="K57" s="55">
        <f>IF(ISBLANK(J58),"",Michigan_CurrentCondition[[#This Row],[Current conditions]]-J58)</f>
        <v>-1</v>
      </c>
    </row>
    <row r="58" spans="1:11" x14ac:dyDescent="0.25">
      <c r="A58" s="58">
        <v>44211</v>
      </c>
      <c r="B58" s="55">
        <v>79.2</v>
      </c>
      <c r="C58" s="57">
        <f>IF(ISBLANK(B59),"",Michigan_UMCSI[[#This Row],[UMCSI]]-B59)</f>
        <v>-1.5</v>
      </c>
      <c r="E58" s="58">
        <v>44211</v>
      </c>
      <c r="F58" s="55">
        <v>73.8</v>
      </c>
      <c r="G58" s="55">
        <f>IF(ISBLANK(F59),"",Migigan_ConsumerExpectations[[#This Row],[Consumer expectations]]-F59)</f>
        <v>-0.79999999999999716</v>
      </c>
      <c r="I58" s="48">
        <v>44211</v>
      </c>
      <c r="J58" s="55">
        <v>87.7</v>
      </c>
      <c r="K58" s="55">
        <f>IF(ISBLANK(J59),"",Michigan_CurrentCondition[[#This Row],[Current conditions]]-J59)</f>
        <v>-2.2999999999999972</v>
      </c>
    </row>
    <row r="59" spans="1:11" x14ac:dyDescent="0.25">
      <c r="A59" s="58">
        <v>44188</v>
      </c>
      <c r="B59" s="55">
        <v>80.7</v>
      </c>
      <c r="C59" s="57">
        <f>IF(ISBLANK(B60),"",Michigan_UMCSI[[#This Row],[UMCSI]]-B60)</f>
        <v>3.7999999999999972</v>
      </c>
      <c r="E59" s="58">
        <v>44188</v>
      </c>
      <c r="F59" s="55">
        <v>74.599999999999994</v>
      </c>
      <c r="G59" s="55">
        <f>IF(ISBLANK(F60),"",Migigan_ConsumerExpectations[[#This Row],[Consumer expectations]]-F60)</f>
        <v>4.0999999999999943</v>
      </c>
      <c r="I59" s="48">
        <v>44188</v>
      </c>
      <c r="J59" s="55">
        <v>90</v>
      </c>
      <c r="K59" s="55">
        <f>IF(ISBLANK(J60),"",Michigan_CurrentCondition[[#This Row],[Current conditions]]-J60)</f>
        <v>3</v>
      </c>
    </row>
    <row r="60" spans="1:11" x14ac:dyDescent="0.25">
      <c r="A60" s="58">
        <v>44176</v>
      </c>
      <c r="B60" s="55">
        <v>76.900000000000006</v>
      </c>
      <c r="C60" s="57">
        <f>IF(ISBLANK(B61),"",Michigan_UMCSI[[#This Row],[UMCSI]]-B61)</f>
        <v>0</v>
      </c>
      <c r="E60" s="58">
        <v>44176</v>
      </c>
      <c r="F60" s="55">
        <v>70.5</v>
      </c>
      <c r="G60" s="55">
        <f>IF(ISBLANK(F61),"",Migigan_ConsumerExpectations[[#This Row],[Consumer expectations]]-F61)</f>
        <v>0</v>
      </c>
      <c r="I60" s="48">
        <v>44176</v>
      </c>
      <c r="J60" s="55">
        <v>87</v>
      </c>
      <c r="K60" s="55">
        <f>IF(ISBLANK(J61),"",Michigan_CurrentCondition[[#This Row],[Current conditions]]-J61)</f>
        <v>0</v>
      </c>
    </row>
    <row r="61" spans="1:11" x14ac:dyDescent="0.25">
      <c r="A61" s="58">
        <v>44160</v>
      </c>
      <c r="B61" s="55">
        <v>76.900000000000006</v>
      </c>
      <c r="C61" s="57">
        <f>IF(ISBLANK(B62),"",Michigan_UMCSI[[#This Row],[UMCSI]]-B62)</f>
        <v>-4.8999999999999915</v>
      </c>
      <c r="E61" s="58">
        <v>44160</v>
      </c>
      <c r="F61" s="55">
        <v>70.5</v>
      </c>
      <c r="G61" s="55">
        <f>IF(ISBLANK(F62),"",Migigan_ConsumerExpectations[[#This Row],[Consumer expectations]]-F62)</f>
        <v>-8.7000000000000028</v>
      </c>
      <c r="I61" s="48">
        <v>44160</v>
      </c>
      <c r="J61" s="55">
        <v>87</v>
      </c>
      <c r="K61" s="55">
        <f>IF(ISBLANK(J62),"",Michigan_CurrentCondition[[#This Row],[Current conditions]]-J62)</f>
        <v>1.0999999999999943</v>
      </c>
    </row>
    <row r="62" spans="1:11" x14ac:dyDescent="0.25">
      <c r="A62" s="58">
        <v>44148</v>
      </c>
      <c r="B62" s="55">
        <v>81.8</v>
      </c>
      <c r="C62" s="57">
        <f>IF(ISBLANK(B63),"",Michigan_UMCSI[[#This Row],[UMCSI]]-B63)</f>
        <v>0</v>
      </c>
      <c r="E62" s="58">
        <v>44148</v>
      </c>
      <c r="F62" s="55">
        <v>79.2</v>
      </c>
      <c r="G62" s="55">
        <f>IF(ISBLANK(F63),"",Migigan_ConsumerExpectations[[#This Row],[Consumer expectations]]-F63)</f>
        <v>0</v>
      </c>
      <c r="I62" s="48">
        <v>44148</v>
      </c>
      <c r="J62" s="55">
        <v>85.9</v>
      </c>
      <c r="K62" s="55">
        <f>IF(ISBLANK(J63),"",Michigan_CurrentCondition[[#This Row],[Current conditions]]-J63)</f>
        <v>0</v>
      </c>
    </row>
    <row r="63" spans="1:11" x14ac:dyDescent="0.25">
      <c r="A63" s="58">
        <v>44134</v>
      </c>
      <c r="B63" s="55">
        <v>81.8</v>
      </c>
      <c r="C63" s="57">
        <f>IF(ISBLANK(B64),"",Michigan_UMCSI[[#This Row],[UMCSI]]-B64)</f>
        <v>1.3999999999999915</v>
      </c>
      <c r="E63" s="58">
        <v>44134</v>
      </c>
      <c r="F63" s="55">
        <v>79.2</v>
      </c>
      <c r="G63" s="55">
        <f>IF(ISBLANK(F64),"",Migigan_ConsumerExpectations[[#This Row],[Consumer expectations]]-F64)</f>
        <v>3.6000000000000085</v>
      </c>
      <c r="I63" s="48">
        <v>44134</v>
      </c>
      <c r="J63" s="55">
        <v>85.9</v>
      </c>
      <c r="K63" s="55">
        <f>IF(ISBLANK(J64),"",Michigan_CurrentCondition[[#This Row],[Current conditions]]-J64)</f>
        <v>-1.8999999999999915</v>
      </c>
    </row>
    <row r="64" spans="1:11" x14ac:dyDescent="0.25">
      <c r="A64" s="58">
        <v>44120</v>
      </c>
      <c r="B64" s="55">
        <v>80.400000000000006</v>
      </c>
      <c r="C64" s="57">
        <f>IF(ISBLANK(B65),"",Michigan_UMCSI[[#This Row],[UMCSI]]-B65)</f>
        <v>0</v>
      </c>
      <c r="E64" s="58">
        <v>44120</v>
      </c>
      <c r="F64" s="55">
        <v>75.599999999999994</v>
      </c>
      <c r="G64" s="55">
        <f>IF(ISBLANK(F65),"",Migigan_ConsumerExpectations[[#This Row],[Consumer expectations]]-F65)</f>
        <v>0</v>
      </c>
      <c r="I64" s="48">
        <v>44120</v>
      </c>
      <c r="J64" s="55">
        <v>87.8</v>
      </c>
      <c r="K64" s="55">
        <f>IF(ISBLANK(J65),"",Michigan_CurrentCondition[[#This Row],[Current conditions]]-J65)</f>
        <v>0</v>
      </c>
    </row>
    <row r="65" spans="1:11" x14ac:dyDescent="0.25">
      <c r="A65" s="58">
        <v>44106</v>
      </c>
      <c r="B65" s="55">
        <v>80.400000000000006</v>
      </c>
      <c r="C65" s="57">
        <f>IF(ISBLANK(B66),"",Michigan_UMCSI[[#This Row],[UMCSI]]-B66)</f>
        <v>6.3000000000000114</v>
      </c>
      <c r="E65" s="58">
        <v>44106</v>
      </c>
      <c r="F65" s="55">
        <v>75.599999999999994</v>
      </c>
      <c r="G65" s="55">
        <f>IF(ISBLANK(F66),"",Migigan_ConsumerExpectations[[#This Row],[Consumer expectations]]-F66)</f>
        <v>7.0999999999999943</v>
      </c>
      <c r="I65" s="48">
        <v>44106</v>
      </c>
      <c r="J65" s="55">
        <v>87.8</v>
      </c>
      <c r="K65" s="55">
        <f>IF(ISBLANK(J66),"",Michigan_CurrentCondition[[#This Row],[Current conditions]]-J66)</f>
        <v>4.8999999999999915</v>
      </c>
    </row>
    <row r="66" spans="1:11" x14ac:dyDescent="0.25">
      <c r="A66" s="58">
        <v>44092</v>
      </c>
      <c r="B66" s="55">
        <v>74.099999999999994</v>
      </c>
      <c r="C66" s="57">
        <f>IF(ISBLANK(B67),"",Michigan_UMCSI[[#This Row],[UMCSI]]-B67)</f>
        <v>0</v>
      </c>
      <c r="E66" s="58">
        <v>44092</v>
      </c>
      <c r="F66" s="55">
        <v>68.5</v>
      </c>
      <c r="G66" s="55">
        <f>IF(ISBLANK(F67),"",Migigan_ConsumerExpectations[[#This Row],[Consumer expectations]]-F67)</f>
        <v>0</v>
      </c>
      <c r="I66" s="48">
        <v>44092</v>
      </c>
      <c r="J66" s="55">
        <v>82.9</v>
      </c>
      <c r="K66" s="55">
        <f>IF(ISBLANK(J67),"",Michigan_CurrentCondition[[#This Row],[Current conditions]]-J67)</f>
        <v>0</v>
      </c>
    </row>
    <row r="67" spans="1:11" x14ac:dyDescent="0.25">
      <c r="A67" s="58">
        <v>44071</v>
      </c>
      <c r="B67" s="55">
        <v>74.099999999999994</v>
      </c>
      <c r="C67" s="57">
        <f>IF(ISBLANK(B68),"",Michigan_UMCSI[[#This Row],[UMCSI]]-B68)</f>
        <v>1.5999999999999943</v>
      </c>
      <c r="E67" s="58">
        <v>44071</v>
      </c>
      <c r="F67" s="55">
        <v>68.5</v>
      </c>
      <c r="G67" s="55">
        <f>IF(ISBLANK(F68),"",Migigan_ConsumerExpectations[[#This Row],[Consumer expectations]]-F68)</f>
        <v>2.5999999999999943</v>
      </c>
      <c r="I67" s="48">
        <v>44071</v>
      </c>
      <c r="J67" s="55">
        <v>82.9</v>
      </c>
      <c r="K67" s="55">
        <f>IF(ISBLANK(J68),"",Michigan_CurrentCondition[[#This Row],[Current conditions]]-J68)</f>
        <v>0.10000000000000853</v>
      </c>
    </row>
    <row r="68" spans="1:11" x14ac:dyDescent="0.25">
      <c r="A68" s="58">
        <v>44057</v>
      </c>
      <c r="B68" s="55">
        <v>72.5</v>
      </c>
      <c r="C68" s="57">
        <f>IF(ISBLANK(B69),"",Michigan_UMCSI[[#This Row],[UMCSI]]-B69)</f>
        <v>0</v>
      </c>
      <c r="E68" s="58">
        <v>44057</v>
      </c>
      <c r="F68" s="55">
        <v>65.900000000000006</v>
      </c>
      <c r="G68" s="55">
        <f>IF(ISBLANK(F69),"",Migigan_ConsumerExpectations[[#This Row],[Consumer expectations]]-F69)</f>
        <v>0</v>
      </c>
      <c r="I68" s="48">
        <v>44057</v>
      </c>
      <c r="J68" s="55">
        <v>82.8</v>
      </c>
      <c r="K68" s="55">
        <f>IF(ISBLANK(J69),"",Michigan_CurrentCondition[[#This Row],[Current conditions]]-J69)</f>
        <v>0</v>
      </c>
    </row>
    <row r="69" spans="1:11" x14ac:dyDescent="0.25">
      <c r="A69" s="58">
        <v>44043</v>
      </c>
      <c r="B69" s="55">
        <v>72.5</v>
      </c>
      <c r="C69" s="57">
        <f>IF(ISBLANK(B70),"",Michigan_UMCSI[[#This Row],[UMCSI]]-B70)</f>
        <v>-0.70000000000000284</v>
      </c>
      <c r="E69" s="58">
        <v>44043</v>
      </c>
      <c r="F69" s="55">
        <v>65.900000000000006</v>
      </c>
      <c r="G69" s="55">
        <f>IF(ISBLANK(F70),"",Migigan_ConsumerExpectations[[#This Row],[Consumer expectations]]-F70)</f>
        <v>-6.3999999999999915</v>
      </c>
      <c r="I69" s="48">
        <v>44043</v>
      </c>
      <c r="J69" s="55">
        <v>82.8</v>
      </c>
      <c r="K69" s="55">
        <f>IF(ISBLANK(J70),"",Michigan_CurrentCondition[[#This Row],[Current conditions]]-J70)</f>
        <v>-4.2999999999999972</v>
      </c>
    </row>
    <row r="70" spans="1:11" x14ac:dyDescent="0.25">
      <c r="A70" s="58">
        <v>44029</v>
      </c>
      <c r="B70" s="55">
        <v>73.2</v>
      </c>
      <c r="C70" s="57">
        <f>IF(ISBLANK(B71),"",Michigan_UMCSI[[#This Row],[UMCSI]]-B71)</f>
        <v>-4.8999999999999915</v>
      </c>
      <c r="E70" s="58">
        <v>44029</v>
      </c>
      <c r="F70" s="55">
        <v>72.3</v>
      </c>
      <c r="G70" s="55">
        <f>IF(ISBLANK(F71),"",Migigan_ConsumerExpectations[[#This Row],[Consumer expectations]]-F71)</f>
        <v>0</v>
      </c>
      <c r="I70" s="48">
        <v>44029</v>
      </c>
      <c r="J70" s="55">
        <v>87.1</v>
      </c>
      <c r="K70" s="55">
        <f>IF(ISBLANK(J71),"",Michigan_CurrentCondition[[#This Row],[Current conditions]]-J71)</f>
        <v>0</v>
      </c>
    </row>
    <row r="71" spans="1:11" x14ac:dyDescent="0.25">
      <c r="A71" s="58">
        <v>44008</v>
      </c>
      <c r="B71" s="55">
        <v>78.099999999999994</v>
      </c>
      <c r="C71" s="57">
        <f>IF(ISBLANK(B72),"",Michigan_UMCSI[[#This Row],[UMCSI]]-B72)</f>
        <v>5.7999999999999972</v>
      </c>
      <c r="E71" s="58">
        <v>44008</v>
      </c>
      <c r="F71" s="55">
        <v>72.3</v>
      </c>
      <c r="G71" s="55">
        <f>IF(ISBLANK(F72),"",Migigan_ConsumerExpectations[[#This Row],[Consumer expectations]]-F72)</f>
        <v>6.3999999999999915</v>
      </c>
      <c r="I71" s="48">
        <v>44008</v>
      </c>
      <c r="J71" s="55">
        <v>87.1</v>
      </c>
      <c r="K71" s="55">
        <f>IF(ISBLANK(J72),"",Michigan_CurrentCondition[[#This Row],[Current conditions]]-J72)</f>
        <v>4.7999999999999972</v>
      </c>
    </row>
    <row r="72" spans="1:11" x14ac:dyDescent="0.25">
      <c r="A72" s="58">
        <v>43994</v>
      </c>
      <c r="B72" s="55">
        <v>72.3</v>
      </c>
      <c r="C72" s="57">
        <f>IF(ISBLANK(B73),"",Michigan_UMCSI[[#This Row],[UMCSI]]-B73)</f>
        <v>0</v>
      </c>
      <c r="E72" s="58">
        <v>43994</v>
      </c>
      <c r="F72" s="55">
        <v>65.900000000000006</v>
      </c>
      <c r="G72" s="55">
        <f>IF(ISBLANK(F73),"",Migigan_ConsumerExpectations[[#This Row],[Consumer expectations]]-F73)</f>
        <v>0</v>
      </c>
      <c r="I72" s="48">
        <v>43994</v>
      </c>
      <c r="J72" s="55">
        <v>82.3</v>
      </c>
      <c r="K72" s="55">
        <f>IF(ISBLANK(J73),"",Michigan_CurrentCondition[[#This Row],[Current conditions]]-J73)</f>
        <v>0</v>
      </c>
    </row>
    <row r="73" spans="1:11" x14ac:dyDescent="0.25">
      <c r="A73" s="58">
        <v>43980</v>
      </c>
      <c r="B73" s="55">
        <v>72.3</v>
      </c>
      <c r="C73" s="57">
        <f>IF(ISBLANK(B74),"",Michigan_UMCSI[[#This Row],[UMCSI]]-B74)</f>
        <v>0.5</v>
      </c>
      <c r="E73" s="58">
        <v>43980</v>
      </c>
      <c r="F73" s="55">
        <v>65.900000000000006</v>
      </c>
      <c r="G73" s="55">
        <f>IF(ISBLANK(F74),"",Migigan_ConsumerExpectations[[#This Row],[Consumer expectations]]-F74)</f>
        <v>-4.1999999999999886</v>
      </c>
      <c r="I73" s="48">
        <v>43980</v>
      </c>
      <c r="J73" s="55">
        <v>82.3</v>
      </c>
      <c r="K73" s="55">
        <f>IF(ISBLANK(J74),"",Michigan_CurrentCondition[[#This Row],[Current conditions]]-J74)</f>
        <v>8</v>
      </c>
    </row>
    <row r="74" spans="1:11" x14ac:dyDescent="0.25">
      <c r="A74" s="58">
        <v>43966</v>
      </c>
      <c r="B74" s="55">
        <v>71.8</v>
      </c>
      <c r="C74" s="57">
        <f>IF(ISBLANK(B75),"",Michigan_UMCSI[[#This Row],[UMCSI]]-B75)</f>
        <v>0</v>
      </c>
      <c r="E74" s="58">
        <v>43966</v>
      </c>
      <c r="F74" s="55">
        <v>70.099999999999994</v>
      </c>
      <c r="G74" s="55">
        <f>IF(ISBLANK(F75),"",Migigan_ConsumerExpectations[[#This Row],[Consumer expectations]]-F75)</f>
        <v>0</v>
      </c>
      <c r="I74" s="48">
        <v>43966</v>
      </c>
      <c r="J74" s="55">
        <v>74.3</v>
      </c>
      <c r="K74" s="55">
        <f>IF(ISBLANK(J75),"",Michigan_CurrentCondition[[#This Row],[Current conditions]]-J75)</f>
        <v>0</v>
      </c>
    </row>
    <row r="75" spans="1:11" x14ac:dyDescent="0.25">
      <c r="A75" s="58">
        <v>43945</v>
      </c>
      <c r="B75" s="55">
        <v>71.8</v>
      </c>
      <c r="C75" s="57">
        <f>IF(ISBLANK(B76),"",Michigan_UMCSI[[#This Row],[UMCSI]]-B76)</f>
        <v>-17.299999999999997</v>
      </c>
      <c r="E75" s="58">
        <v>43945</v>
      </c>
      <c r="F75" s="55">
        <v>70.099999999999994</v>
      </c>
      <c r="G75" s="55">
        <f>IF(ISBLANK(F76),"",Migigan_ConsumerExpectations[[#This Row],[Consumer expectations]]-F76)</f>
        <v>-9.6000000000000085</v>
      </c>
      <c r="I75" s="48">
        <v>43945</v>
      </c>
      <c r="J75" s="55">
        <v>74.3</v>
      </c>
      <c r="K75" s="55">
        <f>IF(ISBLANK(J76),"",Michigan_CurrentCondition[[#This Row],[Current conditions]]-J76)</f>
        <v>-29.400000000000006</v>
      </c>
    </row>
    <row r="76" spans="1:11" x14ac:dyDescent="0.25">
      <c r="A76" s="58">
        <v>43930</v>
      </c>
      <c r="B76" s="55">
        <v>89.1</v>
      </c>
      <c r="C76" s="57">
        <f>IF(ISBLANK(B77),"",Michigan_UMCSI[[#This Row],[UMCSI]]-B77)</f>
        <v>0</v>
      </c>
      <c r="E76" s="58">
        <v>43930</v>
      </c>
      <c r="F76" s="55">
        <v>79.7</v>
      </c>
      <c r="G76" s="55">
        <f>IF(ISBLANK(F77),"",Migigan_ConsumerExpectations[[#This Row],[Consumer expectations]]-F77)</f>
        <v>0</v>
      </c>
      <c r="I76" s="48">
        <v>43930</v>
      </c>
      <c r="J76" s="55">
        <v>103.7</v>
      </c>
      <c r="K76" s="55">
        <f>IF(ISBLANK(J77),"",Michigan_CurrentCondition[[#This Row],[Current conditions]]-J77)</f>
        <v>0</v>
      </c>
    </row>
    <row r="77" spans="1:11" x14ac:dyDescent="0.25">
      <c r="A77" s="58">
        <v>43917</v>
      </c>
      <c r="B77" s="55">
        <v>89.1</v>
      </c>
      <c r="C77" s="57">
        <f>IF(ISBLANK(B78),"",Michigan_UMCSI[[#This Row],[UMCSI]]-B78)</f>
        <v>-6.8000000000000114</v>
      </c>
      <c r="E77" s="58">
        <v>43917</v>
      </c>
      <c r="F77" s="55">
        <v>79.7</v>
      </c>
      <c r="G77" s="55">
        <f>IF(ISBLANK(F78),"",Migigan_ConsumerExpectations[[#This Row],[Consumer expectations]]-F78)</f>
        <v>-12.399999999999991</v>
      </c>
      <c r="I77" s="48">
        <v>43917</v>
      </c>
      <c r="J77" s="55">
        <v>103.7</v>
      </c>
      <c r="K77" s="55">
        <f>IF(ISBLANK(J78),"",Michigan_CurrentCondition[[#This Row],[Current conditions]]-J78)</f>
        <v>-11.099999999999994</v>
      </c>
    </row>
    <row r="78" spans="1:11" x14ac:dyDescent="0.25">
      <c r="A78" s="58">
        <v>43903</v>
      </c>
      <c r="B78" s="55">
        <v>95.9</v>
      </c>
      <c r="C78" s="57">
        <f>IF(ISBLANK(B79),"",Michigan_UMCSI[[#This Row],[UMCSI]]-B79)</f>
        <v>-5.0999999999999943</v>
      </c>
      <c r="E78" s="58">
        <v>43903</v>
      </c>
      <c r="F78" s="55">
        <v>92.1</v>
      </c>
      <c r="G78" s="55">
        <f>IF(ISBLANK(F79),"",Migigan_ConsumerExpectations[[#This Row],[Consumer expectations]]-F79)</f>
        <v>0</v>
      </c>
      <c r="I78" s="48">
        <v>43903</v>
      </c>
      <c r="J78" s="55">
        <v>114.8</v>
      </c>
      <c r="K78" s="55">
        <f>IF(ISBLANK(J79),"",Michigan_CurrentCondition[[#This Row],[Current conditions]]-J79)</f>
        <v>0</v>
      </c>
    </row>
    <row r="79" spans="1:11" x14ac:dyDescent="0.25">
      <c r="A79" s="58">
        <v>43889</v>
      </c>
      <c r="B79" s="55">
        <v>101</v>
      </c>
      <c r="C79" s="57">
        <f>IF(ISBLANK(B80),"",Michigan_UMCSI[[#This Row],[UMCSI]]-B80)</f>
        <v>1.2000000000000028</v>
      </c>
      <c r="E79" s="58">
        <v>43889</v>
      </c>
      <c r="F79" s="55">
        <v>92.1</v>
      </c>
      <c r="G79" s="55">
        <f>IF(ISBLANK(F80),"",Migigan_ConsumerExpectations[[#This Row],[Consumer expectations]]-F80)</f>
        <v>1.5999999999999943</v>
      </c>
      <c r="I79" s="48">
        <v>43889</v>
      </c>
      <c r="J79" s="55">
        <v>114.8</v>
      </c>
      <c r="K79" s="55">
        <f>IF(ISBLANK(J80),"",Michigan_CurrentCondition[[#This Row],[Current conditions]]-J80)</f>
        <v>0.39999999999999147</v>
      </c>
    </row>
    <row r="80" spans="1:11" x14ac:dyDescent="0.25">
      <c r="A80" s="58">
        <v>43875</v>
      </c>
      <c r="B80" s="55">
        <v>99.8</v>
      </c>
      <c r="C80" s="57">
        <f>IF(ISBLANK(B81),"",Michigan_UMCSI[[#This Row],[UMCSI]]-B81)</f>
        <v>0</v>
      </c>
      <c r="E80" s="58">
        <v>43875</v>
      </c>
      <c r="F80" s="55">
        <v>90.5</v>
      </c>
      <c r="G80" s="55">
        <f>IF(ISBLANK(F81),"",Migigan_ConsumerExpectations[[#This Row],[Consumer expectations]]-F81)</f>
        <v>0</v>
      </c>
      <c r="I80" s="48">
        <v>43875</v>
      </c>
      <c r="J80" s="55">
        <v>114.4</v>
      </c>
      <c r="K80" s="55">
        <f>IF(ISBLANK(J81),"",Michigan_CurrentCondition[[#This Row],[Current conditions]]-J81)</f>
        <v>0</v>
      </c>
    </row>
    <row r="81" spans="1:11" x14ac:dyDescent="0.25">
      <c r="A81" s="58">
        <v>43861</v>
      </c>
      <c r="B81" s="55">
        <v>99.8</v>
      </c>
      <c r="C81" s="57">
        <f>IF(ISBLANK(B82),"",Michigan_UMCSI[[#This Row],[UMCSI]]-B82)</f>
        <v>0.5</v>
      </c>
      <c r="E81" s="58">
        <v>43861</v>
      </c>
      <c r="F81" s="55">
        <v>90.5</v>
      </c>
      <c r="G81" s="55">
        <f>IF(ISBLANK(F82),"",Migigan_ConsumerExpectations[[#This Row],[Consumer expectations]]-F82)</f>
        <v>1.5999999999999943</v>
      </c>
      <c r="I81" s="48">
        <v>43861</v>
      </c>
      <c r="J81" s="55">
        <v>114.4</v>
      </c>
      <c r="K81" s="55">
        <f>IF(ISBLANK(J82),"",Michigan_CurrentCondition[[#This Row],[Current conditions]]-J82)</f>
        <v>-1.0999999999999943</v>
      </c>
    </row>
    <row r="82" spans="1:11" x14ac:dyDescent="0.25">
      <c r="A82" s="58">
        <v>43847</v>
      </c>
      <c r="B82" s="55">
        <v>99.3</v>
      </c>
      <c r="C82" s="57">
        <f>IF(ISBLANK(B83),"",Michigan_UMCSI[[#This Row],[UMCSI]]-B83)</f>
        <v>0</v>
      </c>
      <c r="E82" s="58">
        <v>43847</v>
      </c>
      <c r="F82" s="55">
        <v>88.9</v>
      </c>
      <c r="G82" s="55">
        <f>IF(ISBLANK(F83),"",Migigan_ConsumerExpectations[[#This Row],[Consumer expectations]]-F83)</f>
        <v>0</v>
      </c>
      <c r="I82" s="48">
        <v>43847</v>
      </c>
      <c r="J82" s="55">
        <v>115.5</v>
      </c>
      <c r="K82" s="55">
        <f>IF(ISBLANK(J83),"",Michigan_CurrentCondition[[#This Row],[Current conditions]]-J83)</f>
        <v>0</v>
      </c>
    </row>
    <row r="83" spans="1:11" x14ac:dyDescent="0.25">
      <c r="A83" s="58">
        <v>43819</v>
      </c>
      <c r="B83" s="55">
        <v>99.3</v>
      </c>
      <c r="C83" s="57">
        <f>IF(ISBLANK(B84),"",Michigan_UMCSI[[#This Row],[UMCSI]]-B84)</f>
        <v>2.5</v>
      </c>
      <c r="E83" s="58">
        <v>43819</v>
      </c>
      <c r="F83" s="55">
        <v>88.9</v>
      </c>
      <c r="G83" s="55">
        <f>IF(ISBLANK(F84),"",Migigan_ConsumerExpectations[[#This Row],[Consumer expectations]]-F84)</f>
        <v>1.6000000000000085</v>
      </c>
      <c r="I83" s="48">
        <v>43819</v>
      </c>
      <c r="J83" s="55">
        <v>115.5</v>
      </c>
      <c r="K83" s="55">
        <f>IF(ISBLANK(J84),"",Michigan_CurrentCondition[[#This Row],[Current conditions]]-J84)</f>
        <v>3.9000000000000057</v>
      </c>
    </row>
    <row r="84" spans="1:11" x14ac:dyDescent="0.25">
      <c r="A84" s="58">
        <v>43805</v>
      </c>
      <c r="B84" s="55">
        <v>96.8</v>
      </c>
      <c r="C84" s="57">
        <f>IF(ISBLANK(B85),"",Michigan_UMCSI[[#This Row],[UMCSI]]-B85)</f>
        <v>0</v>
      </c>
      <c r="E84" s="58">
        <v>43805</v>
      </c>
      <c r="F84" s="55">
        <v>87.3</v>
      </c>
      <c r="G84" s="55">
        <f>IF(ISBLANK(F85),"",Migigan_ConsumerExpectations[[#This Row],[Consumer expectations]]-F85)</f>
        <v>0</v>
      </c>
      <c r="I84" s="48">
        <v>43805</v>
      </c>
      <c r="J84" s="55">
        <v>111.6</v>
      </c>
      <c r="K84" s="55">
        <f>IF(ISBLANK(J85),"",Michigan_CurrentCondition[[#This Row],[Current conditions]]-J85)</f>
        <v>0</v>
      </c>
    </row>
    <row r="85" spans="1:11" x14ac:dyDescent="0.25">
      <c r="A85" s="58">
        <v>43791</v>
      </c>
      <c r="B85" s="55">
        <v>96.8</v>
      </c>
      <c r="C85" s="57">
        <f>IF(ISBLANK(B86),"",Michigan_UMCSI[[#This Row],[UMCSI]]-B86)</f>
        <v>1.2999999999999972</v>
      </c>
      <c r="E85" s="58">
        <v>43791</v>
      </c>
      <c r="F85" s="55">
        <v>87.3</v>
      </c>
      <c r="G85" s="55">
        <f>IF(ISBLANK(F86),"",Migigan_ConsumerExpectations[[#This Row],[Consumer expectations]]-F86)</f>
        <v>3.0999999999999943</v>
      </c>
      <c r="I85" s="48">
        <v>43791</v>
      </c>
      <c r="J85" s="55">
        <v>111.6</v>
      </c>
      <c r="K85" s="55">
        <f>IF(ISBLANK(J86),"",Michigan_CurrentCondition[[#This Row],[Current conditions]]-J86)</f>
        <v>-1.6000000000000085</v>
      </c>
    </row>
    <row r="86" spans="1:11" x14ac:dyDescent="0.25">
      <c r="A86" s="58">
        <v>43777</v>
      </c>
      <c r="B86" s="55">
        <v>95.5</v>
      </c>
      <c r="C86" s="57">
        <f>IF(ISBLANK(B87),"",Michigan_UMCSI[[#This Row],[UMCSI]]-B87)</f>
        <v>0</v>
      </c>
      <c r="E86" s="58">
        <v>43777</v>
      </c>
      <c r="F86" s="55">
        <v>84.2</v>
      </c>
      <c r="G86" s="55">
        <f>IF(ISBLANK(F87),"",Migigan_ConsumerExpectations[[#This Row],[Consumer expectations]]-F87)</f>
        <v>0</v>
      </c>
      <c r="I86" s="48">
        <v>43777</v>
      </c>
      <c r="J86" s="55">
        <v>113.2</v>
      </c>
      <c r="K86" s="55">
        <f>IF(ISBLANK(J87),"",Michigan_CurrentCondition[[#This Row],[Current conditions]]-J87)</f>
        <v>0</v>
      </c>
    </row>
    <row r="87" spans="1:11" x14ac:dyDescent="0.25">
      <c r="A87" s="58">
        <v>43763</v>
      </c>
      <c r="B87" s="55">
        <v>95.5</v>
      </c>
      <c r="C87" s="57">
        <f>IF(ISBLANK(B88),"",Michigan_UMCSI[[#This Row],[UMCSI]]-B88)</f>
        <v>2.2999999999999972</v>
      </c>
      <c r="E87" s="58">
        <v>43763</v>
      </c>
      <c r="F87" s="55">
        <v>84.2</v>
      </c>
      <c r="G87" s="55">
        <f>IF(ISBLANK(F88),"",Migigan_ConsumerExpectations[[#This Row],[Consumer expectations]]-F88)</f>
        <v>0.79999999999999716</v>
      </c>
      <c r="I87" s="48">
        <v>43763</v>
      </c>
      <c r="J87" s="55">
        <v>113.2</v>
      </c>
      <c r="K87" s="55">
        <f>IF(ISBLANK(J88),"",Michigan_CurrentCondition[[#This Row],[Current conditions]]-J88)</f>
        <v>4.7000000000000028</v>
      </c>
    </row>
    <row r="88" spans="1:11" x14ac:dyDescent="0.25">
      <c r="A88" s="58">
        <v>43749</v>
      </c>
      <c r="B88" s="55">
        <v>93.2</v>
      </c>
      <c r="C88" s="57">
        <f>IF(ISBLANK(B89),"",Michigan_UMCSI[[#This Row],[UMCSI]]-B89)</f>
        <v>0</v>
      </c>
      <c r="E88" s="58">
        <v>43749</v>
      </c>
      <c r="F88" s="55">
        <v>83.4</v>
      </c>
      <c r="G88" s="55">
        <f>IF(ISBLANK(F89),"",Migigan_ConsumerExpectations[[#This Row],[Consumer expectations]]-F89)</f>
        <v>0</v>
      </c>
      <c r="I88" s="48">
        <v>43749</v>
      </c>
      <c r="J88" s="55">
        <v>108.5</v>
      </c>
      <c r="K88" s="55">
        <f>IF(ISBLANK(J89),"",Michigan_CurrentCondition[[#This Row],[Current conditions]]-J89)</f>
        <v>0</v>
      </c>
    </row>
    <row r="89" spans="1:11" x14ac:dyDescent="0.25">
      <c r="A89" s="58">
        <v>43735</v>
      </c>
      <c r="B89" s="55">
        <v>93.2</v>
      </c>
      <c r="C89" s="57">
        <f>IF(ISBLANK(B90),"",Michigan_UMCSI[[#This Row],[UMCSI]]-B90)</f>
        <v>3.4000000000000057</v>
      </c>
      <c r="E89" s="58">
        <v>43735</v>
      </c>
      <c r="F89" s="55">
        <v>83.4</v>
      </c>
      <c r="G89" s="55">
        <f>IF(ISBLANK(F90),"",Migigan_ConsumerExpectations[[#This Row],[Consumer expectations]]-F90)</f>
        <v>3.5</v>
      </c>
      <c r="I89" s="48">
        <v>43735</v>
      </c>
      <c r="J89" s="55">
        <v>108.5</v>
      </c>
      <c r="K89" s="55">
        <f>IF(ISBLANK(J90),"",Michigan_CurrentCondition[[#This Row],[Current conditions]]-J90)</f>
        <v>3.2000000000000028</v>
      </c>
    </row>
    <row r="90" spans="1:11" x14ac:dyDescent="0.25">
      <c r="A90" s="58">
        <v>43721</v>
      </c>
      <c r="B90" s="55">
        <v>89.8</v>
      </c>
      <c r="C90" s="57">
        <f>IF(ISBLANK(B91),"",Michigan_UMCSI[[#This Row],[UMCSI]]-B91)</f>
        <v>0</v>
      </c>
      <c r="E90" s="58">
        <v>43721</v>
      </c>
      <c r="F90" s="55">
        <v>79.900000000000006</v>
      </c>
      <c r="G90" s="55">
        <f>IF(ISBLANK(F91),"",Migigan_ConsumerExpectations[[#This Row],[Consumer expectations]]-F91)</f>
        <v>0</v>
      </c>
      <c r="I90" s="48">
        <v>43721</v>
      </c>
      <c r="J90" s="55">
        <v>105.3</v>
      </c>
      <c r="K90" s="55">
        <f>IF(ISBLANK(J91),"",Michigan_CurrentCondition[[#This Row],[Current conditions]]-J91)</f>
        <v>0</v>
      </c>
    </row>
    <row r="91" spans="1:11" x14ac:dyDescent="0.25">
      <c r="A91" s="58">
        <v>43707</v>
      </c>
      <c r="B91" s="55">
        <v>89.8</v>
      </c>
      <c r="C91" s="57">
        <f>IF(ISBLANK(B92),"",Michigan_UMCSI[[#This Row],[UMCSI]]-B92)</f>
        <v>-2.2999999999999972</v>
      </c>
      <c r="E91" s="58">
        <v>43707</v>
      </c>
      <c r="F91" s="55">
        <v>79.900000000000006</v>
      </c>
      <c r="G91" s="55">
        <f>IF(ISBLANK(F92),"",Migigan_ConsumerExpectations[[#This Row],[Consumer expectations]]-F92)</f>
        <v>-2.3999999999999915</v>
      </c>
      <c r="I91" s="48">
        <v>43707</v>
      </c>
      <c r="J91" s="55">
        <v>105.3</v>
      </c>
      <c r="K91" s="55">
        <f>IF(ISBLANK(J92),"",Michigan_CurrentCondition[[#This Row],[Current conditions]]-J92)</f>
        <v>-2.1000000000000085</v>
      </c>
    </row>
    <row r="92" spans="1:11" x14ac:dyDescent="0.25">
      <c r="A92" s="58">
        <v>43693</v>
      </c>
      <c r="B92" s="55">
        <v>92.1</v>
      </c>
      <c r="C92" s="57">
        <f>IF(ISBLANK(B93),"",Michigan_UMCSI[[#This Row],[UMCSI]]-B93)</f>
        <v>-6.3000000000000114</v>
      </c>
      <c r="E92" s="58">
        <v>43693</v>
      </c>
      <c r="F92" s="55">
        <v>82.3</v>
      </c>
      <c r="G92" s="55">
        <f>IF(ISBLANK(F93),"",Migigan_ConsumerExpectations[[#This Row],[Consumer expectations]]-F93)</f>
        <v>-8.2000000000000028</v>
      </c>
      <c r="I92" s="48">
        <v>43693</v>
      </c>
      <c r="J92" s="55">
        <v>107.4</v>
      </c>
      <c r="K92" s="55">
        <f>IF(ISBLANK(J93),"",Michigan_CurrentCondition[[#This Row],[Current conditions]]-J93)</f>
        <v>-3.2999999999999972</v>
      </c>
    </row>
    <row r="93" spans="1:11" x14ac:dyDescent="0.25">
      <c r="A93" s="58">
        <v>43679</v>
      </c>
      <c r="B93" s="55">
        <v>98.4</v>
      </c>
      <c r="C93" s="57">
        <f>IF(ISBLANK(B94),"",Michigan_UMCSI[[#This Row],[UMCSI]]-B94)</f>
        <v>0</v>
      </c>
      <c r="E93" s="58">
        <v>43679</v>
      </c>
      <c r="F93" s="55">
        <v>90.5</v>
      </c>
      <c r="G93" s="55">
        <f>IF(ISBLANK(F94),"",Migigan_ConsumerExpectations[[#This Row],[Consumer expectations]]-F94)</f>
        <v>0.40000000000000568</v>
      </c>
      <c r="I93" s="48">
        <v>43679</v>
      </c>
      <c r="J93" s="55">
        <v>110.7</v>
      </c>
      <c r="K93" s="55">
        <f>IF(ISBLANK(J94),"",Michigan_CurrentCondition[[#This Row],[Current conditions]]-J94)</f>
        <v>-0.39999999999999147</v>
      </c>
    </row>
    <row r="94" spans="1:11" x14ac:dyDescent="0.25">
      <c r="A94" s="58">
        <v>43665</v>
      </c>
      <c r="B94" s="55">
        <v>98.4</v>
      </c>
      <c r="C94" s="57">
        <f>IF(ISBLANK(B95),"",Michigan_UMCSI[[#This Row],[UMCSI]]-B95)</f>
        <v>0.20000000000000284</v>
      </c>
      <c r="E94" s="58">
        <v>43665</v>
      </c>
      <c r="F94" s="55">
        <v>90.1</v>
      </c>
      <c r="G94" s="55">
        <f>IF(ISBLANK(F95),"",Migigan_ConsumerExpectations[[#This Row],[Consumer expectations]]-F95)</f>
        <v>0.79999999999999716</v>
      </c>
      <c r="I94" s="48">
        <v>43665</v>
      </c>
      <c r="J94" s="55">
        <v>111.1</v>
      </c>
      <c r="K94" s="55">
        <f>IF(ISBLANK(J95),"",Michigan_CurrentCondition[[#This Row],[Current conditions]]-J95)</f>
        <v>-0.80000000000001137</v>
      </c>
    </row>
    <row r="95" spans="1:11" x14ac:dyDescent="0.25">
      <c r="A95" s="58">
        <v>43644</v>
      </c>
      <c r="B95" s="55">
        <v>98.2</v>
      </c>
      <c r="C95" s="57">
        <f>IF(ISBLANK(B96),"",Michigan_UMCSI[[#This Row],[UMCSI]]-B96)</f>
        <v>0.29999999999999716</v>
      </c>
      <c r="E95" s="58">
        <v>43644</v>
      </c>
      <c r="F95" s="55">
        <v>89.3</v>
      </c>
      <c r="G95" s="55">
        <f>IF(ISBLANK(F96),"",Migigan_ConsumerExpectations[[#This Row],[Consumer expectations]]-F96)</f>
        <v>0.70000000000000284</v>
      </c>
      <c r="I95" s="48">
        <v>43644</v>
      </c>
      <c r="J95" s="55">
        <v>111.9</v>
      </c>
      <c r="K95" s="55">
        <f>IF(ISBLANK(J96),"",Michigan_CurrentCondition[[#This Row],[Current conditions]]-J96)</f>
        <v>-0.59999999999999432</v>
      </c>
    </row>
    <row r="96" spans="1:11" x14ac:dyDescent="0.25">
      <c r="A96" s="58">
        <v>43630</v>
      </c>
      <c r="B96" s="55">
        <v>97.9</v>
      </c>
      <c r="C96" s="57">
        <f>IF(ISBLANK(B97),"",Michigan_UMCSI[[#This Row],[UMCSI]]-B97)</f>
        <v>-2.0999999999999943</v>
      </c>
      <c r="E96" s="58">
        <v>43630</v>
      </c>
      <c r="F96" s="55">
        <v>88.6</v>
      </c>
      <c r="G96" s="55">
        <f>IF(ISBLANK(F97),"",Migigan_ConsumerExpectations[[#This Row],[Consumer expectations]]-F97)</f>
        <v>-4.9000000000000057</v>
      </c>
      <c r="I96" s="48">
        <v>43630</v>
      </c>
      <c r="J96" s="55">
        <v>112.5</v>
      </c>
      <c r="K96" s="55">
        <f>IF(ISBLANK(J97),"",Michigan_CurrentCondition[[#This Row],[Current conditions]]-J97)</f>
        <v>2.5</v>
      </c>
    </row>
    <row r="97" spans="1:11" x14ac:dyDescent="0.25">
      <c r="A97" s="58">
        <v>43616</v>
      </c>
      <c r="B97" s="55">
        <v>100</v>
      </c>
      <c r="C97" s="57">
        <f>IF(ISBLANK(B98),"",Michigan_UMCSI[[#This Row],[UMCSI]]-B98)</f>
        <v>-2.4000000000000057</v>
      </c>
      <c r="E97" s="58">
        <v>43616</v>
      </c>
      <c r="F97" s="55">
        <v>93.5</v>
      </c>
      <c r="G97" s="55">
        <f>IF(ISBLANK(F98),"",Migigan_ConsumerExpectations[[#This Row],[Consumer expectations]]-F98)</f>
        <v>-2.5</v>
      </c>
      <c r="I97" s="48">
        <v>43616</v>
      </c>
      <c r="J97" s="55">
        <v>110</v>
      </c>
      <c r="K97" s="55">
        <f>IF(ISBLANK(J98),"",Michigan_CurrentCondition[[#This Row],[Current conditions]]-J98)</f>
        <v>-2.4000000000000057</v>
      </c>
    </row>
    <row r="98" spans="1:11" x14ac:dyDescent="0.25">
      <c r="A98" s="58">
        <v>43602</v>
      </c>
      <c r="B98" s="55">
        <v>102.4</v>
      </c>
      <c r="C98" s="57">
        <f>IF(ISBLANK(B99),"",Michigan_UMCSI[[#This Row],[UMCSI]]-B99)</f>
        <v>5.2000000000000028</v>
      </c>
      <c r="E98" s="58">
        <v>43602</v>
      </c>
      <c r="F98" s="55">
        <v>96</v>
      </c>
      <c r="G98" s="55">
        <f>IF(ISBLANK(F99),"",Migigan_ConsumerExpectations[[#This Row],[Consumer expectations]]-F99)</f>
        <v>8.5999999999999943</v>
      </c>
      <c r="I98" s="48">
        <v>43602</v>
      </c>
      <c r="J98" s="55">
        <v>112.4</v>
      </c>
      <c r="K98" s="55">
        <f>IF(ISBLANK(J99),"",Michigan_CurrentCondition[[#This Row],[Current conditions]]-J99)</f>
        <v>0.10000000000000853</v>
      </c>
    </row>
    <row r="99" spans="1:11" x14ac:dyDescent="0.25">
      <c r="A99" s="58">
        <v>43581</v>
      </c>
      <c r="B99" s="55">
        <v>97.2</v>
      </c>
      <c r="C99" s="57">
        <f>IF(ISBLANK(B100),"",Michigan_UMCSI[[#This Row],[UMCSI]]-B100)</f>
        <v>0.29999999999999716</v>
      </c>
      <c r="E99" s="58">
        <v>43581</v>
      </c>
      <c r="F99" s="55">
        <v>87.4</v>
      </c>
      <c r="G99" s="55">
        <f>IF(ISBLANK(F100),"",Migigan_ConsumerExpectations[[#This Row],[Consumer expectations]]-F100)</f>
        <v>1.6000000000000085</v>
      </c>
      <c r="I99" s="48">
        <v>43581</v>
      </c>
      <c r="J99" s="55">
        <v>112.3</v>
      </c>
      <c r="K99" s="55">
        <f>IF(ISBLANK(J100),"",Michigan_CurrentCondition[[#This Row],[Current conditions]]-J100)</f>
        <v>-1.9000000000000057</v>
      </c>
    </row>
    <row r="100" spans="1:11" x14ac:dyDescent="0.25">
      <c r="A100" s="58">
        <v>43567</v>
      </c>
      <c r="B100" s="55">
        <v>96.9</v>
      </c>
      <c r="C100" s="57">
        <f>IF(ISBLANK(B101),"",Michigan_UMCSI[[#This Row],[UMCSI]]-B101)</f>
        <v>-1.5</v>
      </c>
      <c r="E100" s="58">
        <v>43567</v>
      </c>
      <c r="F100" s="55">
        <v>85.8</v>
      </c>
      <c r="G100" s="55">
        <f>IF(ISBLANK(F101),"",Migigan_ConsumerExpectations[[#This Row],[Consumer expectations]]-F101)</f>
        <v>-3</v>
      </c>
      <c r="I100" s="48">
        <v>43567</v>
      </c>
      <c r="J100" s="55">
        <v>114.2</v>
      </c>
      <c r="K100" s="55">
        <f>IF(ISBLANK(J101),"",Michigan_CurrentCondition[[#This Row],[Current conditions]]-J101)</f>
        <v>0.90000000000000568</v>
      </c>
    </row>
    <row r="101" spans="1:11" x14ac:dyDescent="0.25">
      <c r="A101" s="58">
        <v>43553</v>
      </c>
      <c r="B101" s="55">
        <v>98.4</v>
      </c>
      <c r="C101" s="57">
        <f>IF(ISBLANK(B102),"",Michigan_UMCSI[[#This Row],[UMCSI]]-B102)</f>
        <v>0.60000000000000853</v>
      </c>
      <c r="E101" s="58">
        <v>43553</v>
      </c>
      <c r="F101" s="55">
        <v>88.8</v>
      </c>
      <c r="G101" s="55">
        <f>IF(ISBLANK(F102),"",Migigan_ConsumerExpectations[[#This Row],[Consumer expectations]]-F102)</f>
        <v>-0.40000000000000568</v>
      </c>
      <c r="I101" s="48">
        <v>43553</v>
      </c>
      <c r="J101" s="55">
        <v>113.3</v>
      </c>
      <c r="K101" s="55">
        <f>IF(ISBLANK(J102),"",Michigan_CurrentCondition[[#This Row],[Current conditions]]-J102)</f>
        <v>2.0999999999999943</v>
      </c>
    </row>
    <row r="102" spans="1:11" x14ac:dyDescent="0.25">
      <c r="A102" s="58">
        <v>43539</v>
      </c>
      <c r="B102" s="55">
        <v>97.8</v>
      </c>
      <c r="C102" s="57">
        <f>IF(ISBLANK(B103),"",Michigan_UMCSI[[#This Row],[UMCSI]]-B103)</f>
        <v>4</v>
      </c>
      <c r="E102" s="58">
        <v>43539</v>
      </c>
      <c r="F102" s="55">
        <v>89.2</v>
      </c>
      <c r="G102" s="55">
        <f>IF(ISBLANK(F103),"",Migigan_ConsumerExpectations[[#This Row],[Consumer expectations]]-F103)</f>
        <v>4.7999999999999972</v>
      </c>
      <c r="I102" s="48">
        <v>43539</v>
      </c>
      <c r="J102" s="55">
        <v>111.2</v>
      </c>
      <c r="K102" s="55">
        <f>IF(ISBLANK(J103),"",Michigan_CurrentCondition[[#This Row],[Current conditions]]-J103)</f>
        <v>2.7000000000000028</v>
      </c>
    </row>
    <row r="103" spans="1:11" x14ac:dyDescent="0.25">
      <c r="A103" s="58">
        <v>43525</v>
      </c>
      <c r="B103" s="55">
        <v>93.8</v>
      </c>
      <c r="C103" s="57">
        <f>IF(ISBLANK(B104),"",Michigan_UMCSI[[#This Row],[UMCSI]]-B104)</f>
        <v>-1.7000000000000028</v>
      </c>
      <c r="E103" s="58">
        <v>43525</v>
      </c>
      <c r="F103" s="55">
        <v>84.4</v>
      </c>
      <c r="G103" s="55">
        <f>IF(ISBLANK(F104),"",Migigan_ConsumerExpectations[[#This Row],[Consumer expectations]]-F104)</f>
        <v>-1.7999999999999972</v>
      </c>
      <c r="I103" s="48">
        <v>43525</v>
      </c>
      <c r="J103" s="55">
        <v>108.5</v>
      </c>
      <c r="K103" s="55">
        <f>IF(ISBLANK(J104),"",Michigan_CurrentCondition[[#This Row],[Current conditions]]-J104)</f>
        <v>-1.5</v>
      </c>
    </row>
    <row r="104" spans="1:11" x14ac:dyDescent="0.25">
      <c r="A104" s="58">
        <v>43511</v>
      </c>
      <c r="B104" s="55">
        <v>95.5</v>
      </c>
      <c r="C104" s="57">
        <f>IF(ISBLANK(B105),"",Michigan_UMCSI[[#This Row],[UMCSI]]-B105)</f>
        <v>4.2999999999999972</v>
      </c>
      <c r="E104" s="58">
        <v>43511</v>
      </c>
      <c r="F104" s="55">
        <v>86.2</v>
      </c>
      <c r="G104" s="55">
        <f>IF(ISBLANK(F105),"",Migigan_ConsumerExpectations[[#This Row],[Consumer expectations]]-F105)</f>
        <v>6.2999999999999972</v>
      </c>
      <c r="I104" s="48">
        <v>43511</v>
      </c>
      <c r="J104" s="55">
        <v>110</v>
      </c>
      <c r="K104" s="55">
        <f>IF(ISBLANK(J105),"",Michigan_CurrentCondition[[#This Row],[Current conditions]]-J105)</f>
        <v>1.2000000000000028</v>
      </c>
    </row>
    <row r="105" spans="1:11" x14ac:dyDescent="0.25">
      <c r="A105" s="58">
        <v>43497</v>
      </c>
      <c r="B105" s="55">
        <v>91.2</v>
      </c>
      <c r="C105" s="57">
        <f>IF(ISBLANK(B106),"",Michigan_UMCSI[[#This Row],[UMCSI]]-B106)</f>
        <v>0.5</v>
      </c>
      <c r="E105" s="58">
        <v>43497</v>
      </c>
      <c r="F105" s="55">
        <v>79.900000000000006</v>
      </c>
      <c r="G105" s="55">
        <f>IF(ISBLANK(F106),"",Migigan_ConsumerExpectations[[#This Row],[Consumer expectations]]-F106)</f>
        <v>1.6000000000000085</v>
      </c>
      <c r="I105" s="48">
        <v>43497</v>
      </c>
      <c r="J105" s="55">
        <v>108.8</v>
      </c>
      <c r="K105" s="55">
        <f>IF(ISBLANK(J106),"",Michigan_CurrentCondition[[#This Row],[Current conditions]]-J106)</f>
        <v>-1.2000000000000028</v>
      </c>
    </row>
    <row r="106" spans="1:11" x14ac:dyDescent="0.25">
      <c r="A106" s="58">
        <v>43483</v>
      </c>
      <c r="B106" s="55">
        <v>90.7</v>
      </c>
      <c r="C106" s="57">
        <f>IF(ISBLANK(B107),"",Michigan_UMCSI[[#This Row],[UMCSI]]-B107)</f>
        <v>-7.5999999999999943</v>
      </c>
      <c r="E106" s="58">
        <v>43483</v>
      </c>
      <c r="F106" s="55">
        <v>78.3</v>
      </c>
      <c r="G106" s="55">
        <f>IF(ISBLANK(F107),"",Migigan_ConsumerExpectations[[#This Row],[Consumer expectations]]-F107)</f>
        <v>-8.7000000000000028</v>
      </c>
      <c r="I106" s="48">
        <v>43483</v>
      </c>
      <c r="J106" s="55">
        <v>110</v>
      </c>
      <c r="K106" s="55">
        <f>IF(ISBLANK(J107),"",Michigan_CurrentCondition[[#This Row],[Current conditions]]-J107)</f>
        <v>-6.0999999999999943</v>
      </c>
    </row>
    <row r="107" spans="1:11" x14ac:dyDescent="0.25">
      <c r="A107" s="58">
        <v>43455</v>
      </c>
      <c r="B107" s="55">
        <v>98.3</v>
      </c>
      <c r="C107" s="57">
        <f>IF(ISBLANK(B108),"",Michigan_UMCSI[[#This Row],[UMCSI]]-B108)</f>
        <v>0.79999999999999716</v>
      </c>
      <c r="E107" s="58">
        <v>43455</v>
      </c>
      <c r="F107" s="55">
        <v>87</v>
      </c>
      <c r="G107" s="55">
        <f>IF(ISBLANK(F108),"",Migigan_ConsumerExpectations[[#This Row],[Consumer expectations]]-F108)</f>
        <v>0.90000000000000568</v>
      </c>
      <c r="I107" s="48">
        <v>43455</v>
      </c>
      <c r="J107" s="55">
        <v>116.1</v>
      </c>
      <c r="K107" s="55">
        <f>IF(ISBLANK(J108),"",Michigan_CurrentCondition[[#This Row],[Current conditions]]-J108)</f>
        <v>0.89999999999999147</v>
      </c>
    </row>
    <row r="108" spans="1:11" x14ac:dyDescent="0.25">
      <c r="A108" s="58">
        <v>43441</v>
      </c>
      <c r="B108" s="55">
        <v>97.5</v>
      </c>
      <c r="C108" s="57">
        <f>IF(ISBLANK(B109),"",Michigan_UMCSI[[#This Row],[UMCSI]]-B109)</f>
        <v>0</v>
      </c>
      <c r="E108" s="58">
        <v>43441</v>
      </c>
      <c r="F108" s="55">
        <v>86.1</v>
      </c>
      <c r="G108" s="55">
        <f>IF(ISBLANK(F109),"",Migigan_ConsumerExpectations[[#This Row],[Consumer expectations]]-F109)</f>
        <v>-2</v>
      </c>
      <c r="I108" s="48">
        <v>43441</v>
      </c>
      <c r="J108" s="55">
        <v>115.2</v>
      </c>
      <c r="K108" s="55">
        <f>IF(ISBLANK(J109),"",Michigan_CurrentCondition[[#This Row],[Current conditions]]-J109)</f>
        <v>2.9000000000000057</v>
      </c>
    </row>
    <row r="109" spans="1:11" x14ac:dyDescent="0.25">
      <c r="A109" s="58">
        <v>43425</v>
      </c>
      <c r="B109" s="55">
        <v>97.5</v>
      </c>
      <c r="C109" s="57">
        <f>IF(ISBLANK(B110),"",Michigan_UMCSI[[#This Row],[UMCSI]]-B110)</f>
        <v>-0.79999999999999716</v>
      </c>
      <c r="E109" s="58">
        <v>43425</v>
      </c>
      <c r="F109" s="55">
        <v>88.1</v>
      </c>
      <c r="G109" s="55">
        <f>IF(ISBLANK(F110),"",Migigan_ConsumerExpectations[[#This Row],[Consumer expectations]]-F110)</f>
        <v>-0.60000000000000853</v>
      </c>
      <c r="I109" s="48">
        <v>43425</v>
      </c>
      <c r="J109" s="55">
        <v>112.3</v>
      </c>
      <c r="K109" s="55">
        <f>IF(ISBLANK(J110),"",Michigan_CurrentCondition[[#This Row],[Current conditions]]-J110)</f>
        <v>-0.90000000000000568</v>
      </c>
    </row>
    <row r="110" spans="1:11" x14ac:dyDescent="0.25">
      <c r="A110" s="58">
        <v>43413</v>
      </c>
      <c r="B110" s="55">
        <v>98.3</v>
      </c>
      <c r="C110" s="57">
        <f>IF(ISBLANK(B111),"",Michigan_UMCSI[[#This Row],[UMCSI]]-B111)</f>
        <v>-0.29999999999999716</v>
      </c>
      <c r="E110" s="58">
        <v>43413</v>
      </c>
      <c r="F110" s="55">
        <v>88.7</v>
      </c>
      <c r="G110" s="55">
        <f>IF(ISBLANK(F111),"",Migigan_ConsumerExpectations[[#This Row],[Consumer expectations]]-F111)</f>
        <v>-0.59999999999999432</v>
      </c>
      <c r="I110" s="48">
        <v>43413</v>
      </c>
      <c r="J110" s="55">
        <v>113.2</v>
      </c>
      <c r="K110" s="55">
        <f>IF(ISBLANK(J111),"",Michigan_CurrentCondition[[#This Row],[Current conditions]]-J111)</f>
        <v>0.10000000000000853</v>
      </c>
    </row>
    <row r="111" spans="1:11" x14ac:dyDescent="0.25">
      <c r="A111" s="58">
        <v>43399</v>
      </c>
      <c r="B111" s="55">
        <v>98.6</v>
      </c>
      <c r="C111" s="57">
        <f>IF(ISBLANK(B112),"",Michigan_UMCSI[[#This Row],[UMCSI]]-B112)</f>
        <v>-0.40000000000000568</v>
      </c>
      <c r="E111" s="58">
        <v>43399</v>
      </c>
      <c r="F111" s="55">
        <v>89.3</v>
      </c>
      <c r="G111" s="55">
        <f>IF(ISBLANK(F112),"",Migigan_ConsumerExpectations[[#This Row],[Consumer expectations]]-F112)</f>
        <v>0.20000000000000284</v>
      </c>
      <c r="I111" s="48">
        <v>43399</v>
      </c>
      <c r="J111" s="55">
        <v>113.1</v>
      </c>
      <c r="K111" s="55">
        <f>IF(ISBLANK(J112),"",Michigan_CurrentCondition[[#This Row],[Current conditions]]-J112)</f>
        <v>-1.3000000000000114</v>
      </c>
    </row>
    <row r="112" spans="1:11" x14ac:dyDescent="0.25">
      <c r="A112" s="58">
        <v>43385</v>
      </c>
      <c r="B112" s="55">
        <v>99</v>
      </c>
      <c r="C112" s="57">
        <f>IF(ISBLANK(B113),"",Michigan_UMCSI[[#This Row],[UMCSI]]-B113)</f>
        <v>-1.0999999999999943</v>
      </c>
      <c r="E112" s="58">
        <v>43385</v>
      </c>
      <c r="F112" s="55">
        <v>89.1</v>
      </c>
      <c r="G112" s="55">
        <f>IF(ISBLANK(F113),"",Migigan_ConsumerExpectations[[#This Row],[Consumer expectations]]-F113)</f>
        <v>-1.4000000000000057</v>
      </c>
      <c r="I112" s="48">
        <v>43385</v>
      </c>
      <c r="J112" s="55">
        <v>114.4</v>
      </c>
      <c r="K112" s="55">
        <f>IF(ISBLANK(J113),"",Michigan_CurrentCondition[[#This Row],[Current conditions]]-J113)</f>
        <v>-0.79999999999999716</v>
      </c>
    </row>
    <row r="113" spans="1:11" x14ac:dyDescent="0.25">
      <c r="A113" s="58">
        <v>43371</v>
      </c>
      <c r="B113" s="55">
        <v>100.1</v>
      </c>
      <c r="C113" s="57">
        <f>IF(ISBLANK(B114),"",Michigan_UMCSI[[#This Row],[UMCSI]]-B114)</f>
        <v>-0.70000000000000284</v>
      </c>
      <c r="E113" s="58">
        <v>43371</v>
      </c>
      <c r="F113" s="55">
        <v>90.5</v>
      </c>
      <c r="G113" s="55">
        <f>IF(ISBLANK(F114),"",Migigan_ConsumerExpectations[[#This Row],[Consumer expectations]]-F114)</f>
        <v>-0.59999999999999432</v>
      </c>
      <c r="I113" s="48">
        <v>43371</v>
      </c>
      <c r="J113" s="55">
        <v>115.2</v>
      </c>
      <c r="K113" s="55">
        <f>IF(ISBLANK(J114),"",Michigan_CurrentCondition[[#This Row],[Current conditions]]-J114)</f>
        <v>-0.89999999999999147</v>
      </c>
    </row>
    <row r="114" spans="1:11" x14ac:dyDescent="0.25">
      <c r="A114" s="58">
        <v>43357</v>
      </c>
      <c r="B114" s="55">
        <v>100.8</v>
      </c>
      <c r="C114" s="57">
        <f>IF(ISBLANK(B115),"",Michigan_UMCSI[[#This Row],[UMCSI]]-B115)</f>
        <v>4.5999999999999943</v>
      </c>
      <c r="E114" s="58">
        <v>43357</v>
      </c>
      <c r="F114" s="55">
        <v>91.1</v>
      </c>
      <c r="G114" s="55">
        <f>IF(ISBLANK(F115),"",Migigan_ConsumerExpectations[[#This Row],[Consumer expectations]]-F115)</f>
        <v>4</v>
      </c>
      <c r="I114" s="48">
        <v>43357</v>
      </c>
      <c r="J114" s="55">
        <v>116.1</v>
      </c>
      <c r="K114" s="55">
        <f>IF(ISBLANK(J115),"",Michigan_CurrentCondition[[#This Row],[Current conditions]]-J115)</f>
        <v>5.7999999999999972</v>
      </c>
    </row>
    <row r="115" spans="1:11" x14ac:dyDescent="0.25">
      <c r="A115" s="58">
        <v>43343</v>
      </c>
      <c r="B115" s="55">
        <v>96.2</v>
      </c>
      <c r="C115" s="57">
        <f>IF(ISBLANK(B116),"",Michigan_UMCSI[[#This Row],[UMCSI]]-B116)</f>
        <v>0.90000000000000568</v>
      </c>
      <c r="E115" s="58">
        <v>43343</v>
      </c>
      <c r="F115" s="55">
        <v>87.1</v>
      </c>
      <c r="G115" s="55">
        <f>IF(ISBLANK(F116),"",Migigan_ConsumerExpectations[[#This Row],[Consumer expectations]]-F116)</f>
        <v>-0.20000000000000284</v>
      </c>
      <c r="I115" s="48">
        <v>43343</v>
      </c>
      <c r="J115" s="55">
        <v>110.3</v>
      </c>
      <c r="K115" s="55">
        <f>IF(ISBLANK(J116),"",Michigan_CurrentCondition[[#This Row],[Current conditions]]-J116)</f>
        <v>2.5</v>
      </c>
    </row>
    <row r="116" spans="1:11" x14ac:dyDescent="0.25">
      <c r="A116" s="58">
        <v>43329</v>
      </c>
      <c r="B116" s="55">
        <v>95.3</v>
      </c>
      <c r="C116" s="57">
        <f>IF(ISBLANK(B117),"",Michigan_UMCSI[[#This Row],[UMCSI]]-B117)</f>
        <v>-2.6000000000000085</v>
      </c>
      <c r="E116" s="58">
        <v>43329</v>
      </c>
      <c r="F116" s="55">
        <v>87.3</v>
      </c>
      <c r="G116" s="55">
        <f>IF(ISBLANK(F117),"",Migigan_ConsumerExpectations[[#This Row],[Consumer expectations]]-F117)</f>
        <v>0</v>
      </c>
      <c r="I116" s="48">
        <v>43329</v>
      </c>
      <c r="J116" s="55">
        <v>107.8</v>
      </c>
      <c r="K116" s="55">
        <f>IF(ISBLANK(J117),"",Michigan_CurrentCondition[[#This Row],[Current conditions]]-J117)</f>
        <v>-6.6000000000000085</v>
      </c>
    </row>
    <row r="117" spans="1:11" x14ac:dyDescent="0.25">
      <c r="A117" s="58">
        <v>43308</v>
      </c>
      <c r="B117" s="55">
        <v>97.9</v>
      </c>
      <c r="C117" s="57">
        <f>IF(ISBLANK(B118),"",Michigan_UMCSI[[#This Row],[UMCSI]]-B118)</f>
        <v>0.80000000000001137</v>
      </c>
      <c r="E117" s="58">
        <v>43308</v>
      </c>
      <c r="F117" s="55">
        <v>87.3</v>
      </c>
      <c r="G117" s="55">
        <f>IF(ISBLANK(F118),"",Migigan_ConsumerExpectations[[#This Row],[Consumer expectations]]-F118)</f>
        <v>0.89999999999999147</v>
      </c>
      <c r="I117" s="48">
        <v>43308</v>
      </c>
      <c r="J117" s="55">
        <v>114.4</v>
      </c>
      <c r="K117" s="55">
        <f>IF(ISBLANK(J118),"",Michigan_CurrentCondition[[#This Row],[Current conditions]]-J118)</f>
        <v>0.5</v>
      </c>
    </row>
    <row r="118" spans="1:11" x14ac:dyDescent="0.25">
      <c r="A118" s="58">
        <v>43294</v>
      </c>
      <c r="B118" s="55">
        <v>97.1</v>
      </c>
      <c r="C118" s="57">
        <f>IF(ISBLANK(B119),"",Michigan_UMCSI[[#This Row],[UMCSI]]-B119)</f>
        <v>-1.1000000000000085</v>
      </c>
      <c r="E118" s="58">
        <v>43294</v>
      </c>
      <c r="F118" s="55">
        <v>86.4</v>
      </c>
      <c r="G118" s="55">
        <f>IF(ISBLANK(F119),"",Migigan_ConsumerExpectations[[#This Row],[Consumer expectations]]-F119)</f>
        <v>-2.6999999999999886</v>
      </c>
      <c r="I118" s="48">
        <v>43294</v>
      </c>
      <c r="J118" s="55">
        <v>113.9</v>
      </c>
      <c r="K118" s="55">
        <f>IF(ISBLANK(J119),"",Michigan_CurrentCondition[[#This Row],[Current conditions]]-J119)</f>
        <v>2.1000000000000085</v>
      </c>
    </row>
    <row r="119" spans="1:11" x14ac:dyDescent="0.25">
      <c r="A119" s="58">
        <v>43280</v>
      </c>
      <c r="B119" s="55">
        <v>98.2</v>
      </c>
      <c r="C119" s="57">
        <f>IF(ISBLANK(B120),"",Michigan_UMCSI[[#This Row],[UMCSI]]-B120)</f>
        <v>-1.0999999999999943</v>
      </c>
      <c r="E119" s="58">
        <v>43280</v>
      </c>
      <c r="F119" s="55">
        <v>89.1</v>
      </c>
      <c r="G119" s="55">
        <f>IF(ISBLANK(F120),"",Migigan_ConsumerExpectations[[#This Row],[Consumer expectations]]-F120)</f>
        <v>1.6999999999999886</v>
      </c>
      <c r="I119" s="48">
        <v>43280</v>
      </c>
      <c r="J119" s="55">
        <v>111.8</v>
      </c>
      <c r="K119" s="55">
        <f>IF(ISBLANK(J120),"",Michigan_CurrentCondition[[#This Row],[Current conditions]]-J120)</f>
        <v>-6.1000000000000085</v>
      </c>
    </row>
    <row r="120" spans="1:11" x14ac:dyDescent="0.25">
      <c r="A120" s="58">
        <v>43266</v>
      </c>
      <c r="B120" s="55">
        <v>99.3</v>
      </c>
      <c r="C120" s="57">
        <f>IF(ISBLANK(B121),"",Michigan_UMCSI[[#This Row],[UMCSI]]-B121)</f>
        <v>1.2999999999999972</v>
      </c>
      <c r="E120" s="58">
        <v>43266</v>
      </c>
      <c r="F120" s="55">
        <v>87.4</v>
      </c>
      <c r="G120" s="55">
        <f>IF(ISBLANK(F121),"",Migigan_ConsumerExpectations[[#This Row],[Consumer expectations]]-F121)</f>
        <v>-1.6999999999999886</v>
      </c>
      <c r="I120" s="48">
        <v>43266</v>
      </c>
      <c r="J120" s="55">
        <v>117.9</v>
      </c>
      <c r="K120" s="55">
        <f>IF(ISBLANK(J121),"",Michigan_CurrentCondition[[#This Row],[Current conditions]]-J121)</f>
        <v>6.1000000000000085</v>
      </c>
    </row>
    <row r="121" spans="1:11" x14ac:dyDescent="0.25">
      <c r="A121" s="58">
        <v>43245</v>
      </c>
      <c r="B121" s="55">
        <v>98</v>
      </c>
      <c r="C121" s="57">
        <f>IF(ISBLANK(B122),"",Michigan_UMCSI[[#This Row],[UMCSI]]-B122)</f>
        <v>-0.79999999999999716</v>
      </c>
      <c r="E121" s="58">
        <v>43245</v>
      </c>
      <c r="F121" s="55">
        <v>89.1</v>
      </c>
      <c r="G121" s="55">
        <f>IF(ISBLANK(F122),"",Migigan_ConsumerExpectations[[#This Row],[Consumer expectations]]-F122)</f>
        <v>-0.40000000000000568</v>
      </c>
      <c r="I121" s="48">
        <v>43245</v>
      </c>
      <c r="J121" s="55">
        <v>111.8</v>
      </c>
      <c r="K121" s="55">
        <f>IF(ISBLANK(J122),"",Michigan_CurrentCondition[[#This Row],[Current conditions]]-J122)</f>
        <v>-1.5</v>
      </c>
    </row>
    <row r="122" spans="1:11" x14ac:dyDescent="0.25">
      <c r="A122" s="58">
        <v>43231</v>
      </c>
      <c r="B122" s="55">
        <v>98.8</v>
      </c>
      <c r="C122" s="57">
        <f>IF(ISBLANK(B123),"",Michigan_UMCSI[[#This Row],[UMCSI]]-B123)</f>
        <v>0</v>
      </c>
      <c r="E122" s="58">
        <v>43231</v>
      </c>
      <c r="F122" s="55">
        <v>89.5</v>
      </c>
      <c r="G122" s="55">
        <f>IF(ISBLANK(F123),"",Migigan_ConsumerExpectations[[#This Row],[Consumer expectations]]-F123)</f>
        <v>1.0999999999999943</v>
      </c>
      <c r="I122" s="48">
        <v>43231</v>
      </c>
      <c r="J122" s="55">
        <v>113.3</v>
      </c>
      <c r="K122" s="55">
        <f>IF(ISBLANK(J123),"",Michigan_CurrentCondition[[#This Row],[Current conditions]]-J123)</f>
        <v>-1.6000000000000085</v>
      </c>
    </row>
    <row r="123" spans="1:11" x14ac:dyDescent="0.25">
      <c r="A123" s="58">
        <v>43217</v>
      </c>
      <c r="B123" s="55">
        <v>98.8</v>
      </c>
      <c r="C123" s="57">
        <f>IF(ISBLANK(B124),"",Michigan_UMCSI[[#This Row],[UMCSI]]-B124)</f>
        <v>1</v>
      </c>
      <c r="E123" s="58">
        <v>43217</v>
      </c>
      <c r="F123" s="55">
        <v>88.4</v>
      </c>
      <c r="G123" s="55">
        <f>IF(ISBLANK(F124),"",Migigan_ConsumerExpectations[[#This Row],[Consumer expectations]]-F124)</f>
        <v>1.6000000000000085</v>
      </c>
      <c r="I123" s="48">
        <v>43217</v>
      </c>
      <c r="J123" s="55">
        <v>114.9</v>
      </c>
      <c r="K123" s="55">
        <f>IF(ISBLANK(J124),"",Michigan_CurrentCondition[[#This Row],[Current conditions]]-J124)</f>
        <v>-9.9999999999994316E-2</v>
      </c>
    </row>
    <row r="124" spans="1:11" x14ac:dyDescent="0.25">
      <c r="A124" s="58">
        <v>43203</v>
      </c>
      <c r="B124" s="55">
        <v>97.8</v>
      </c>
      <c r="C124" s="57">
        <f>IF(ISBLANK(B125),"",Michigan_UMCSI[[#This Row],[UMCSI]]-B125)</f>
        <v>-3.6000000000000085</v>
      </c>
      <c r="E124" s="58">
        <v>43203</v>
      </c>
      <c r="F124" s="55">
        <v>86.8</v>
      </c>
      <c r="G124" s="55">
        <f>IF(ISBLANK(F125),"",Migigan_ConsumerExpectations[[#This Row],[Consumer expectations]]-F125)</f>
        <v>-2</v>
      </c>
      <c r="I124" s="48">
        <v>43203</v>
      </c>
      <c r="J124" s="55">
        <v>115</v>
      </c>
      <c r="K124" s="55">
        <f>IF(ISBLANK(J125),"",Michigan_CurrentCondition[[#This Row],[Current conditions]]-J125)</f>
        <v>-6.2000000000000028</v>
      </c>
    </row>
    <row r="125" spans="1:11" x14ac:dyDescent="0.25">
      <c r="A125" s="58">
        <v>43188</v>
      </c>
      <c r="B125" s="55">
        <v>101.4</v>
      </c>
      <c r="C125" s="57">
        <f>IF(ISBLANK(B126),"",Michigan_UMCSI[[#This Row],[UMCSI]]-B126)</f>
        <v>-0.59999999999999432</v>
      </c>
      <c r="E125" s="58">
        <v>43188</v>
      </c>
      <c r="F125" s="55">
        <v>88.8</v>
      </c>
      <c r="G125" s="55">
        <f>IF(ISBLANK(F126),"",Migigan_ConsumerExpectations[[#This Row],[Consumer expectations]]-F126)</f>
        <v>0.20000000000000284</v>
      </c>
      <c r="I125" s="48">
        <v>43188</v>
      </c>
      <c r="J125" s="55">
        <v>121.2</v>
      </c>
      <c r="K125" s="55">
        <f>IF(ISBLANK(J126),"",Michigan_CurrentCondition[[#This Row],[Current conditions]]-J126)</f>
        <v>-1.5999999999999943</v>
      </c>
    </row>
    <row r="126" spans="1:11" x14ac:dyDescent="0.25">
      <c r="A126" s="58">
        <v>43175</v>
      </c>
      <c r="B126" s="55">
        <v>102</v>
      </c>
      <c r="C126" s="57">
        <f>IF(ISBLANK(B127),"",Michigan_UMCSI[[#This Row],[UMCSI]]-B127)</f>
        <v>2.2999999999999972</v>
      </c>
      <c r="E126" s="58">
        <v>43175</v>
      </c>
      <c r="F126" s="55">
        <v>88.6</v>
      </c>
      <c r="G126" s="55">
        <f>IF(ISBLANK(F127),"",Migigan_ConsumerExpectations[[#This Row],[Consumer expectations]]-F127)</f>
        <v>-1.4000000000000057</v>
      </c>
      <c r="I126" s="48">
        <v>43175</v>
      </c>
      <c r="J126" s="55">
        <v>122.8</v>
      </c>
      <c r="K126" s="55">
        <f>IF(ISBLANK(J127),"",Michigan_CurrentCondition[[#This Row],[Current conditions]]-J127)</f>
        <v>7.8999999999999915</v>
      </c>
    </row>
    <row r="127" spans="1:11" x14ac:dyDescent="0.25">
      <c r="A127" s="58">
        <v>43161</v>
      </c>
      <c r="B127" s="55">
        <v>99.7</v>
      </c>
      <c r="C127" s="57">
        <f>IF(ISBLANK(B128),"",Michigan_UMCSI[[#This Row],[UMCSI]]-B128)</f>
        <v>4</v>
      </c>
      <c r="E127" s="58">
        <v>43161</v>
      </c>
      <c r="F127" s="55">
        <v>90</v>
      </c>
      <c r="G127" s="55">
        <f>IF(ISBLANK(F128),"",Migigan_ConsumerExpectations[[#This Row],[Consumer expectations]]-F128)</f>
        <v>3.7000000000000028</v>
      </c>
      <c r="I127" s="48">
        <v>43161</v>
      </c>
      <c r="J127" s="55">
        <v>114.9</v>
      </c>
      <c r="K127" s="55">
        <f>IF(ISBLANK(J128),"",Michigan_CurrentCondition[[#This Row],[Current conditions]]-J128)</f>
        <v>4.4000000000000057</v>
      </c>
    </row>
    <row r="128" spans="1:11" x14ac:dyDescent="0.25">
      <c r="A128" s="58">
        <v>43147</v>
      </c>
      <c r="B128" s="55">
        <v>95.7</v>
      </c>
      <c r="C128" s="57">
        <f>IF(ISBLANK(B129),"",Michigan_UMCSI[[#This Row],[UMCSI]]-B129)</f>
        <v>0</v>
      </c>
      <c r="E128" s="58">
        <v>43147</v>
      </c>
      <c r="F128" s="55">
        <v>86.3</v>
      </c>
      <c r="G128" s="55">
        <f>IF(ISBLANK(F129),"",Migigan_ConsumerExpectations[[#This Row],[Consumer expectations]]-F129)</f>
        <v>0</v>
      </c>
      <c r="I128" s="48">
        <v>43147</v>
      </c>
      <c r="J128" s="55">
        <v>110.5</v>
      </c>
      <c r="K128" s="55">
        <f>IF(ISBLANK(J129),"",Michigan_CurrentCondition[[#This Row],[Current conditions]]-J129)</f>
        <v>0</v>
      </c>
    </row>
    <row r="129" spans="1:11" x14ac:dyDescent="0.25">
      <c r="A129" s="58">
        <v>43133</v>
      </c>
      <c r="B129" s="55">
        <v>95.7</v>
      </c>
      <c r="C129" s="57">
        <f>IF(ISBLANK(B130),"",Michigan_UMCSI[[#This Row],[UMCSI]]-B130)</f>
        <v>1.2999999999999972</v>
      </c>
      <c r="E129" s="58">
        <v>43133</v>
      </c>
      <c r="F129" s="55">
        <v>86.3</v>
      </c>
      <c r="G129" s="55">
        <f>IF(ISBLANK(F130),"",Migigan_ConsumerExpectations[[#This Row],[Consumer expectations]]-F130)</f>
        <v>1.5</v>
      </c>
      <c r="I129" s="48">
        <v>43133</v>
      </c>
      <c r="J129" s="55">
        <v>110.5</v>
      </c>
      <c r="K129" s="55">
        <f>IF(ISBLANK(J130),"",Michigan_CurrentCondition[[#This Row],[Current conditions]]-J130)</f>
        <v>1.2999999999999972</v>
      </c>
    </row>
    <row r="130" spans="1:11" x14ac:dyDescent="0.25">
      <c r="A130" s="58">
        <v>43119</v>
      </c>
      <c r="B130" s="55">
        <v>94.4</v>
      </c>
      <c r="C130" s="57">
        <f>IF(ISBLANK(B131),"",Michigan_UMCSI[[#This Row],[UMCSI]]-B131)</f>
        <v>-1.5</v>
      </c>
      <c r="E130" s="58">
        <v>43119</v>
      </c>
      <c r="F130" s="55">
        <v>84.8</v>
      </c>
      <c r="G130" s="55">
        <f>IF(ISBLANK(F131),"",Migigan_ConsumerExpectations[[#This Row],[Consumer expectations]]-F131)</f>
        <v>0.5</v>
      </c>
      <c r="I130" s="48">
        <v>43119</v>
      </c>
      <c r="J130" s="55">
        <v>109.2</v>
      </c>
      <c r="K130" s="55">
        <f>IF(ISBLANK(J131),"",Michigan_CurrentCondition[[#This Row],[Current conditions]]-J131)</f>
        <v>-4.5999999999999943</v>
      </c>
    </row>
    <row r="131" spans="1:11" x14ac:dyDescent="0.25">
      <c r="A131" s="58">
        <v>43091</v>
      </c>
      <c r="B131" s="55">
        <v>95.9</v>
      </c>
      <c r="C131" s="57">
        <f>IF(ISBLANK(B132),"",Michigan_UMCSI[[#This Row],[UMCSI]]-B132)</f>
        <v>-0.89999999999999147</v>
      </c>
      <c r="E131" s="58">
        <v>43091</v>
      </c>
      <c r="F131" s="55">
        <v>84.3</v>
      </c>
      <c r="G131" s="55">
        <f>IF(ISBLANK(F132),"",Migigan_ConsumerExpectations[[#This Row],[Consumer expectations]]-F132)</f>
        <v>-0.29999999999999716</v>
      </c>
      <c r="I131" s="48">
        <v>43091</v>
      </c>
      <c r="J131" s="55">
        <v>113.8</v>
      </c>
      <c r="K131" s="55">
        <f>IF(ISBLANK(J132),"",Michigan_CurrentCondition[[#This Row],[Current conditions]]-J132)</f>
        <v>-2.1000000000000085</v>
      </c>
    </row>
    <row r="132" spans="1:11" x14ac:dyDescent="0.25">
      <c r="A132" s="58">
        <v>43077</v>
      </c>
      <c r="B132" s="55">
        <v>96.8</v>
      </c>
      <c r="C132" s="57">
        <f>IF(ISBLANK(B133),"",Michigan_UMCSI[[#This Row],[UMCSI]]-B133)</f>
        <v>-1.7000000000000028</v>
      </c>
      <c r="E132" s="58">
        <v>43077</v>
      </c>
      <c r="F132" s="55">
        <v>84.6</v>
      </c>
      <c r="G132" s="55">
        <f>IF(ISBLANK(F133),"",Migigan_ConsumerExpectations[[#This Row],[Consumer expectations]]-F133)</f>
        <v>-4.3000000000000114</v>
      </c>
      <c r="I132" s="48">
        <v>43077</v>
      </c>
      <c r="J132" s="55">
        <v>115.9</v>
      </c>
      <c r="K132" s="55">
        <f>IF(ISBLANK(J133),"",Michigan_CurrentCondition[[#This Row],[Current conditions]]-J133)</f>
        <v>2.4000000000000057</v>
      </c>
    </row>
    <row r="133" spans="1:11" x14ac:dyDescent="0.25">
      <c r="A133" s="58">
        <v>43061</v>
      </c>
      <c r="B133" s="55">
        <v>98.5</v>
      </c>
      <c r="C133" s="57">
        <f>IF(ISBLANK(B134),"",Michigan_UMCSI[[#This Row],[UMCSI]]-B134)</f>
        <v>0.70000000000000284</v>
      </c>
      <c r="E133" s="58">
        <v>43061</v>
      </c>
      <c r="F133" s="55">
        <v>88.9</v>
      </c>
      <c r="G133" s="55">
        <f>IF(ISBLANK(F134),"",Migigan_ConsumerExpectations[[#This Row],[Consumer expectations]]-F134)</f>
        <v>1.3000000000000114</v>
      </c>
      <c r="I133" s="48">
        <v>43061</v>
      </c>
      <c r="J133" s="55">
        <v>113.5</v>
      </c>
      <c r="K133" s="55">
        <f>IF(ISBLANK(J134),"",Michigan_CurrentCondition[[#This Row],[Current conditions]]-J134)</f>
        <v>-9.9999999999994316E-2</v>
      </c>
    </row>
    <row r="134" spans="1:11" x14ac:dyDescent="0.25">
      <c r="A134" s="58">
        <v>43049</v>
      </c>
      <c r="B134" s="55">
        <v>97.8</v>
      </c>
      <c r="C134" s="57">
        <f>IF(ISBLANK(B135),"",Michigan_UMCSI[[#This Row],[UMCSI]]-B135)</f>
        <v>-2.9000000000000057</v>
      </c>
      <c r="E134" s="58">
        <v>43049</v>
      </c>
      <c r="F134" s="55">
        <v>87.6</v>
      </c>
      <c r="G134" s="55">
        <f>IF(ISBLANK(F135),"",Migigan_ConsumerExpectations[[#This Row],[Consumer expectations]]-F135)</f>
        <v>-2.9000000000000057</v>
      </c>
      <c r="I134" s="48">
        <v>43049</v>
      </c>
      <c r="J134" s="55">
        <v>113.6</v>
      </c>
      <c r="K134" s="55">
        <f>IF(ISBLANK(J135),"",Michigan_CurrentCondition[[#This Row],[Current conditions]]-J135)</f>
        <v>-2.9000000000000057</v>
      </c>
    </row>
    <row r="135" spans="1:11" x14ac:dyDescent="0.25">
      <c r="A135" s="58">
        <v>43035</v>
      </c>
      <c r="B135" s="55">
        <v>100.7</v>
      </c>
      <c r="C135" s="57">
        <f>IF(ISBLANK(B136),"",Michigan_UMCSI[[#This Row],[UMCSI]]-B136)</f>
        <v>-0.39999999999999147</v>
      </c>
      <c r="E135" s="58">
        <v>43035</v>
      </c>
      <c r="F135" s="55">
        <v>90.5</v>
      </c>
      <c r="G135" s="55">
        <f>IF(ISBLANK(F136),"",Migigan_ConsumerExpectations[[#This Row],[Consumer expectations]]-F136)</f>
        <v>-0.79999999999999716</v>
      </c>
      <c r="I135" s="48">
        <v>43035</v>
      </c>
      <c r="J135" s="55">
        <v>116.5</v>
      </c>
      <c r="K135" s="55">
        <f>IF(ISBLANK(J136),"",Michigan_CurrentCondition[[#This Row],[Current conditions]]-J136)</f>
        <v>9.9999999999994316E-2</v>
      </c>
    </row>
    <row r="136" spans="1:11" x14ac:dyDescent="0.25">
      <c r="A136" s="58">
        <v>43021</v>
      </c>
      <c r="B136" s="55">
        <v>101.1</v>
      </c>
      <c r="C136" s="57">
        <f>IF(ISBLANK(B137),"",Michigan_UMCSI[[#This Row],[UMCSI]]-B137)</f>
        <v>6</v>
      </c>
      <c r="E136" s="58">
        <v>43021</v>
      </c>
      <c r="F136" s="55">
        <v>91.3</v>
      </c>
      <c r="G136" s="55">
        <f>IF(ISBLANK(F137),"",Migigan_ConsumerExpectations[[#This Row],[Consumer expectations]]-F137)</f>
        <v>6.8999999999999915</v>
      </c>
      <c r="I136" s="48">
        <v>43021</v>
      </c>
      <c r="J136" s="55">
        <v>116.4</v>
      </c>
      <c r="K136" s="55">
        <f>IF(ISBLANK(J137),"",Michigan_CurrentCondition[[#This Row],[Current conditions]]-J137)</f>
        <v>4.7000000000000028</v>
      </c>
    </row>
    <row r="137" spans="1:11" x14ac:dyDescent="0.25">
      <c r="A137" s="58">
        <v>43007</v>
      </c>
      <c r="B137" s="55">
        <v>95.1</v>
      </c>
      <c r="C137" s="57">
        <f>IF(ISBLANK(B138),"",Michigan_UMCSI[[#This Row],[UMCSI]]-B138)</f>
        <v>-0.20000000000000284</v>
      </c>
      <c r="E137" s="58">
        <v>43007</v>
      </c>
      <c r="F137" s="55">
        <v>84.4</v>
      </c>
      <c r="G137" s="55">
        <f>IF(ISBLANK(F138),"",Migigan_ConsumerExpectations[[#This Row],[Consumer expectations]]-F138)</f>
        <v>1</v>
      </c>
      <c r="I137" s="48">
        <v>43007</v>
      </c>
      <c r="J137" s="55">
        <v>111.7</v>
      </c>
      <c r="K137" s="55">
        <f>IF(ISBLANK(J138),"",Michigan_CurrentCondition[[#This Row],[Current conditions]]-J138)</f>
        <v>-2.2000000000000028</v>
      </c>
    </row>
    <row r="138" spans="1:11" x14ac:dyDescent="0.25">
      <c r="A138" s="58">
        <v>42993</v>
      </c>
      <c r="B138" s="55">
        <v>95.3</v>
      </c>
      <c r="C138" s="57">
        <f>IF(ISBLANK(B139),"",Michigan_UMCSI[[#This Row],[UMCSI]]-B139)</f>
        <v>-1.5</v>
      </c>
      <c r="E138" s="58">
        <v>42993</v>
      </c>
      <c r="F138" s="55">
        <v>83.4</v>
      </c>
      <c r="G138" s="55">
        <f>IF(ISBLANK(F139),"",Migigan_ConsumerExpectations[[#This Row],[Consumer expectations]]-F139)</f>
        <v>-4.2999999999999972</v>
      </c>
      <c r="I138" s="48">
        <v>42993</v>
      </c>
      <c r="J138" s="55">
        <v>113.9</v>
      </c>
      <c r="K138" s="55">
        <f>IF(ISBLANK(J139),"",Michigan_CurrentCondition[[#This Row],[Current conditions]]-J139)</f>
        <v>3</v>
      </c>
    </row>
    <row r="139" spans="1:11" x14ac:dyDescent="0.25">
      <c r="A139" s="58">
        <v>42979</v>
      </c>
      <c r="B139" s="55">
        <v>96.8</v>
      </c>
      <c r="C139" s="57">
        <f>IF(ISBLANK(B140),"",Michigan_UMCSI[[#This Row],[UMCSI]]-B140)</f>
        <v>-0.79999999999999716</v>
      </c>
      <c r="E139" s="58">
        <v>42979</v>
      </c>
      <c r="F139" s="55">
        <v>87.7</v>
      </c>
      <c r="G139" s="55">
        <f>IF(ISBLANK(F140),"",Migigan_ConsumerExpectations[[#This Row],[Consumer expectations]]-F140)</f>
        <v>-1.2999999999999972</v>
      </c>
      <c r="I139" s="48">
        <v>42979</v>
      </c>
      <c r="J139" s="55">
        <v>110.9</v>
      </c>
      <c r="K139" s="55">
        <f>IF(ISBLANK(J140),"",Michigan_CurrentCondition[[#This Row],[Current conditions]]-J140)</f>
        <v>-9.9999999999994316E-2</v>
      </c>
    </row>
    <row r="140" spans="1:11" x14ac:dyDescent="0.25">
      <c r="A140" s="58">
        <v>42965</v>
      </c>
      <c r="B140" s="55">
        <v>97.6</v>
      </c>
      <c r="C140" s="57">
        <f>IF(ISBLANK(B141),"",Michigan_UMCSI[[#This Row],[UMCSI]]-B141)</f>
        <v>4.1999999999999886</v>
      </c>
      <c r="E140" s="58">
        <v>42965</v>
      </c>
      <c r="F140" s="55">
        <v>89</v>
      </c>
      <c r="G140" s="55">
        <f>IF(ISBLANK(F141),"",Migigan_ConsumerExpectations[[#This Row],[Consumer expectations]]-F141)</f>
        <v>8.5</v>
      </c>
      <c r="I140" s="48">
        <v>42965</v>
      </c>
      <c r="J140" s="55">
        <v>111</v>
      </c>
      <c r="K140" s="55">
        <f>IF(ISBLANK(J141),"",Michigan_CurrentCondition[[#This Row],[Current conditions]]-J141)</f>
        <v>-2.4000000000000057</v>
      </c>
    </row>
    <row r="141" spans="1:11" x14ac:dyDescent="0.25">
      <c r="A141" s="58">
        <v>42944</v>
      </c>
      <c r="B141" s="55">
        <v>93.4</v>
      </c>
      <c r="C141" s="57">
        <f>IF(ISBLANK(B142),"",Michigan_UMCSI[[#This Row],[UMCSI]]-B142)</f>
        <v>0.30000000000001137</v>
      </c>
      <c r="E141" s="58">
        <v>42944</v>
      </c>
      <c r="F141" s="55">
        <v>80.5</v>
      </c>
      <c r="G141" s="55">
        <f>IF(ISBLANK(F142),"",Migigan_ConsumerExpectations[[#This Row],[Consumer expectations]]-F142)</f>
        <v>0.29999999999999716</v>
      </c>
      <c r="I141" s="48">
        <v>42944</v>
      </c>
      <c r="J141" s="55">
        <v>113.4</v>
      </c>
      <c r="K141" s="55">
        <f>IF(ISBLANK(J142),"",Michigan_CurrentCondition[[#This Row],[Current conditions]]-J142)</f>
        <v>0.20000000000000284</v>
      </c>
    </row>
    <row r="142" spans="1:11" x14ac:dyDescent="0.25">
      <c r="A142" s="58">
        <v>42930</v>
      </c>
      <c r="B142" s="55">
        <v>93.1</v>
      </c>
      <c r="C142" s="57">
        <f>IF(ISBLANK(B143),"",Michigan_UMCSI[[#This Row],[UMCSI]]-B143)</f>
        <v>-2</v>
      </c>
      <c r="E142" s="58">
        <v>42930</v>
      </c>
      <c r="F142" s="55">
        <v>80.2</v>
      </c>
      <c r="G142" s="55">
        <f>IF(ISBLANK(F143),"",Migigan_ConsumerExpectations[[#This Row],[Consumer expectations]]-F143)</f>
        <v>-3.7000000000000028</v>
      </c>
      <c r="I142" s="48">
        <v>42930</v>
      </c>
      <c r="J142" s="55">
        <v>113.2</v>
      </c>
      <c r="K142" s="55">
        <f>IF(ISBLANK(J143),"",Michigan_CurrentCondition[[#This Row],[Current conditions]]-J143)</f>
        <v>0.70000000000000284</v>
      </c>
    </row>
    <row r="143" spans="1:11" x14ac:dyDescent="0.25">
      <c r="A143" s="58">
        <v>42916</v>
      </c>
      <c r="B143" s="55">
        <v>95.1</v>
      </c>
      <c r="C143" s="57">
        <f>IF(ISBLANK(B144),"",Michigan_UMCSI[[#This Row],[UMCSI]]-B144)</f>
        <v>0.59999999999999432</v>
      </c>
      <c r="E143" s="58">
        <v>42916</v>
      </c>
      <c r="F143" s="55">
        <v>83.9</v>
      </c>
      <c r="G143" s="55">
        <f>IF(ISBLANK(F144),"",Migigan_ConsumerExpectations[[#This Row],[Consumer expectations]]-F144)</f>
        <v>-0.79999999999999716</v>
      </c>
      <c r="I143" s="48">
        <v>42916</v>
      </c>
      <c r="J143" s="55">
        <v>112.5</v>
      </c>
      <c r="K143" s="55">
        <f>IF(ISBLANK(J144),"",Michigan_CurrentCondition[[#This Row],[Current conditions]]-J144)</f>
        <v>2.9000000000000057</v>
      </c>
    </row>
    <row r="144" spans="1:11" x14ac:dyDescent="0.25">
      <c r="A144" s="58">
        <v>42902</v>
      </c>
      <c r="B144" s="55">
        <v>94.5</v>
      </c>
      <c r="C144" s="57">
        <f>IF(ISBLANK(B145),"",Michigan_UMCSI[[#This Row],[UMCSI]]-B145)</f>
        <v>-2.5999999999999943</v>
      </c>
      <c r="E144" s="58">
        <v>42902</v>
      </c>
      <c r="F144" s="55">
        <v>84.7</v>
      </c>
      <c r="G144" s="55">
        <f>IF(ISBLANK(F145),"",Migigan_ConsumerExpectations[[#This Row],[Consumer expectations]]-F145)</f>
        <v>-3</v>
      </c>
      <c r="I144" s="48">
        <v>42902</v>
      </c>
      <c r="J144" s="55">
        <v>109.6</v>
      </c>
      <c r="K144" s="55">
        <f>IF(ISBLANK(J145),"",Michigan_CurrentCondition[[#This Row],[Current conditions]]-J145)</f>
        <v>-2.1000000000000085</v>
      </c>
    </row>
    <row r="145" spans="1:11" x14ac:dyDescent="0.25">
      <c r="A145" s="58">
        <v>42881</v>
      </c>
      <c r="B145" s="55">
        <v>97.1</v>
      </c>
      <c r="C145" s="57">
        <f>IF(ISBLANK(B146),"",Michigan_UMCSI[[#This Row],[UMCSI]]-B146)</f>
        <v>-0.60000000000000853</v>
      </c>
      <c r="E145" s="58">
        <v>42881</v>
      </c>
      <c r="F145" s="55">
        <v>87.7</v>
      </c>
      <c r="G145" s="55">
        <f>IF(ISBLANK(F146),"",Migigan_ConsumerExpectations[[#This Row],[Consumer expectations]]-F146)</f>
        <v>-0.39999999999999147</v>
      </c>
      <c r="I145" s="48">
        <v>42881</v>
      </c>
      <c r="J145" s="55">
        <v>111.7</v>
      </c>
      <c r="K145" s="55">
        <f>IF(ISBLANK(J146),"",Michigan_CurrentCondition[[#This Row],[Current conditions]]-J146)</f>
        <v>-1</v>
      </c>
    </row>
    <row r="146" spans="1:11" x14ac:dyDescent="0.25">
      <c r="A146" s="58">
        <v>42867</v>
      </c>
      <c r="B146" s="55">
        <v>97.7</v>
      </c>
      <c r="C146" s="57">
        <f>IF(ISBLANK(B147),"",Michigan_UMCSI[[#This Row],[UMCSI]]-B147)</f>
        <v>0.70000000000000284</v>
      </c>
      <c r="E146" s="58">
        <v>42867</v>
      </c>
      <c r="F146" s="55">
        <v>88.1</v>
      </c>
      <c r="G146" s="55">
        <f>IF(ISBLANK(F147),"",Migigan_ConsumerExpectations[[#This Row],[Consumer expectations]]-F147)</f>
        <v>1.0999999999999943</v>
      </c>
      <c r="I146" s="48">
        <v>42867</v>
      </c>
      <c r="J146" s="55">
        <v>112.7</v>
      </c>
      <c r="K146" s="55">
        <f>IF(ISBLANK(J147),"",Michigan_CurrentCondition[[#This Row],[Current conditions]]-J147)</f>
        <v>0</v>
      </c>
    </row>
    <row r="147" spans="1:11" x14ac:dyDescent="0.25">
      <c r="A147" s="58">
        <v>42853</v>
      </c>
      <c r="B147" s="55">
        <v>97</v>
      </c>
      <c r="C147" s="57">
        <f>IF(ISBLANK(B148),"",Michigan_UMCSI[[#This Row],[UMCSI]]-B148)</f>
        <v>-1</v>
      </c>
      <c r="E147" s="58">
        <v>42853</v>
      </c>
      <c r="F147" s="55">
        <v>87</v>
      </c>
      <c r="G147" s="55">
        <f>IF(ISBLANK(F148),"",Migigan_ConsumerExpectations[[#This Row],[Consumer expectations]]-F148)</f>
        <v>9.9999999999994316E-2</v>
      </c>
      <c r="I147" s="48">
        <v>42853</v>
      </c>
      <c r="J147" s="55">
        <v>112.7</v>
      </c>
      <c r="K147" s="55">
        <f>IF(ISBLANK(J148),"",Michigan_CurrentCondition[[#This Row],[Current conditions]]-J148)</f>
        <v>-2.5</v>
      </c>
    </row>
    <row r="148" spans="1:11" x14ac:dyDescent="0.25">
      <c r="A148" s="58">
        <v>42838</v>
      </c>
      <c r="B148" s="55">
        <v>98</v>
      </c>
      <c r="C148" s="57">
        <f>IF(ISBLANK(B149),"",Michigan_UMCSI[[#This Row],[UMCSI]]-B149)</f>
        <v>1.0999999999999943</v>
      </c>
      <c r="E148" s="58">
        <v>42838</v>
      </c>
      <c r="F148" s="55">
        <v>86.9</v>
      </c>
      <c r="G148" s="55">
        <f>IF(ISBLANK(F149),"",Migigan_ConsumerExpectations[[#This Row],[Consumer expectations]]-F149)</f>
        <v>0.40000000000000568</v>
      </c>
      <c r="I148" s="48">
        <v>42838</v>
      </c>
      <c r="J148" s="55">
        <v>115.2</v>
      </c>
      <c r="K148" s="55">
        <f>IF(ISBLANK(J149),"",Michigan_CurrentCondition[[#This Row],[Current conditions]]-J149)</f>
        <v>2</v>
      </c>
    </row>
    <row r="149" spans="1:11" x14ac:dyDescent="0.25">
      <c r="A149" s="58">
        <v>42825</v>
      </c>
      <c r="B149" s="55">
        <v>96.9</v>
      </c>
      <c r="C149" s="57">
        <f>IF(ISBLANK(B150),"",Michigan_UMCSI[[#This Row],[UMCSI]]-B150)</f>
        <v>-0.69999999999998863</v>
      </c>
      <c r="E149" s="58">
        <v>42825</v>
      </c>
      <c r="F149" s="55">
        <v>86.5</v>
      </c>
      <c r="G149" s="55">
        <f>IF(ISBLANK(F150),"",Migigan_ConsumerExpectations[[#This Row],[Consumer expectations]]-F150)</f>
        <v>-0.20000000000000284</v>
      </c>
      <c r="I149" s="48">
        <v>42825</v>
      </c>
      <c r="J149" s="55">
        <v>113.2</v>
      </c>
      <c r="K149" s="55">
        <f>IF(ISBLANK(J150),"",Michigan_CurrentCondition[[#This Row],[Current conditions]]-J150)</f>
        <v>-1.2999999999999972</v>
      </c>
    </row>
    <row r="150" spans="1:11" x14ac:dyDescent="0.25">
      <c r="A150" s="58">
        <v>42811</v>
      </c>
      <c r="B150" s="55">
        <v>97.6</v>
      </c>
      <c r="C150" s="57">
        <f>IF(ISBLANK(B151),"",Michigan_UMCSI[[#This Row],[UMCSI]]-B151)</f>
        <v>1.8999999999999915</v>
      </c>
      <c r="E150" s="58">
        <v>42811</v>
      </c>
      <c r="F150" s="55">
        <v>86.7</v>
      </c>
      <c r="G150" s="55">
        <f>IF(ISBLANK(F151),"",Migigan_ConsumerExpectations[[#This Row],[Consumer expectations]]-F151)</f>
        <v>1</v>
      </c>
      <c r="I150" s="48">
        <v>42811</v>
      </c>
      <c r="J150" s="55">
        <v>114.5</v>
      </c>
      <c r="K150" s="55">
        <f>IF(ISBLANK(J151),"",Michigan_CurrentCondition[[#This Row],[Current conditions]]-J151)</f>
        <v>3.2999999999999972</v>
      </c>
    </row>
    <row r="151" spans="1:11" x14ac:dyDescent="0.25">
      <c r="A151" s="58">
        <v>42790</v>
      </c>
      <c r="B151" s="55">
        <v>95.7</v>
      </c>
      <c r="C151" s="57">
        <f>IF(ISBLANK(B152),"",Michigan_UMCSI[[#This Row],[UMCSI]]-B152)</f>
        <v>0</v>
      </c>
      <c r="E151" s="58">
        <v>42790</v>
      </c>
      <c r="F151" s="55">
        <v>85.7</v>
      </c>
      <c r="G151" s="55">
        <f>IF(ISBLANK(F152),"",Migigan_ConsumerExpectations[[#This Row],[Consumer expectations]]-F152)</f>
        <v>0</v>
      </c>
      <c r="I151" s="48">
        <v>42790</v>
      </c>
      <c r="J151" s="55">
        <v>111.2</v>
      </c>
      <c r="K151" s="55">
        <f>IF(ISBLANK(J152),"",Michigan_CurrentCondition[[#This Row],[Current conditions]]-J152)</f>
        <v>0</v>
      </c>
    </row>
    <row r="152" spans="1:11" x14ac:dyDescent="0.25">
      <c r="A152" s="58">
        <v>42776</v>
      </c>
      <c r="B152" s="55">
        <v>95.7</v>
      </c>
      <c r="C152" s="57">
        <f>IF(ISBLANK(B153),"",Michigan_UMCSI[[#This Row],[UMCSI]]-B153)</f>
        <v>-2.7999999999999972</v>
      </c>
      <c r="E152" s="58">
        <v>42776</v>
      </c>
      <c r="F152" s="55">
        <v>85.7</v>
      </c>
      <c r="G152" s="55">
        <f>IF(ISBLANK(F153),"",Migigan_ConsumerExpectations[[#This Row],[Consumer expectations]]-F153)</f>
        <v>-4.5999999999999943</v>
      </c>
      <c r="I152" s="48">
        <v>42776</v>
      </c>
      <c r="J152" s="55">
        <v>111.2</v>
      </c>
      <c r="K152" s="55">
        <f>IF(ISBLANK(J153),"",Michigan_CurrentCondition[[#This Row],[Current conditions]]-J153)</f>
        <v>-9.9999999999994316E-2</v>
      </c>
    </row>
    <row r="153" spans="1:11" x14ac:dyDescent="0.25">
      <c r="A153" s="58">
        <v>42762</v>
      </c>
      <c r="B153" s="55">
        <v>98.5</v>
      </c>
      <c r="C153" s="57">
        <f>IF(ISBLANK(B154),"",Michigan_UMCSI[[#This Row],[UMCSI]]-B154)</f>
        <v>0.40000000000000568</v>
      </c>
      <c r="E153" s="58">
        <v>42762</v>
      </c>
      <c r="F153" s="55">
        <v>90.3</v>
      </c>
      <c r="G153" s="55">
        <f>IF(ISBLANK(F154),"",Migigan_ConsumerExpectations[[#This Row],[Consumer expectations]]-F154)</f>
        <v>1.3999999999999915</v>
      </c>
      <c r="I153" s="48">
        <v>42762</v>
      </c>
      <c r="J153" s="55">
        <v>111.3</v>
      </c>
      <c r="K153" s="55">
        <f>IF(ISBLANK(J154),"",Michigan_CurrentCondition[[#This Row],[Current conditions]]-J154)</f>
        <v>-1.2000000000000028</v>
      </c>
    </row>
    <row r="154" spans="1:11" x14ac:dyDescent="0.25">
      <c r="A154" s="58">
        <v>42748</v>
      </c>
      <c r="B154" s="55">
        <v>98.1</v>
      </c>
      <c r="C154" s="57">
        <f>IF(ISBLANK(B155),"",Michigan_UMCSI[[#This Row],[UMCSI]]-B155)</f>
        <v>-0.10000000000000853</v>
      </c>
      <c r="E154" s="58">
        <v>42748</v>
      </c>
      <c r="F154" s="55">
        <v>88.9</v>
      </c>
      <c r="G154" s="55">
        <f>IF(ISBLANK(F155),"",Migigan_ConsumerExpectations[[#This Row],[Consumer expectations]]-F155)</f>
        <v>-0.59999999999999432</v>
      </c>
      <c r="I154" s="48">
        <v>42748</v>
      </c>
      <c r="J154" s="55">
        <v>112.5</v>
      </c>
      <c r="K154" s="55">
        <f>IF(ISBLANK(J155),"",Michigan_CurrentCondition[[#This Row],[Current conditions]]-J155)</f>
        <v>0.59999999999999432</v>
      </c>
    </row>
    <row r="155" spans="1:11" x14ac:dyDescent="0.25">
      <c r="A155" s="58">
        <v>42727</v>
      </c>
      <c r="B155" s="55">
        <v>98.2</v>
      </c>
      <c r="C155" s="57">
        <f>IF(ISBLANK(B156),"",Michigan_UMCSI[[#This Row],[UMCSI]]-B156)</f>
        <v>0.20000000000000284</v>
      </c>
      <c r="E155" s="58">
        <v>42727</v>
      </c>
      <c r="F155" s="55">
        <v>89.5</v>
      </c>
      <c r="G155" s="55">
        <f>IF(ISBLANK(F156),"",Migigan_ConsumerExpectations[[#This Row],[Consumer expectations]]-F156)</f>
        <v>0.59999999999999432</v>
      </c>
      <c r="I155" s="48">
        <v>42727</v>
      </c>
      <c r="J155" s="55">
        <v>111.9</v>
      </c>
      <c r="K155" s="55">
        <f>IF(ISBLANK(J156),"",Michigan_CurrentCondition[[#This Row],[Current conditions]]-J156)</f>
        <v>-0.19999999999998863</v>
      </c>
    </row>
    <row r="156" spans="1:11" x14ac:dyDescent="0.25">
      <c r="A156" s="58">
        <v>42713</v>
      </c>
      <c r="B156" s="55">
        <v>98</v>
      </c>
      <c r="C156" s="57">
        <f>IF(ISBLANK(B157),"",Michigan_UMCSI[[#This Row],[UMCSI]]-B157)</f>
        <v>4.2000000000000028</v>
      </c>
      <c r="E156" s="58">
        <v>42713</v>
      </c>
      <c r="F156" s="55">
        <v>88.9</v>
      </c>
      <c r="G156" s="55">
        <f>IF(ISBLANK(F157),"",Migigan_ConsumerExpectations[[#This Row],[Consumer expectations]]-F157)</f>
        <v>3.7000000000000028</v>
      </c>
      <c r="I156" s="48">
        <v>42713</v>
      </c>
      <c r="J156" s="55">
        <v>112.1</v>
      </c>
      <c r="K156" s="55">
        <f>IF(ISBLANK(J157),"",Michigan_CurrentCondition[[#This Row],[Current conditions]]-J157)</f>
        <v>4.7999999999999972</v>
      </c>
    </row>
    <row r="157" spans="1:11" x14ac:dyDescent="0.25">
      <c r="A157" s="58">
        <v>42697</v>
      </c>
      <c r="B157" s="55">
        <v>93.8</v>
      </c>
      <c r="C157" s="57">
        <f>IF(ISBLANK(B158),"",Michigan_UMCSI[[#This Row],[UMCSI]]-B158)</f>
        <v>2.2000000000000028</v>
      </c>
      <c r="E157" s="58">
        <v>42697</v>
      </c>
      <c r="F157" s="55">
        <v>85.2</v>
      </c>
      <c r="G157" s="55">
        <f>IF(ISBLANK(F158),"",Migigan_ConsumerExpectations[[#This Row],[Consumer expectations]]-F158)</f>
        <v>2.7000000000000028</v>
      </c>
      <c r="I157" s="48">
        <v>42697</v>
      </c>
      <c r="J157" s="55">
        <v>107.3</v>
      </c>
      <c r="K157" s="55">
        <f>IF(ISBLANK(J158),"",Michigan_CurrentCondition[[#This Row],[Current conditions]]-J158)</f>
        <v>1.3999999999999915</v>
      </c>
    </row>
    <row r="158" spans="1:11" x14ac:dyDescent="0.25">
      <c r="A158" s="58">
        <v>42685</v>
      </c>
      <c r="B158" s="55">
        <v>91.6</v>
      </c>
      <c r="C158" s="57">
        <f>IF(ISBLANK(B159),"",Michigan_UMCSI[[#This Row],[UMCSI]]-B159)</f>
        <v>4.3999999999999915</v>
      </c>
      <c r="E158" s="58">
        <v>42685</v>
      </c>
      <c r="F158" s="55">
        <v>82.5</v>
      </c>
      <c r="G158" s="55">
        <f>IF(ISBLANK(F159),"",Migigan_ConsumerExpectations[[#This Row],[Consumer expectations]]-F159)</f>
        <v>5.7000000000000028</v>
      </c>
      <c r="I158" s="48">
        <v>42685</v>
      </c>
      <c r="J158" s="55">
        <v>105.9</v>
      </c>
      <c r="K158" s="55">
        <f>IF(ISBLANK(J159),"",Michigan_CurrentCondition[[#This Row],[Current conditions]]-J159)</f>
        <v>2.7000000000000028</v>
      </c>
    </row>
    <row r="159" spans="1:11" x14ac:dyDescent="0.25">
      <c r="A159" s="58">
        <v>42671</v>
      </c>
      <c r="B159" s="55">
        <v>87.2</v>
      </c>
      <c r="C159" s="57">
        <f>IF(ISBLANK(B160),"",Michigan_UMCSI[[#This Row],[UMCSI]]-B160)</f>
        <v>-0.70000000000000284</v>
      </c>
      <c r="E159" s="58">
        <v>42671</v>
      </c>
      <c r="F159" s="55">
        <v>76.8</v>
      </c>
      <c r="G159" s="55">
        <f>IF(ISBLANK(F160),"",Migigan_ConsumerExpectations[[#This Row],[Consumer expectations]]-F160)</f>
        <v>0.20000000000000284</v>
      </c>
      <c r="I159" s="48">
        <v>42671</v>
      </c>
      <c r="J159" s="55">
        <v>103.2</v>
      </c>
      <c r="K159" s="55">
        <f>IF(ISBLANK(J160),"",Michigan_CurrentCondition[[#This Row],[Current conditions]]-J160)</f>
        <v>-2.2999999999999972</v>
      </c>
    </row>
    <row r="160" spans="1:11" x14ac:dyDescent="0.25">
      <c r="A160" s="58">
        <v>42657</v>
      </c>
      <c r="B160" s="55">
        <v>87.9</v>
      </c>
      <c r="C160" s="57">
        <f>IF(ISBLANK(B161),"",Michigan_UMCSI[[#This Row],[UMCSI]]-B161)</f>
        <v>-3.2999999999999972</v>
      </c>
      <c r="E160" s="58">
        <v>42657</v>
      </c>
      <c r="F160" s="55">
        <v>76.599999999999994</v>
      </c>
      <c r="G160" s="55">
        <f>IF(ISBLANK(F161),"",Migigan_ConsumerExpectations[[#This Row],[Consumer expectations]]-F161)</f>
        <v>-6.1000000000000085</v>
      </c>
      <c r="I160" s="48">
        <v>42657</v>
      </c>
      <c r="J160" s="55">
        <v>105.5</v>
      </c>
      <c r="K160" s="55">
        <f>IF(ISBLANK(J161),"",Michigan_CurrentCondition[[#This Row],[Current conditions]]-J161)</f>
        <v>1.2999999999999972</v>
      </c>
    </row>
    <row r="161" spans="1:11" x14ac:dyDescent="0.25">
      <c r="A161" s="58">
        <v>42643</v>
      </c>
      <c r="B161" s="55">
        <v>91.2</v>
      </c>
      <c r="C161" s="57">
        <f>IF(ISBLANK(B162),"",Michigan_UMCSI[[#This Row],[UMCSI]]-B162)</f>
        <v>1.4000000000000057</v>
      </c>
      <c r="E161" s="58">
        <v>42643</v>
      </c>
      <c r="F161" s="55">
        <v>82.7</v>
      </c>
      <c r="G161" s="55">
        <f>IF(ISBLANK(F162),"",Migigan_ConsumerExpectations[[#This Row],[Consumer expectations]]-F162)</f>
        <v>1.6000000000000085</v>
      </c>
      <c r="I161" s="48">
        <v>42643</v>
      </c>
      <c r="J161" s="55">
        <v>104.2</v>
      </c>
      <c r="K161" s="55">
        <f>IF(ISBLANK(J162),"",Michigan_CurrentCondition[[#This Row],[Current conditions]]-J162)</f>
        <v>0.70000000000000284</v>
      </c>
    </row>
    <row r="162" spans="1:11" x14ac:dyDescent="0.25">
      <c r="A162" s="58">
        <v>42629</v>
      </c>
      <c r="B162" s="55">
        <v>89.8</v>
      </c>
      <c r="C162" s="57">
        <f>IF(ISBLANK(B163),"",Michigan_UMCSI[[#This Row],[UMCSI]]-B163)</f>
        <v>0</v>
      </c>
      <c r="E162" s="58">
        <v>42629</v>
      </c>
      <c r="F162" s="55">
        <v>81.099999999999994</v>
      </c>
      <c r="G162" s="55">
        <f>IF(ISBLANK(F163),"",Migigan_ConsumerExpectations[[#This Row],[Consumer expectations]]-F163)</f>
        <v>2.3999999999999915</v>
      </c>
      <c r="I162" s="48">
        <v>42629</v>
      </c>
      <c r="J162" s="55">
        <v>103.5</v>
      </c>
      <c r="K162" s="55">
        <f>IF(ISBLANK(J163),"",Michigan_CurrentCondition[[#This Row],[Current conditions]]-J163)</f>
        <v>-3.5</v>
      </c>
    </row>
    <row r="163" spans="1:11" x14ac:dyDescent="0.25">
      <c r="A163" s="58">
        <v>42608</v>
      </c>
      <c r="B163" s="55">
        <v>89.8</v>
      </c>
      <c r="C163" s="57">
        <f>IF(ISBLANK(B164),"",Michigan_UMCSI[[#This Row],[UMCSI]]-B164)</f>
        <v>-0.60000000000000853</v>
      </c>
      <c r="E163" s="58">
        <v>42608</v>
      </c>
      <c r="F163" s="55">
        <v>78.7</v>
      </c>
      <c r="G163" s="55">
        <f>IF(ISBLANK(F164),"",Migigan_ConsumerExpectations[[#This Row],[Consumer expectations]]-F164)</f>
        <v>-1.5999999999999943</v>
      </c>
      <c r="I163" s="48">
        <v>42608</v>
      </c>
      <c r="J163" s="55">
        <v>107</v>
      </c>
      <c r="K163" s="55">
        <f>IF(ISBLANK(J164),"",Michigan_CurrentCondition[[#This Row],[Current conditions]]-J164)</f>
        <v>0.90000000000000568</v>
      </c>
    </row>
    <row r="164" spans="1:11" x14ac:dyDescent="0.25">
      <c r="A164" s="58">
        <v>42594</v>
      </c>
      <c r="B164" s="55">
        <v>90.4</v>
      </c>
      <c r="C164" s="57">
        <f>IF(ISBLANK(B165),"",Michigan_UMCSI[[#This Row],[UMCSI]]-B165)</f>
        <v>0.40000000000000568</v>
      </c>
      <c r="E164" s="58">
        <v>42594</v>
      </c>
      <c r="F164" s="55">
        <v>80.3</v>
      </c>
      <c r="G164" s="55">
        <f>IF(ISBLANK(F165),"",Migigan_ConsumerExpectations[[#This Row],[Consumer expectations]]-F165)</f>
        <v>2.5</v>
      </c>
      <c r="I164" s="48">
        <v>42594</v>
      </c>
      <c r="J164" s="55">
        <v>106.1</v>
      </c>
      <c r="K164" s="55">
        <f>IF(ISBLANK(J165),"",Michigan_CurrentCondition[[#This Row],[Current conditions]]-J165)</f>
        <v>-2.9000000000000057</v>
      </c>
    </row>
    <row r="165" spans="1:11" x14ac:dyDescent="0.25">
      <c r="A165" s="58">
        <v>42580</v>
      </c>
      <c r="B165" s="55">
        <v>90</v>
      </c>
      <c r="C165" s="57">
        <f>IF(ISBLANK(B166),"",Michigan_UMCSI[[#This Row],[UMCSI]]-B166)</f>
        <v>0.5</v>
      </c>
      <c r="E165" s="58">
        <v>42580</v>
      </c>
      <c r="F165" s="55">
        <v>77.8</v>
      </c>
      <c r="G165" s="55">
        <f>IF(ISBLANK(F166),"",Migigan_ConsumerExpectations[[#This Row],[Consumer expectations]]-F166)</f>
        <v>0.70000000000000284</v>
      </c>
      <c r="I165" s="48">
        <v>42580</v>
      </c>
      <c r="J165" s="55">
        <v>109</v>
      </c>
      <c r="K165" s="55">
        <f>IF(ISBLANK(J166),"",Michigan_CurrentCondition[[#This Row],[Current conditions]]-J166)</f>
        <v>0.29999999999999716</v>
      </c>
    </row>
    <row r="166" spans="1:11" x14ac:dyDescent="0.25">
      <c r="A166" s="58">
        <v>42566</v>
      </c>
      <c r="B166" s="55">
        <v>89.5</v>
      </c>
      <c r="C166" s="57">
        <f>IF(ISBLANK(B167),"",Michigan_UMCSI[[#This Row],[UMCSI]]-B167)</f>
        <v>-4</v>
      </c>
      <c r="E166" s="58">
        <v>42566</v>
      </c>
      <c r="F166" s="55">
        <v>77.099999999999994</v>
      </c>
      <c r="G166" s="55">
        <f>IF(ISBLANK(F167),"",Migigan_ConsumerExpectations[[#This Row],[Consumer expectations]]-F167)</f>
        <v>-5.3000000000000114</v>
      </c>
      <c r="I166" s="48">
        <v>42566</v>
      </c>
      <c r="J166" s="55">
        <v>108.7</v>
      </c>
      <c r="K166" s="55">
        <f>IF(ISBLANK(J167),"",Michigan_CurrentCondition[[#This Row],[Current conditions]]-J167)</f>
        <v>-2.0999999999999943</v>
      </c>
    </row>
    <row r="167" spans="1:11" x14ac:dyDescent="0.25">
      <c r="A167" s="58">
        <v>42545</v>
      </c>
      <c r="B167" s="55">
        <v>93.5</v>
      </c>
      <c r="C167" s="57">
        <f>IF(ISBLANK(B168),"",Michigan_UMCSI[[#This Row],[UMCSI]]-B168)</f>
        <v>-0.79999999999999716</v>
      </c>
      <c r="E167" s="58">
        <v>42545</v>
      </c>
      <c r="F167" s="55">
        <v>82.4</v>
      </c>
      <c r="G167" s="55">
        <f>IF(ISBLANK(F168),"",Migigan_ConsumerExpectations[[#This Row],[Consumer expectations]]-F168)</f>
        <v>-0.79999999999999716</v>
      </c>
      <c r="I167" s="48">
        <v>42545</v>
      </c>
      <c r="J167" s="55">
        <v>110.8</v>
      </c>
      <c r="K167" s="55">
        <f>IF(ISBLANK(J168),"",Michigan_CurrentCondition[[#This Row],[Current conditions]]-J168)</f>
        <v>-0.90000000000000568</v>
      </c>
    </row>
    <row r="168" spans="1:11" x14ac:dyDescent="0.25">
      <c r="A168" s="58">
        <v>42531</v>
      </c>
      <c r="B168" s="55">
        <v>94.3</v>
      </c>
      <c r="C168" s="57">
        <f>IF(ISBLANK(B169),"",Michigan_UMCSI[[#This Row],[UMCSI]]-B169)</f>
        <v>-0.40000000000000568</v>
      </c>
      <c r="E168" s="58">
        <v>42531</v>
      </c>
      <c r="F168" s="55">
        <v>83.2</v>
      </c>
      <c r="G168" s="55">
        <f>IF(ISBLANK(F169),"",Migigan_ConsumerExpectations[[#This Row],[Consumer expectations]]-F169)</f>
        <v>-1.7000000000000028</v>
      </c>
      <c r="I168" s="48">
        <v>42531</v>
      </c>
      <c r="J168" s="55">
        <v>111.7</v>
      </c>
      <c r="K168" s="55">
        <f>IF(ISBLANK(J169),"",Michigan_CurrentCondition[[#This Row],[Current conditions]]-J169)</f>
        <v>1.7999999999999972</v>
      </c>
    </row>
    <row r="169" spans="1:11" x14ac:dyDescent="0.25">
      <c r="A169" s="58">
        <v>42517</v>
      </c>
      <c r="B169" s="55">
        <v>94.7</v>
      </c>
      <c r="C169" s="57">
        <f>IF(ISBLANK(B170),"",Michigan_UMCSI[[#This Row],[UMCSI]]-B170)</f>
        <v>-1.0999999999999943</v>
      </c>
      <c r="E169" s="58">
        <v>42517</v>
      </c>
      <c r="F169" s="55">
        <v>84.9</v>
      </c>
      <c r="G169" s="55">
        <f>IF(ISBLANK(F170),"",Migigan_ConsumerExpectations[[#This Row],[Consumer expectations]]-F170)</f>
        <v>-2.5999999999999943</v>
      </c>
      <c r="I169" s="48">
        <v>42517</v>
      </c>
      <c r="J169" s="55">
        <v>109.9</v>
      </c>
      <c r="K169" s="55">
        <f>IF(ISBLANK(J170),"",Michigan_CurrentCondition[[#This Row],[Current conditions]]-J170)</f>
        <v>1.3000000000000114</v>
      </c>
    </row>
    <row r="170" spans="1:11" x14ac:dyDescent="0.25">
      <c r="A170" s="58">
        <v>42503</v>
      </c>
      <c r="B170" s="55">
        <v>95.8</v>
      </c>
      <c r="C170" s="57">
        <f>IF(ISBLANK(B171),"",Michigan_UMCSI[[#This Row],[UMCSI]]-B171)</f>
        <v>6.7999999999999972</v>
      </c>
      <c r="E170" s="58">
        <v>42503</v>
      </c>
      <c r="F170" s="55">
        <v>87.5</v>
      </c>
      <c r="G170" s="55">
        <f>IF(ISBLANK(F171),"",Migigan_ConsumerExpectations[[#This Row],[Consumer expectations]]-F171)</f>
        <v>9.9000000000000057</v>
      </c>
      <c r="I170" s="48">
        <v>42503</v>
      </c>
      <c r="J170" s="55">
        <v>108.6</v>
      </c>
      <c r="K170" s="55">
        <f>IF(ISBLANK(J171),"",Michigan_CurrentCondition[[#This Row],[Current conditions]]-J171)</f>
        <v>1.8999999999999915</v>
      </c>
    </row>
    <row r="171" spans="1:11" x14ac:dyDescent="0.25">
      <c r="A171" s="58">
        <v>42489</v>
      </c>
      <c r="B171" s="55">
        <v>89</v>
      </c>
      <c r="C171" s="57">
        <f>IF(ISBLANK(B172),"",Michigan_UMCSI[[#This Row],[UMCSI]]-B172)</f>
        <v>-0.70000000000000284</v>
      </c>
      <c r="E171" s="58">
        <v>42489</v>
      </c>
      <c r="F171" s="55">
        <v>77.599999999999994</v>
      </c>
      <c r="G171" s="55">
        <f>IF(ISBLANK(F172),"",Migigan_ConsumerExpectations[[#This Row],[Consumer expectations]]-F172)</f>
        <v>-2</v>
      </c>
      <c r="I171" s="48">
        <v>42489</v>
      </c>
      <c r="J171" s="55">
        <v>106.7</v>
      </c>
      <c r="K171" s="55">
        <f>IF(ISBLANK(J172),"",Michigan_CurrentCondition[[#This Row],[Current conditions]]-J172)</f>
        <v>1.2999999999999972</v>
      </c>
    </row>
    <row r="172" spans="1:11" x14ac:dyDescent="0.25">
      <c r="A172" s="58">
        <v>42475</v>
      </c>
      <c r="B172" s="55">
        <v>89.7</v>
      </c>
      <c r="C172" s="57">
        <f>IF(ISBLANK(B173),"",Michigan_UMCSI[[#This Row],[UMCSI]]-B173)</f>
        <v>-1.2999999999999972</v>
      </c>
      <c r="E172" s="58">
        <v>42475</v>
      </c>
      <c r="F172" s="55">
        <v>79.599999999999994</v>
      </c>
      <c r="G172" s="55">
        <f>IF(ISBLANK(F173),"",Migigan_ConsumerExpectations[[#This Row],[Consumer expectations]]-F173)</f>
        <v>-1.9000000000000057</v>
      </c>
      <c r="I172" s="48">
        <v>42475</v>
      </c>
      <c r="J172" s="55">
        <v>105.4</v>
      </c>
      <c r="K172" s="55">
        <f>IF(ISBLANK(J173),"",Michigan_CurrentCondition[[#This Row],[Current conditions]]-J173)</f>
        <v>-0.19999999999998863</v>
      </c>
    </row>
    <row r="173" spans="1:11" x14ac:dyDescent="0.25">
      <c r="A173" s="58">
        <v>42461</v>
      </c>
      <c r="B173" s="55">
        <v>91</v>
      </c>
      <c r="C173" s="57">
        <f>IF(ISBLANK(B174),"",Michigan_UMCSI[[#This Row],[UMCSI]]-B174)</f>
        <v>1</v>
      </c>
      <c r="E173" s="58">
        <v>42461</v>
      </c>
      <c r="F173" s="55">
        <v>81.5</v>
      </c>
      <c r="G173" s="55">
        <f>IF(ISBLANK(F174),"",Migigan_ConsumerExpectations[[#This Row],[Consumer expectations]]-F174)</f>
        <v>1.5</v>
      </c>
      <c r="I173" s="48">
        <v>42461</v>
      </c>
      <c r="J173" s="55">
        <v>105.6</v>
      </c>
      <c r="K173" s="55">
        <f>IF(ISBLANK(J174),"",Michigan_CurrentCondition[[#This Row],[Current conditions]]-J174)</f>
        <v>0</v>
      </c>
    </row>
    <row r="174" spans="1:11" x14ac:dyDescent="0.25">
      <c r="A174" s="58">
        <v>42447</v>
      </c>
      <c r="B174" s="55">
        <v>90</v>
      </c>
      <c r="C174" s="57">
        <f>IF(ISBLANK(B175),"",Michigan_UMCSI[[#This Row],[UMCSI]]-B175)</f>
        <v>-1.7000000000000028</v>
      </c>
      <c r="E174" s="58">
        <v>42447</v>
      </c>
      <c r="F174" s="55">
        <v>80</v>
      </c>
      <c r="G174" s="55">
        <f>IF(ISBLANK(F175),"",Migigan_ConsumerExpectations[[#This Row],[Consumer expectations]]-F175)</f>
        <v>-1.9000000000000057</v>
      </c>
      <c r="I174" s="48">
        <v>42447</v>
      </c>
      <c r="J174" s="55">
        <v>105.6</v>
      </c>
      <c r="K174" s="55">
        <f>IF(ISBLANK(J175),"",Michigan_CurrentCondition[[#This Row],[Current conditions]]-J175)</f>
        <v>-1.2000000000000028</v>
      </c>
    </row>
    <row r="175" spans="1:11" x14ac:dyDescent="0.25">
      <c r="A175" s="58">
        <v>42426</v>
      </c>
      <c r="B175" s="55">
        <v>91.7</v>
      </c>
      <c r="C175" s="57">
        <f>IF(ISBLANK(B176),"",Michigan_UMCSI[[#This Row],[UMCSI]]-B176)</f>
        <v>1</v>
      </c>
      <c r="E175" s="58">
        <v>42426</v>
      </c>
      <c r="F175" s="55">
        <v>81.900000000000006</v>
      </c>
      <c r="G175" s="55">
        <f>IF(ISBLANK(F176),"",Migigan_ConsumerExpectations[[#This Row],[Consumer expectations]]-F176)</f>
        <v>0.90000000000000568</v>
      </c>
      <c r="I175" s="48">
        <v>42426</v>
      </c>
      <c r="J175" s="55">
        <v>106.8</v>
      </c>
      <c r="K175" s="55">
        <f>IF(ISBLANK(J176),"",Michigan_CurrentCondition[[#This Row],[Current conditions]]-J176)</f>
        <v>1</v>
      </c>
    </row>
    <row r="176" spans="1:11" x14ac:dyDescent="0.25">
      <c r="A176" s="58">
        <v>42412</v>
      </c>
      <c r="B176" s="55">
        <v>90.7</v>
      </c>
      <c r="C176" s="57">
        <f>IF(ISBLANK(B177),"",Michigan_UMCSI[[#This Row],[UMCSI]]-B177)</f>
        <v>-1.2999999999999972</v>
      </c>
      <c r="E176" s="58">
        <v>42412</v>
      </c>
      <c r="F176" s="55">
        <v>81</v>
      </c>
      <c r="G176" s="55">
        <f>IF(ISBLANK(F177),"",Migigan_ConsumerExpectations[[#This Row],[Consumer expectations]]-F177)</f>
        <v>-1.7000000000000028</v>
      </c>
      <c r="I176" s="48">
        <v>42412</v>
      </c>
      <c r="J176" s="55">
        <v>105.8</v>
      </c>
      <c r="K176" s="55">
        <f>IF(ISBLANK(J177),"",Michigan_CurrentCondition[[#This Row],[Current conditions]]-J177)</f>
        <v>-0.60000000000000853</v>
      </c>
    </row>
    <row r="177" spans="1:11" x14ac:dyDescent="0.25">
      <c r="A177" s="58">
        <v>42398</v>
      </c>
      <c r="B177" s="55">
        <v>92</v>
      </c>
      <c r="C177" s="57">
        <f>IF(ISBLANK(B178),"",Michigan_UMCSI[[#This Row],[UMCSI]]-B178)</f>
        <v>-1.2999999999999972</v>
      </c>
      <c r="E177" s="58">
        <v>42398</v>
      </c>
      <c r="F177" s="55">
        <v>82.7</v>
      </c>
      <c r="G177" s="55">
        <f>IF(ISBLANK(F178),"",Migigan_ConsumerExpectations[[#This Row],[Consumer expectations]]-F178)</f>
        <v>-3</v>
      </c>
      <c r="I177" s="48">
        <v>42398</v>
      </c>
      <c r="J177" s="55">
        <v>106.4</v>
      </c>
      <c r="K177" s="55">
        <f>IF(ISBLANK(J178),"",Michigan_CurrentCondition[[#This Row],[Current conditions]]-J178)</f>
        <v>1.3000000000000114</v>
      </c>
    </row>
    <row r="178" spans="1:11" x14ac:dyDescent="0.25">
      <c r="A178" s="58">
        <v>42384</v>
      </c>
      <c r="B178" s="55">
        <v>93.3</v>
      </c>
      <c r="C178" s="57">
        <f>IF(ISBLANK(B179),"",Michigan_UMCSI[[#This Row],[UMCSI]]-B179)</f>
        <v>0.70000000000000284</v>
      </c>
      <c r="E178" s="58">
        <v>42384</v>
      </c>
      <c r="F178" s="55">
        <v>85.7</v>
      </c>
      <c r="G178" s="55">
        <f>IF(ISBLANK(F179),"",Migigan_ConsumerExpectations[[#This Row],[Consumer expectations]]-F179)</f>
        <v>3</v>
      </c>
      <c r="I178" s="48">
        <v>42384</v>
      </c>
      <c r="J178" s="55">
        <v>105.1</v>
      </c>
      <c r="K178" s="55">
        <f>IF(ISBLANK(J179),"",Michigan_CurrentCondition[[#This Row],[Current conditions]]-J179)</f>
        <v>-3</v>
      </c>
    </row>
    <row r="179" spans="1:11" x14ac:dyDescent="0.25">
      <c r="A179" s="58">
        <v>42361</v>
      </c>
      <c r="B179" s="55">
        <v>92.6</v>
      </c>
      <c r="C179" s="57">
        <f>IF(ISBLANK(B180),"",Michigan_UMCSI[[#This Row],[UMCSI]]-B180)</f>
        <v>0.79999999999999716</v>
      </c>
      <c r="E179" s="58">
        <v>42361</v>
      </c>
      <c r="F179" s="55">
        <v>82.7</v>
      </c>
      <c r="G179" s="55">
        <f>IF(ISBLANK(F180),"",Migigan_ConsumerExpectations[[#This Row],[Consumer expectations]]-F180)</f>
        <v>0.70000000000000284</v>
      </c>
      <c r="I179" s="48">
        <v>42361</v>
      </c>
      <c r="J179" s="55">
        <v>108.1</v>
      </c>
      <c r="K179" s="55">
        <f>IF(ISBLANK(J180),"",Michigan_CurrentCondition[[#This Row],[Current conditions]]-J180)</f>
        <v>1.0999999999999943</v>
      </c>
    </row>
    <row r="180" spans="1:11" x14ac:dyDescent="0.25">
      <c r="A180" s="58">
        <v>42349</v>
      </c>
      <c r="B180" s="55">
        <v>91.8</v>
      </c>
      <c r="C180" s="57">
        <f>IF(ISBLANK(B181),"",Michigan_UMCSI[[#This Row],[UMCSI]]-B181)</f>
        <v>0.5</v>
      </c>
      <c r="E180" s="58">
        <v>42349</v>
      </c>
      <c r="F180" s="55">
        <v>82</v>
      </c>
      <c r="G180" s="55">
        <f>IF(ISBLANK(F181),"",Migigan_ConsumerExpectations[[#This Row],[Consumer expectations]]-F181)</f>
        <v>-0.90000000000000568</v>
      </c>
      <c r="I180" s="48">
        <v>42349</v>
      </c>
      <c r="J180" s="55">
        <v>107</v>
      </c>
      <c r="K180" s="55">
        <f>IF(ISBLANK(J181),"",Michigan_CurrentCondition[[#This Row],[Current conditions]]-J181)</f>
        <v>2.7000000000000028</v>
      </c>
    </row>
    <row r="181" spans="1:11" x14ac:dyDescent="0.25">
      <c r="A181" s="58">
        <v>42333</v>
      </c>
      <c r="B181" s="55">
        <v>91.3</v>
      </c>
      <c r="C181" s="57">
        <f>IF(ISBLANK(B182),"",Michigan_UMCSI[[#This Row],[UMCSI]]-B182)</f>
        <v>-1.7999999999999972</v>
      </c>
      <c r="E181" s="58">
        <v>42333</v>
      </c>
      <c r="F181" s="55">
        <v>82.9</v>
      </c>
      <c r="G181" s="55">
        <f>IF(ISBLANK(F182),"",Migigan_ConsumerExpectations[[#This Row],[Consumer expectations]]-F182)</f>
        <v>-2.6999999999999886</v>
      </c>
      <c r="I181" s="48">
        <v>42333</v>
      </c>
      <c r="J181" s="55">
        <v>104.3</v>
      </c>
      <c r="K181" s="55">
        <f>IF(ISBLANK(J182),"",Michigan_CurrentCondition[[#This Row],[Current conditions]]-J182)</f>
        <v>-0.5</v>
      </c>
    </row>
    <row r="182" spans="1:11" x14ac:dyDescent="0.25">
      <c r="A182" s="58">
        <v>42321</v>
      </c>
      <c r="B182" s="55">
        <v>93.1</v>
      </c>
      <c r="C182" s="57">
        <f>IF(ISBLANK(B183),"",Michigan_UMCSI[[#This Row],[UMCSI]]-B183)</f>
        <v>3.0999999999999943</v>
      </c>
      <c r="E182" s="58">
        <v>42321</v>
      </c>
      <c r="F182" s="55">
        <v>85.6</v>
      </c>
      <c r="G182" s="55">
        <f>IF(ISBLANK(F183),"",Migigan_ConsumerExpectations[[#This Row],[Consumer expectations]]-F183)</f>
        <v>3.5</v>
      </c>
      <c r="I182" s="48">
        <v>42321</v>
      </c>
      <c r="J182" s="55">
        <v>104.8</v>
      </c>
      <c r="K182" s="55">
        <f>IF(ISBLANK(J183),"",Michigan_CurrentCondition[[#This Row],[Current conditions]]-J183)</f>
        <v>2.5</v>
      </c>
    </row>
    <row r="183" spans="1:11" x14ac:dyDescent="0.25">
      <c r="A183" s="58">
        <v>42307</v>
      </c>
      <c r="B183" s="55">
        <v>90</v>
      </c>
      <c r="C183" s="57">
        <f>IF(ISBLANK(B184),"",Michigan_UMCSI[[#This Row],[UMCSI]]-B184)</f>
        <v>-2.0999999999999943</v>
      </c>
      <c r="E183" s="58">
        <v>42307</v>
      </c>
      <c r="F183" s="55">
        <v>82.1</v>
      </c>
      <c r="G183" s="55">
        <f>IF(ISBLANK(F184),"",Migigan_ConsumerExpectations[[#This Row],[Consumer expectations]]-F184)</f>
        <v>-0.60000000000000853</v>
      </c>
      <c r="I183" s="48">
        <v>42307</v>
      </c>
      <c r="J183" s="55">
        <v>102.3</v>
      </c>
      <c r="K183" s="55">
        <f>IF(ISBLANK(J184),"",Michigan_CurrentCondition[[#This Row],[Current conditions]]-J184)</f>
        <v>-4.4000000000000057</v>
      </c>
    </row>
    <row r="184" spans="1:11" x14ac:dyDescent="0.25">
      <c r="A184" s="58">
        <v>42293</v>
      </c>
      <c r="B184" s="55">
        <v>92.1</v>
      </c>
      <c r="C184" s="57">
        <f>IF(ISBLANK(B185),"",Michigan_UMCSI[[#This Row],[UMCSI]]-B185)</f>
        <v>4.8999999999999915</v>
      </c>
      <c r="E184" s="58">
        <v>42293</v>
      </c>
      <c r="F184" s="55">
        <v>82.7</v>
      </c>
      <c r="G184" s="55">
        <f>IF(ISBLANK(F185),"",Migigan_ConsumerExpectations[[#This Row],[Consumer expectations]]-F185)</f>
        <v>4.5</v>
      </c>
      <c r="I184" s="48">
        <v>42293</v>
      </c>
      <c r="J184" s="55">
        <v>106.7</v>
      </c>
      <c r="K184" s="55">
        <f>IF(ISBLANK(J185),"",Michigan_CurrentCondition[[#This Row],[Current conditions]]-J185)</f>
        <v>5.5</v>
      </c>
    </row>
    <row r="185" spans="1:11" x14ac:dyDescent="0.25">
      <c r="A185" s="58">
        <v>42272</v>
      </c>
      <c r="B185" s="55">
        <v>87.2</v>
      </c>
      <c r="C185" s="57">
        <f>IF(ISBLANK(B186),"",Michigan_UMCSI[[#This Row],[UMCSI]]-B186)</f>
        <v>1.5</v>
      </c>
      <c r="E185" s="58">
        <v>42272</v>
      </c>
      <c r="F185" s="55">
        <v>78.2</v>
      </c>
      <c r="G185" s="55">
        <f>IF(ISBLANK(F186),"",Migigan_ConsumerExpectations[[#This Row],[Consumer expectations]]-F186)</f>
        <v>1.7999999999999972</v>
      </c>
      <c r="I185" s="48">
        <v>42272</v>
      </c>
      <c r="J185" s="55">
        <v>101.2</v>
      </c>
      <c r="K185" s="55">
        <f>IF(ISBLANK(J186),"",Michigan_CurrentCondition[[#This Row],[Current conditions]]-J186)</f>
        <v>0.90000000000000568</v>
      </c>
    </row>
    <row r="186" spans="1:11" x14ac:dyDescent="0.25">
      <c r="A186" s="58">
        <v>42258</v>
      </c>
      <c r="B186" s="55">
        <v>85.7</v>
      </c>
      <c r="C186" s="57">
        <f>IF(ISBLANK(B187),"",Michigan_UMCSI[[#This Row],[UMCSI]]-B187)</f>
        <v>-6.2000000000000028</v>
      </c>
      <c r="E186" s="58">
        <v>42258</v>
      </c>
      <c r="F186" s="55">
        <v>76.400000000000006</v>
      </c>
      <c r="G186" s="55">
        <f>IF(ISBLANK(F187),"",Migigan_ConsumerExpectations[[#This Row],[Consumer expectations]]-F187)</f>
        <v>-7</v>
      </c>
      <c r="I186" s="48">
        <v>42258</v>
      </c>
      <c r="J186" s="55">
        <v>100.3</v>
      </c>
      <c r="K186" s="55">
        <f>IF(ISBLANK(J187),"",Michigan_CurrentCondition[[#This Row],[Current conditions]]-J187)</f>
        <v>-4.7999999999999972</v>
      </c>
    </row>
    <row r="187" spans="1:11" x14ac:dyDescent="0.25">
      <c r="A187" s="58">
        <v>42244</v>
      </c>
      <c r="B187" s="55">
        <v>91.9</v>
      </c>
      <c r="C187" s="57">
        <f>IF(ISBLANK(B188),"",Michigan_UMCSI[[#This Row],[UMCSI]]-B188)</f>
        <v>-1</v>
      </c>
      <c r="E187" s="58">
        <v>42244</v>
      </c>
      <c r="F187" s="55">
        <v>83.4</v>
      </c>
      <c r="G187" s="55">
        <f>IF(ISBLANK(F188),"",Migigan_ConsumerExpectations[[#This Row],[Consumer expectations]]-F188)</f>
        <v>-0.39999999999999147</v>
      </c>
      <c r="I187" s="48">
        <v>42244</v>
      </c>
      <c r="J187" s="55">
        <v>105.1</v>
      </c>
      <c r="K187" s="55">
        <f>IF(ISBLANK(J188),"",Michigan_CurrentCondition[[#This Row],[Current conditions]]-J188)</f>
        <v>-2</v>
      </c>
    </row>
    <row r="188" spans="1:11" x14ac:dyDescent="0.25">
      <c r="A188" s="58">
        <v>42230</v>
      </c>
      <c r="B188" s="55">
        <v>92.9</v>
      </c>
      <c r="C188" s="57">
        <f>IF(ISBLANK(B189),"",Michigan_UMCSI[[#This Row],[UMCSI]]-B189)</f>
        <v>-0.19999999999998863</v>
      </c>
      <c r="E188" s="58">
        <v>42230</v>
      </c>
      <c r="F188" s="55">
        <v>83.8</v>
      </c>
      <c r="G188" s="55">
        <f>IF(ISBLANK(F189),"",Migigan_ConsumerExpectations[[#This Row],[Consumer expectations]]-F189)</f>
        <v>-0.29999999999999716</v>
      </c>
      <c r="I188" s="48">
        <v>42230</v>
      </c>
      <c r="J188" s="55">
        <v>107.1</v>
      </c>
      <c r="K188" s="55">
        <f>IF(ISBLANK(J189),"",Michigan_CurrentCondition[[#This Row],[Current conditions]]-J189)</f>
        <v>-0.10000000000000853</v>
      </c>
    </row>
    <row r="189" spans="1:11" x14ac:dyDescent="0.25">
      <c r="A189" s="58">
        <v>42216</v>
      </c>
      <c r="B189" s="55">
        <v>93.1</v>
      </c>
      <c r="C189" s="57">
        <f>IF(ISBLANK(B190),"",Michigan_UMCSI[[#This Row],[UMCSI]]-B190)</f>
        <v>-0.20000000000000284</v>
      </c>
      <c r="E189" s="58">
        <v>42216</v>
      </c>
      <c r="F189" s="55">
        <v>84.1</v>
      </c>
      <c r="G189" s="55">
        <f>IF(ISBLANK(F190),"",Migigan_ConsumerExpectations[[#This Row],[Consumer expectations]]-F190)</f>
        <v>-1.1000000000000085</v>
      </c>
      <c r="I189" s="48">
        <v>42216</v>
      </c>
      <c r="J189" s="55">
        <v>107.2</v>
      </c>
      <c r="K189" s="55">
        <f>IF(ISBLANK(J190),"",Michigan_CurrentCondition[[#This Row],[Current conditions]]-J190)</f>
        <v>1.2000000000000028</v>
      </c>
    </row>
    <row r="190" spans="1:11" x14ac:dyDescent="0.25">
      <c r="A190" s="58">
        <v>42202</v>
      </c>
      <c r="B190" s="55">
        <v>93.3</v>
      </c>
      <c r="C190" s="57">
        <f>IF(ISBLANK(B191),"",Michigan_UMCSI[[#This Row],[UMCSI]]-B191)</f>
        <v>-2.7999999999999972</v>
      </c>
      <c r="E190" s="58">
        <v>42202</v>
      </c>
      <c r="F190" s="55">
        <v>85.2</v>
      </c>
      <c r="G190" s="55">
        <f>IF(ISBLANK(F191),"",Migigan_ConsumerExpectations[[#This Row],[Consumer expectations]]-F191)</f>
        <v>-2.5999999999999943</v>
      </c>
      <c r="I190" s="48">
        <v>42202</v>
      </c>
      <c r="J190" s="55">
        <v>106</v>
      </c>
      <c r="K190" s="55">
        <f>IF(ISBLANK(J191),"",Michigan_CurrentCondition[[#This Row],[Current conditions]]-J191)</f>
        <v>-2.9000000000000057</v>
      </c>
    </row>
    <row r="191" spans="1:11" x14ac:dyDescent="0.25">
      <c r="A191" s="58">
        <v>42181</v>
      </c>
      <c r="B191" s="55">
        <v>96.1</v>
      </c>
      <c r="C191" s="57">
        <f>IF(ISBLANK(B192),"",Michigan_UMCSI[[#This Row],[UMCSI]]-B192)</f>
        <v>1.5</v>
      </c>
      <c r="E191" s="58">
        <v>42181</v>
      </c>
      <c r="F191" s="55">
        <v>87.8</v>
      </c>
      <c r="G191" s="55">
        <f>IF(ISBLANK(F192),"",Migigan_ConsumerExpectations[[#This Row],[Consumer expectations]]-F192)</f>
        <v>1</v>
      </c>
      <c r="I191" s="48">
        <v>42181</v>
      </c>
      <c r="J191" s="55">
        <v>108.9</v>
      </c>
      <c r="K191" s="55">
        <f>IF(ISBLANK(J192),"",Michigan_CurrentCondition[[#This Row],[Current conditions]]-J192)</f>
        <v>2.1000000000000085</v>
      </c>
    </row>
    <row r="192" spans="1:11" x14ac:dyDescent="0.25">
      <c r="A192" s="58">
        <v>42167</v>
      </c>
      <c r="B192" s="55">
        <v>94.6</v>
      </c>
      <c r="C192" s="57">
        <f>IF(ISBLANK(B193),"",Michigan_UMCSI[[#This Row],[UMCSI]]-B193)</f>
        <v>3.8999999999999915</v>
      </c>
      <c r="E192" s="58">
        <v>42167</v>
      </c>
      <c r="F192" s="55">
        <v>86.8</v>
      </c>
      <c r="G192" s="55">
        <f>IF(ISBLANK(F193),"",Migigan_ConsumerExpectations[[#This Row],[Consumer expectations]]-F193)</f>
        <v>2.5999999999999943</v>
      </c>
      <c r="I192" s="48">
        <v>42167</v>
      </c>
      <c r="J192" s="55">
        <v>106.8</v>
      </c>
      <c r="K192" s="55">
        <f>IF(ISBLANK(J193),"",Michigan_CurrentCondition[[#This Row],[Current conditions]]-J193)</f>
        <v>6</v>
      </c>
    </row>
    <row r="193" spans="1:11" x14ac:dyDescent="0.25">
      <c r="A193" s="58">
        <v>42153</v>
      </c>
      <c r="B193" s="55">
        <v>90.7</v>
      </c>
      <c r="C193" s="57">
        <f>IF(ISBLANK(B194),"",Michigan_UMCSI[[#This Row],[UMCSI]]-B194)</f>
        <v>2.1000000000000085</v>
      </c>
      <c r="E193" s="58">
        <v>42153</v>
      </c>
      <c r="F193" s="55">
        <v>84.2</v>
      </c>
      <c r="G193" s="55">
        <f>IF(ISBLANK(F194),"",Migigan_ConsumerExpectations[[#This Row],[Consumer expectations]]-F194)</f>
        <v>2.7000000000000028</v>
      </c>
      <c r="I193" s="48">
        <v>42153</v>
      </c>
      <c r="J193" s="55">
        <v>100.8</v>
      </c>
      <c r="K193" s="55">
        <f>IF(ISBLANK(J194),"",Michigan_CurrentCondition[[#This Row],[Current conditions]]-J194)</f>
        <v>1</v>
      </c>
    </row>
    <row r="194" spans="1:11" x14ac:dyDescent="0.25">
      <c r="A194" s="58">
        <v>42139</v>
      </c>
      <c r="B194" s="55">
        <v>88.6</v>
      </c>
      <c r="C194" s="57">
        <f>IF(ISBLANK(B195),"",Michigan_UMCSI[[#This Row],[UMCSI]]-B195)</f>
        <v>-7.3000000000000114</v>
      </c>
      <c r="E194" s="58">
        <v>42139</v>
      </c>
      <c r="F194" s="55">
        <v>81.5</v>
      </c>
      <c r="G194" s="55">
        <f>IF(ISBLANK(F195),"",Migigan_ConsumerExpectations[[#This Row],[Consumer expectations]]-F195)</f>
        <v>-7.2999999999999972</v>
      </c>
      <c r="I194" s="48">
        <v>42139</v>
      </c>
      <c r="J194" s="55">
        <v>99.8</v>
      </c>
      <c r="K194" s="55">
        <f>IF(ISBLANK(J195),"",Michigan_CurrentCondition[[#This Row],[Current conditions]]-J195)</f>
        <v>-7.2000000000000028</v>
      </c>
    </row>
    <row r="195" spans="1:11" x14ac:dyDescent="0.25">
      <c r="A195" s="58">
        <v>42125</v>
      </c>
      <c r="B195" s="55">
        <v>95.9</v>
      </c>
      <c r="C195" s="57">
        <f>IF(ISBLANK(B196),"",Michigan_UMCSI[[#This Row],[UMCSI]]-B196)</f>
        <v>0</v>
      </c>
      <c r="E195" s="58">
        <v>42125</v>
      </c>
      <c r="F195" s="55">
        <v>88.8</v>
      </c>
      <c r="G195" s="55">
        <f>IF(ISBLANK(F196),"",Migigan_ConsumerExpectations[[#This Row],[Consumer expectations]]-F196)</f>
        <v>0.79999999999999716</v>
      </c>
      <c r="I195" s="48">
        <v>42125</v>
      </c>
      <c r="J195" s="55">
        <v>107</v>
      </c>
      <c r="K195" s="55">
        <f>IF(ISBLANK(J196),"",Michigan_CurrentCondition[[#This Row],[Current conditions]]-J196)</f>
        <v>-1.2000000000000028</v>
      </c>
    </row>
    <row r="196" spans="1:11" x14ac:dyDescent="0.25">
      <c r="A196" s="58">
        <v>42111</v>
      </c>
      <c r="B196" s="55">
        <v>95.9</v>
      </c>
      <c r="C196" s="57">
        <f>IF(ISBLANK(B197),"",Michigan_UMCSI[[#This Row],[UMCSI]]-B197)</f>
        <v>2.9000000000000057</v>
      </c>
      <c r="E196" s="58">
        <v>42111</v>
      </c>
      <c r="F196" s="55">
        <v>88</v>
      </c>
      <c r="G196" s="55">
        <f>IF(ISBLANK(F197),"",Migigan_ConsumerExpectations[[#This Row],[Consumer expectations]]-F197)</f>
        <v>2.7000000000000028</v>
      </c>
      <c r="I196" s="48">
        <v>42111</v>
      </c>
      <c r="J196" s="55">
        <v>108.2</v>
      </c>
      <c r="K196" s="55">
        <f>IF(ISBLANK(J197),"",Michigan_CurrentCondition[[#This Row],[Current conditions]]-J197)</f>
        <v>3.2000000000000028</v>
      </c>
    </row>
    <row r="197" spans="1:11" x14ac:dyDescent="0.25">
      <c r="A197" s="58">
        <v>42090</v>
      </c>
      <c r="B197" s="55">
        <v>93</v>
      </c>
      <c r="C197" s="57">
        <f>IF(ISBLANK(B198),"",Michigan_UMCSI[[#This Row],[UMCSI]]-B198)</f>
        <v>1.7999999999999972</v>
      </c>
      <c r="E197" s="58">
        <v>42090</v>
      </c>
      <c r="F197" s="55">
        <v>85.3</v>
      </c>
      <c r="G197" s="55">
        <f>IF(ISBLANK(F198),"",Migigan_ConsumerExpectations[[#This Row],[Consumer expectations]]-F198)</f>
        <v>1.5999999999999943</v>
      </c>
      <c r="I197" s="48">
        <v>42090</v>
      </c>
      <c r="J197" s="55">
        <v>105</v>
      </c>
      <c r="K197" s="55">
        <f>IF(ISBLANK(J198),"",Michigan_CurrentCondition[[#This Row],[Current conditions]]-J198)</f>
        <v>2</v>
      </c>
    </row>
    <row r="198" spans="1:11" x14ac:dyDescent="0.25">
      <c r="A198" s="58">
        <v>42076</v>
      </c>
      <c r="B198" s="55">
        <v>91.2</v>
      </c>
      <c r="C198" s="57">
        <f>IF(ISBLANK(B199),"",Michigan_UMCSI[[#This Row],[UMCSI]]-B199)</f>
        <v>-4.2000000000000028</v>
      </c>
      <c r="E198" s="58">
        <v>42076</v>
      </c>
      <c r="F198" s="55">
        <v>83.7</v>
      </c>
      <c r="G198" s="55">
        <f>IF(ISBLANK(F199),"",Migigan_ConsumerExpectations[[#This Row],[Consumer expectations]]-F199)</f>
        <v>-4.2999999999999972</v>
      </c>
      <c r="I198" s="48">
        <v>42076</v>
      </c>
      <c r="J198" s="55">
        <v>103</v>
      </c>
      <c r="K198" s="55">
        <f>IF(ISBLANK(J199),"",Michigan_CurrentCondition[[#This Row],[Current conditions]]-J199)</f>
        <v>-3.9000000000000057</v>
      </c>
    </row>
    <row r="199" spans="1:11" x14ac:dyDescent="0.25">
      <c r="A199" s="58">
        <v>42062</v>
      </c>
      <c r="B199" s="55">
        <v>95.4</v>
      </c>
      <c r="C199" s="57">
        <f>IF(ISBLANK(B200),"",Michigan_UMCSI[[#This Row],[UMCSI]]-B200)</f>
        <v>1.8000000000000114</v>
      </c>
      <c r="E199" s="58">
        <v>42062</v>
      </c>
      <c r="F199" s="55">
        <v>88</v>
      </c>
      <c r="G199" s="55">
        <f>IF(ISBLANK(F200),"",Migigan_ConsumerExpectations[[#This Row],[Consumer expectations]]-F200)</f>
        <v>0.5</v>
      </c>
      <c r="I199" s="48">
        <v>42062</v>
      </c>
      <c r="J199" s="55">
        <v>106.9</v>
      </c>
      <c r="K199" s="55">
        <f>IF(ISBLANK(J200),"",Michigan_CurrentCondition[[#This Row],[Current conditions]]-J200)</f>
        <v>3.8000000000000114</v>
      </c>
    </row>
    <row r="200" spans="1:11" x14ac:dyDescent="0.25">
      <c r="A200" s="58">
        <v>42048</v>
      </c>
      <c r="B200" s="55">
        <v>93.6</v>
      </c>
      <c r="C200" s="57">
        <f>IF(ISBLANK(B201),"",Michigan_UMCSI[[#This Row],[UMCSI]]-B201)</f>
        <v>-4.5</v>
      </c>
      <c r="E200" s="58">
        <v>42048</v>
      </c>
      <c r="F200" s="55">
        <v>87.5</v>
      </c>
      <c r="G200" s="55">
        <f>IF(ISBLANK(F201),"",Migigan_ConsumerExpectations[[#This Row],[Consumer expectations]]-F201)</f>
        <v>-3.5</v>
      </c>
      <c r="I200" s="48">
        <v>42048</v>
      </c>
      <c r="J200" s="55">
        <v>103.1</v>
      </c>
      <c r="K200" s="55">
        <f>IF(ISBLANK(J201),"",Michigan_CurrentCondition[[#This Row],[Current conditions]]-J201)</f>
        <v>-6.2000000000000028</v>
      </c>
    </row>
    <row r="201" spans="1:11" x14ac:dyDescent="0.25">
      <c r="A201" s="58">
        <v>42034</v>
      </c>
      <c r="B201" s="55">
        <v>98.1</v>
      </c>
      <c r="C201" s="57">
        <f>IF(ISBLANK(B202),"",Michigan_UMCSI[[#This Row],[UMCSI]]-B202)</f>
        <v>-0.10000000000000853</v>
      </c>
      <c r="E201" s="58">
        <v>42034</v>
      </c>
      <c r="F201" s="55">
        <v>91</v>
      </c>
      <c r="G201" s="55">
        <f>IF(ISBLANK(F202),"",Migigan_ConsumerExpectations[[#This Row],[Consumer expectations]]-F202)</f>
        <v>-0.59999999999999432</v>
      </c>
      <c r="I201" s="48">
        <v>42034</v>
      </c>
      <c r="J201" s="55">
        <v>109.3</v>
      </c>
      <c r="K201" s="55">
        <f>IF(ISBLANK(J202),"",Michigan_CurrentCondition[[#This Row],[Current conditions]]-J202)</f>
        <v>1</v>
      </c>
    </row>
    <row r="202" spans="1:11" x14ac:dyDescent="0.25">
      <c r="A202" s="58">
        <v>42020</v>
      </c>
      <c r="B202" s="55">
        <v>98.2</v>
      </c>
      <c r="C202" s="57">
        <f>IF(ISBLANK(B203),"",Michigan_UMCSI[[#This Row],[UMCSI]]-B203)</f>
        <v>4.6000000000000085</v>
      </c>
      <c r="E202" s="58">
        <v>42020</v>
      </c>
      <c r="F202" s="55">
        <v>91.6</v>
      </c>
      <c r="G202" s="55">
        <f>IF(ISBLANK(F203),"",Migigan_ConsumerExpectations[[#This Row],[Consumer expectations]]-F203)</f>
        <v>5.1999999999999886</v>
      </c>
      <c r="I202" s="48">
        <v>42020</v>
      </c>
      <c r="J202" s="55">
        <v>108.3</v>
      </c>
      <c r="K202" s="55">
        <f>IF(ISBLANK(J203),"",Michigan_CurrentCondition[[#This Row],[Current conditions]]-J203)</f>
        <v>3.5</v>
      </c>
    </row>
    <row r="203" spans="1:11" x14ac:dyDescent="0.25">
      <c r="A203" s="58">
        <v>41996</v>
      </c>
      <c r="B203" s="55">
        <v>93.6</v>
      </c>
      <c r="C203" s="57">
        <f>IF(ISBLANK(B204),"",Michigan_UMCSI[[#This Row],[UMCSI]]-B204)</f>
        <v>-0.20000000000000284</v>
      </c>
      <c r="E203" s="58">
        <v>41996</v>
      </c>
      <c r="F203" s="55">
        <v>86.4</v>
      </c>
      <c r="G203" s="55">
        <f>IF(ISBLANK(F204),"",Migigan_ConsumerExpectations[[#This Row],[Consumer expectations]]-F204)</f>
        <v>0.30000000000001137</v>
      </c>
      <c r="I203" s="48">
        <v>41996</v>
      </c>
      <c r="J203" s="55">
        <v>104.8</v>
      </c>
      <c r="K203" s="55">
        <f>IF(ISBLANK(J204),"",Michigan_CurrentCondition[[#This Row],[Current conditions]]-J204)</f>
        <v>-0.90000000000000568</v>
      </c>
    </row>
    <row r="204" spans="1:11" x14ac:dyDescent="0.25">
      <c r="A204" s="58">
        <v>41985</v>
      </c>
      <c r="B204" s="55">
        <v>93.8</v>
      </c>
      <c r="C204" s="57">
        <f>IF(ISBLANK(B205),"",Michigan_UMCSI[[#This Row],[UMCSI]]-B205)</f>
        <v>5</v>
      </c>
      <c r="E204" s="58">
        <v>41985</v>
      </c>
      <c r="F204" s="55">
        <v>86.1</v>
      </c>
      <c r="G204" s="55">
        <f>IF(ISBLANK(F205),"",Migigan_ConsumerExpectations[[#This Row],[Consumer expectations]]-F205)</f>
        <v>6.1999999999999886</v>
      </c>
      <c r="I204" s="48">
        <v>41985</v>
      </c>
      <c r="J204" s="55">
        <v>105.7</v>
      </c>
      <c r="K204" s="55">
        <f>IF(ISBLANK(J205),"",Michigan_CurrentCondition[[#This Row],[Current conditions]]-J205)</f>
        <v>3</v>
      </c>
    </row>
    <row r="205" spans="1:11" x14ac:dyDescent="0.25">
      <c r="A205" s="58">
        <v>41969</v>
      </c>
      <c r="B205" s="55">
        <v>88.8</v>
      </c>
      <c r="C205" s="57">
        <f>IF(ISBLANK(B206),"",Michigan_UMCSI[[#This Row],[UMCSI]]-B206)</f>
        <v>-0.60000000000000853</v>
      </c>
      <c r="E205" s="58">
        <v>41969</v>
      </c>
      <c r="F205" s="55">
        <v>79.900000000000006</v>
      </c>
      <c r="G205" s="55">
        <f>IF(ISBLANK(F206),"",Migigan_ConsumerExpectations[[#This Row],[Consumer expectations]]-F206)</f>
        <v>-0.69999999999998863</v>
      </c>
      <c r="I205" s="48">
        <v>41969</v>
      </c>
      <c r="J205" s="55">
        <v>102.7</v>
      </c>
      <c r="K205" s="55">
        <f>IF(ISBLANK(J206),"",Michigan_CurrentCondition[[#This Row],[Current conditions]]-J206)</f>
        <v>-0.29999999999999716</v>
      </c>
    </row>
    <row r="206" spans="1:11" x14ac:dyDescent="0.25">
      <c r="A206" s="58">
        <v>41957</v>
      </c>
      <c r="B206" s="55">
        <v>89.4</v>
      </c>
      <c r="C206" s="57">
        <f>IF(ISBLANK(B207),"",Michigan_UMCSI[[#This Row],[UMCSI]]-B207)</f>
        <v>2.5</v>
      </c>
      <c r="E206" s="58">
        <v>41957</v>
      </c>
      <c r="F206" s="55">
        <v>80.599999999999994</v>
      </c>
      <c r="G206" s="55">
        <f>IF(ISBLANK(F207),"",Migigan_ConsumerExpectations[[#This Row],[Consumer expectations]]-F207)</f>
        <v>1</v>
      </c>
      <c r="I206" s="48">
        <v>41957</v>
      </c>
      <c r="J206" s="55">
        <v>103</v>
      </c>
      <c r="K206" s="55">
        <f>IF(ISBLANK(J207),"",Michigan_CurrentCondition[[#This Row],[Current conditions]]-J207)</f>
        <v>4.7000000000000028</v>
      </c>
    </row>
    <row r="207" spans="1:11" x14ac:dyDescent="0.25">
      <c r="A207" s="58">
        <v>41943</v>
      </c>
      <c r="B207" s="55">
        <v>86.9</v>
      </c>
      <c r="C207" s="57">
        <f>IF(ISBLANK(B208),"",Michigan_UMCSI[[#This Row],[UMCSI]]-B208)</f>
        <v>0.5</v>
      </c>
      <c r="E207" s="58">
        <v>41943</v>
      </c>
      <c r="F207" s="55">
        <v>79.599999999999994</v>
      </c>
      <c r="G207" s="55">
        <f>IF(ISBLANK(F208),"",Migigan_ConsumerExpectations[[#This Row],[Consumer expectations]]-F208)</f>
        <v>1.1999999999999886</v>
      </c>
      <c r="I207" s="48">
        <v>41943</v>
      </c>
      <c r="J207" s="55">
        <v>98.3</v>
      </c>
      <c r="K207" s="55">
        <f>IF(ISBLANK(J208),"",Michigan_CurrentCondition[[#This Row],[Current conditions]]-J208)</f>
        <v>-0.60000000000000853</v>
      </c>
    </row>
    <row r="208" spans="1:11" x14ac:dyDescent="0.25">
      <c r="A208" s="58">
        <v>41929</v>
      </c>
      <c r="B208" s="55">
        <v>86.4</v>
      </c>
      <c r="C208" s="57">
        <f>IF(ISBLANK(B209),"",Michigan_UMCSI[[#This Row],[UMCSI]]-B209)</f>
        <v>1.8000000000000114</v>
      </c>
      <c r="E208" s="58">
        <v>41929</v>
      </c>
      <c r="F208" s="55">
        <v>78.400000000000006</v>
      </c>
      <c r="G208" s="55">
        <f>IF(ISBLANK(F209),"",Migigan_ConsumerExpectations[[#This Row],[Consumer expectations]]-F209)</f>
        <v>3</v>
      </c>
      <c r="I208" s="48">
        <v>41929</v>
      </c>
      <c r="J208" s="55">
        <v>98.9</v>
      </c>
      <c r="K208" s="55">
        <f>IF(ISBLANK(J209),"",Michigan_CurrentCondition[[#This Row],[Current conditions]]-J209)</f>
        <v>0</v>
      </c>
    </row>
    <row r="209" spans="1:11" x14ac:dyDescent="0.25">
      <c r="A209" s="58">
        <v>41908</v>
      </c>
      <c r="B209" s="55">
        <v>84.6</v>
      </c>
      <c r="C209" s="57">
        <f>IF(ISBLANK(B210),"",Michigan_UMCSI[[#This Row],[UMCSI]]-B210)</f>
        <v>0</v>
      </c>
      <c r="E209" s="58">
        <v>41908</v>
      </c>
      <c r="F209" s="55">
        <v>75.400000000000006</v>
      </c>
      <c r="G209" s="55">
        <f>IF(ISBLANK(F210),"",Migigan_ConsumerExpectations[[#This Row],[Consumer expectations]]-F210)</f>
        <v>-0.19999999999998863</v>
      </c>
      <c r="I209" s="48">
        <v>41908</v>
      </c>
      <c r="J209" s="55">
        <v>98.9</v>
      </c>
      <c r="K209" s="55">
        <f>IF(ISBLANK(J210),"",Michigan_CurrentCondition[[#This Row],[Current conditions]]-J210)</f>
        <v>0.40000000000000568</v>
      </c>
    </row>
    <row r="210" spans="1:11" x14ac:dyDescent="0.25">
      <c r="A210" s="58">
        <v>41894</v>
      </c>
      <c r="B210" s="55">
        <v>84.6</v>
      </c>
      <c r="C210" s="57">
        <f>IF(ISBLANK(B211),"",Michigan_UMCSI[[#This Row],[UMCSI]]-B211)</f>
        <v>2.0999999999999943</v>
      </c>
      <c r="E210" s="58">
        <v>41894</v>
      </c>
      <c r="F210" s="55">
        <v>75.599999999999994</v>
      </c>
      <c r="G210" s="55">
        <f>IF(ISBLANK(F211),"",Migigan_ConsumerExpectations[[#This Row],[Consumer expectations]]-F211)</f>
        <v>4.2999999999999972</v>
      </c>
      <c r="I210" s="48">
        <v>41894</v>
      </c>
      <c r="J210" s="55">
        <v>98.5</v>
      </c>
      <c r="K210" s="55">
        <f>IF(ISBLANK(J211),"",Michigan_CurrentCondition[[#This Row],[Current conditions]]-J211)</f>
        <v>-1.2999999999999972</v>
      </c>
    </row>
    <row r="211" spans="1:11" x14ac:dyDescent="0.25">
      <c r="A211" s="58">
        <v>41880</v>
      </c>
      <c r="B211" s="55">
        <v>82.5</v>
      </c>
      <c r="C211" s="57">
        <f>IF(ISBLANK(B212),"",Michigan_UMCSI[[#This Row],[UMCSI]]-B212)</f>
        <v>3.2999999999999972</v>
      </c>
      <c r="E211" s="58">
        <v>41880</v>
      </c>
      <c r="F211" s="55">
        <v>71.3</v>
      </c>
      <c r="G211" s="55">
        <f>IF(ISBLANK(F212),"",Migigan_ConsumerExpectations[[#This Row],[Consumer expectations]]-F212)</f>
        <v>5.0999999999999943</v>
      </c>
      <c r="I211" s="48">
        <v>41880</v>
      </c>
      <c r="J211" s="55">
        <v>99.8</v>
      </c>
      <c r="K211" s="55">
        <f>IF(ISBLANK(J212),"",Michigan_CurrentCondition[[#This Row],[Current conditions]]-J212)</f>
        <v>0.20000000000000284</v>
      </c>
    </row>
    <row r="212" spans="1:11" x14ac:dyDescent="0.25">
      <c r="A212" s="58">
        <v>41866</v>
      </c>
      <c r="B212" s="55">
        <v>79.2</v>
      </c>
      <c r="C212" s="57">
        <f>IF(ISBLANK(B213),"",Michigan_UMCSI[[#This Row],[UMCSI]]-B213)</f>
        <v>-2.5999999999999943</v>
      </c>
      <c r="E212" s="58">
        <v>41866</v>
      </c>
      <c r="F212" s="55">
        <v>66.2</v>
      </c>
      <c r="G212" s="55">
        <f>IF(ISBLANK(F213),"",Migigan_ConsumerExpectations[[#This Row],[Consumer expectations]]-F213)</f>
        <v>-5.5999999999999943</v>
      </c>
      <c r="I212" s="48">
        <v>41866</v>
      </c>
      <c r="J212" s="55">
        <v>99.6</v>
      </c>
      <c r="K212" s="55">
        <f>IF(ISBLANK(J213),"",Michigan_CurrentCondition[[#This Row],[Current conditions]]-J213)</f>
        <v>2.1999999999999886</v>
      </c>
    </row>
    <row r="213" spans="1:11" x14ac:dyDescent="0.25">
      <c r="A213" s="58">
        <v>41852</v>
      </c>
      <c r="B213" s="55">
        <v>81.8</v>
      </c>
      <c r="C213" s="57">
        <f>IF(ISBLANK(B214),"",Michigan_UMCSI[[#This Row],[UMCSI]]-B214)</f>
        <v>0.5</v>
      </c>
      <c r="E213" s="58">
        <v>41852</v>
      </c>
      <c r="F213" s="55">
        <v>71.8</v>
      </c>
      <c r="G213" s="55">
        <f>IF(ISBLANK(F214),"",Migigan_ConsumerExpectations[[#This Row],[Consumer expectations]]-F214)</f>
        <v>0.70000000000000284</v>
      </c>
      <c r="I213" s="48">
        <v>41852</v>
      </c>
      <c r="J213" s="55">
        <v>97.4</v>
      </c>
      <c r="K213" s="55">
        <f>IF(ISBLANK(J214),"",Michigan_CurrentCondition[[#This Row],[Current conditions]]-J214)</f>
        <v>0.30000000000001137</v>
      </c>
    </row>
    <row r="214" spans="1:11" x14ac:dyDescent="0.25">
      <c r="A214" s="58">
        <v>41838</v>
      </c>
      <c r="B214" s="55">
        <v>81.3</v>
      </c>
      <c r="C214" s="57">
        <f>IF(ISBLANK(B215),"",Michigan_UMCSI[[#This Row],[UMCSI]]-B215)</f>
        <v>-1.2000000000000028</v>
      </c>
      <c r="E214" s="58">
        <v>41838</v>
      </c>
      <c r="F214" s="55">
        <v>71.099999999999994</v>
      </c>
      <c r="G214" s="55">
        <f>IF(ISBLANK(F215),"",Migigan_ConsumerExpectations[[#This Row],[Consumer expectations]]-F215)</f>
        <v>-2.4000000000000057</v>
      </c>
      <c r="I214" s="48">
        <v>41838</v>
      </c>
      <c r="J214" s="55">
        <v>97.1</v>
      </c>
      <c r="K214" s="55">
        <f>IF(ISBLANK(J215),"",Michigan_CurrentCondition[[#This Row],[Current conditions]]-J215)</f>
        <v>0.5</v>
      </c>
    </row>
    <row r="215" spans="1:11" x14ac:dyDescent="0.25">
      <c r="A215" s="58">
        <v>41817</v>
      </c>
      <c r="B215" s="55">
        <v>82.5</v>
      </c>
      <c r="C215" s="57">
        <f>IF(ISBLANK(B216),"",Michigan_UMCSI[[#This Row],[UMCSI]]-B216)</f>
        <v>1.2999999999999972</v>
      </c>
      <c r="E215" s="58">
        <v>41817</v>
      </c>
      <c r="F215" s="55">
        <v>73.5</v>
      </c>
      <c r="G215" s="55">
        <f>IF(ISBLANK(F216),"",Migigan_ConsumerExpectations[[#This Row],[Consumer expectations]]-F216)</f>
        <v>1.2999999999999972</v>
      </c>
      <c r="I215" s="48">
        <v>41817</v>
      </c>
      <c r="J215" s="55">
        <v>96.6</v>
      </c>
      <c r="K215" s="55">
        <f>IF(ISBLANK(J216),"",Michigan_CurrentCondition[[#This Row],[Current conditions]]-J216)</f>
        <v>1.1999999999999886</v>
      </c>
    </row>
    <row r="216" spans="1:11" x14ac:dyDescent="0.25">
      <c r="A216" s="58">
        <v>41803</v>
      </c>
      <c r="B216" s="55">
        <v>81.2</v>
      </c>
      <c r="C216" s="57">
        <f>IF(ISBLANK(B217),"",Michigan_UMCSI[[#This Row],[UMCSI]]-B217)</f>
        <v>-0.70000000000000284</v>
      </c>
      <c r="E216" s="58">
        <v>41803</v>
      </c>
      <c r="F216" s="55">
        <v>72.2</v>
      </c>
      <c r="G216" s="55">
        <f>IF(ISBLANK(F217),"",Migigan_ConsumerExpectations[[#This Row],[Consumer expectations]]-F217)</f>
        <v>-1.5</v>
      </c>
      <c r="I216" s="48">
        <v>41803</v>
      </c>
      <c r="J216" s="55">
        <v>95.4</v>
      </c>
      <c r="K216" s="55">
        <f>IF(ISBLANK(J217),"",Michigan_CurrentCondition[[#This Row],[Current conditions]]-J217)</f>
        <v>0.90000000000000568</v>
      </c>
    </row>
    <row r="217" spans="1:11" x14ac:dyDescent="0.25">
      <c r="A217" s="58">
        <v>41789</v>
      </c>
      <c r="B217" s="55">
        <v>81.900000000000006</v>
      </c>
      <c r="C217" s="57">
        <f>IF(ISBLANK(B218),"",Michigan_UMCSI[[#This Row],[UMCSI]]-B218)</f>
        <v>0.10000000000000853</v>
      </c>
      <c r="E217" s="58">
        <v>41789</v>
      </c>
      <c r="F217" s="55">
        <v>73.7</v>
      </c>
      <c r="G217" s="55">
        <f>IF(ISBLANK(F218),"",Migigan_ConsumerExpectations[[#This Row],[Consumer expectations]]-F218)</f>
        <v>0.5</v>
      </c>
      <c r="I217" s="48">
        <v>41789</v>
      </c>
      <c r="J217" s="55">
        <v>94.5</v>
      </c>
      <c r="K217" s="55">
        <f>IF(ISBLANK(J218),"",Michigan_CurrentCondition[[#This Row],[Current conditions]]-J218)</f>
        <v>-0.59999999999999432</v>
      </c>
    </row>
    <row r="218" spans="1:11" x14ac:dyDescent="0.25">
      <c r="A218" s="58">
        <v>41775</v>
      </c>
      <c r="B218" s="55">
        <v>81.8</v>
      </c>
      <c r="C218" s="57">
        <f>IF(ISBLANK(B219),"",Michigan_UMCSI[[#This Row],[UMCSI]]-B219)</f>
        <v>-2.2999999999999972</v>
      </c>
      <c r="E218" s="58">
        <v>41775</v>
      </c>
      <c r="F218" s="55">
        <v>73.2</v>
      </c>
      <c r="G218" s="55">
        <f>IF(ISBLANK(F219),"",Migigan_ConsumerExpectations[[#This Row],[Consumer expectations]]-F219)</f>
        <v>-1.5</v>
      </c>
      <c r="I218" s="48">
        <v>41775</v>
      </c>
      <c r="J218" s="55">
        <v>95.1</v>
      </c>
      <c r="K218" s="55">
        <f>IF(ISBLANK(J219),"",Michigan_CurrentCondition[[#This Row],[Current conditions]]-J219)</f>
        <v>-3.6000000000000085</v>
      </c>
    </row>
    <row r="219" spans="1:11" x14ac:dyDescent="0.25">
      <c r="A219" s="58">
        <v>41754</v>
      </c>
      <c r="B219" s="55">
        <v>84.1</v>
      </c>
      <c r="C219" s="57">
        <f>IF(ISBLANK(B220),"",Michigan_UMCSI[[#This Row],[UMCSI]]-B220)</f>
        <v>1.5</v>
      </c>
      <c r="E219" s="58">
        <v>41754</v>
      </c>
      <c r="F219" s="55">
        <v>74.7</v>
      </c>
      <c r="G219" s="55">
        <f>IF(ISBLANK(F220),"",Migigan_ConsumerExpectations[[#This Row],[Consumer expectations]]-F220)</f>
        <v>1.4000000000000057</v>
      </c>
      <c r="I219" s="48">
        <v>41754</v>
      </c>
      <c r="J219" s="55">
        <v>98.7</v>
      </c>
      <c r="K219" s="55">
        <f>IF(ISBLANK(J220),"",Michigan_CurrentCondition[[#This Row],[Current conditions]]-J220)</f>
        <v>1.6000000000000085</v>
      </c>
    </row>
    <row r="220" spans="1:11" x14ac:dyDescent="0.25">
      <c r="A220" s="58">
        <v>41740</v>
      </c>
      <c r="B220" s="55">
        <v>82.6</v>
      </c>
      <c r="C220" s="57">
        <f>IF(ISBLANK(B221),"",Michigan_UMCSI[[#This Row],[UMCSI]]-B221)</f>
        <v>2.5999999999999943</v>
      </c>
      <c r="E220" s="58">
        <v>41740</v>
      </c>
      <c r="F220" s="55">
        <v>73.3</v>
      </c>
      <c r="G220" s="55">
        <f>IF(ISBLANK(F221),"",Migigan_ConsumerExpectations[[#This Row],[Consumer expectations]]-F221)</f>
        <v>3.2999999999999972</v>
      </c>
      <c r="I220" s="48">
        <v>41740</v>
      </c>
      <c r="J220" s="55">
        <v>97.1</v>
      </c>
      <c r="K220" s="55">
        <f>IF(ISBLANK(J221),"",Michigan_CurrentCondition[[#This Row],[Current conditions]]-J221)</f>
        <v>1.3999999999999915</v>
      </c>
    </row>
    <row r="221" spans="1:11" x14ac:dyDescent="0.25">
      <c r="A221" s="58">
        <v>41726</v>
      </c>
      <c r="B221" s="55">
        <v>80</v>
      </c>
      <c r="C221" s="57">
        <f>IF(ISBLANK(B222),"",Michigan_UMCSI[[#This Row],[UMCSI]]-B222)</f>
        <v>9.9999999999994316E-2</v>
      </c>
      <c r="E221" s="58">
        <v>41726</v>
      </c>
      <c r="F221" s="55">
        <v>70</v>
      </c>
      <c r="G221" s="55">
        <f>IF(ISBLANK(F222),"",Migigan_ConsumerExpectations[[#This Row],[Consumer expectations]]-F222)</f>
        <v>0.59999999999999432</v>
      </c>
      <c r="I221" s="48">
        <v>41726</v>
      </c>
      <c r="J221" s="55">
        <v>95.7</v>
      </c>
      <c r="K221" s="55">
        <f>IF(ISBLANK(J222),"",Michigan_CurrentCondition[[#This Row],[Current conditions]]-J222)</f>
        <v>-0.39999999999999147</v>
      </c>
    </row>
    <row r="222" spans="1:11" x14ac:dyDescent="0.25">
      <c r="A222" s="58">
        <v>41712</v>
      </c>
      <c r="B222" s="55">
        <v>79.900000000000006</v>
      </c>
      <c r="C222" s="57">
        <f>IF(ISBLANK(B223),"",Michigan_UMCSI[[#This Row],[UMCSI]]-B223)</f>
        <v>-1.6999999999999886</v>
      </c>
      <c r="E222" s="58">
        <v>41712</v>
      </c>
      <c r="F222" s="55">
        <v>69.400000000000006</v>
      </c>
      <c r="G222" s="55">
        <f>IF(ISBLANK(F223),"",Migigan_ConsumerExpectations[[#This Row],[Consumer expectations]]-F223)</f>
        <v>-3.2999999999999972</v>
      </c>
      <c r="I222" s="48">
        <v>41712</v>
      </c>
      <c r="J222" s="55">
        <v>96.1</v>
      </c>
      <c r="K222" s="55">
        <f>IF(ISBLANK(J223),"",Michigan_CurrentCondition[[#This Row],[Current conditions]]-J223)</f>
        <v>0.69999999999998863</v>
      </c>
    </row>
    <row r="223" spans="1:11" x14ac:dyDescent="0.25">
      <c r="A223" s="58">
        <v>41698</v>
      </c>
      <c r="B223" s="55">
        <v>81.599999999999994</v>
      </c>
      <c r="C223" s="57">
        <f>IF(ISBLANK(B224),"",Michigan_UMCSI[[#This Row],[UMCSI]]-B224)</f>
        <v>0.39999999999999147</v>
      </c>
      <c r="E223" s="58">
        <v>41671</v>
      </c>
      <c r="F223" s="55">
        <v>72.7</v>
      </c>
      <c r="G223" s="55">
        <f>IF(ISBLANK(F224),"",Migigan_ConsumerExpectations[[#This Row],[Consumer expectations]]-F224)</f>
        <v>0.60000000000000853</v>
      </c>
      <c r="I223" s="48">
        <v>41698</v>
      </c>
      <c r="J223" s="55">
        <v>95.4</v>
      </c>
      <c r="K223" s="55">
        <f>IF(ISBLANK(J224),"",Michigan_CurrentCondition[[#This Row],[Current conditions]]-J224)</f>
        <v>1.4000000000000057</v>
      </c>
    </row>
    <row r="224" spans="1:11" x14ac:dyDescent="0.25">
      <c r="A224" s="58">
        <v>41684</v>
      </c>
      <c r="B224" s="55">
        <v>81.2</v>
      </c>
      <c r="C224" s="57">
        <f>IF(ISBLANK(B225),"",Michigan_UMCSI[[#This Row],[UMCSI]]-B225)</f>
        <v>0</v>
      </c>
      <c r="E224" s="58">
        <v>41640</v>
      </c>
      <c r="F224" s="55">
        <v>72.099999999999994</v>
      </c>
      <c r="G224" s="55">
        <f>IF(ISBLANK(F225),"",Migigan_ConsumerExpectations[[#This Row],[Consumer expectations]]-F225)</f>
        <v>5.2999999999999972</v>
      </c>
      <c r="I224" s="48">
        <v>41684</v>
      </c>
      <c r="J224" s="55">
        <v>94</v>
      </c>
      <c r="K224" s="55">
        <f>IF(ISBLANK(J225),"",Michigan_CurrentCondition[[#This Row],[Current conditions]]-J225)</f>
        <v>-2.7999999999999972</v>
      </c>
    </row>
    <row r="225" spans="1:11" x14ac:dyDescent="0.25">
      <c r="A225" s="58">
        <v>41670</v>
      </c>
      <c r="B225" s="55">
        <v>81.2</v>
      </c>
      <c r="C225" s="57">
        <f>IF(ISBLANK(B226),"",Michigan_UMCSI[[#This Row],[UMCSI]]-B226)</f>
        <v>0.79999999999999716</v>
      </c>
      <c r="E225" s="58">
        <v>41609</v>
      </c>
      <c r="F225" s="55">
        <v>66.8</v>
      </c>
      <c r="G225" s="55">
        <f>IF(ISBLANK(F226),"",Migigan_ConsumerExpectations[[#This Row],[Consumer expectations]]-F226)</f>
        <v>4.2999999999999972</v>
      </c>
      <c r="I225" s="48">
        <v>41670</v>
      </c>
      <c r="J225" s="55">
        <v>96.8</v>
      </c>
      <c r="K225" s="55">
        <f>IF(ISBLANK(J226),"",Michigan_CurrentCondition[[#This Row],[Current conditions]]-J226)</f>
        <v>1.5999999999999943</v>
      </c>
    </row>
    <row r="226" spans="1:11" x14ac:dyDescent="0.25">
      <c r="A226" s="58">
        <v>41656</v>
      </c>
      <c r="B226" s="55">
        <v>80.400000000000006</v>
      </c>
      <c r="C226" s="57">
        <f>IF(ISBLANK(B227),"",Michigan_UMCSI[[#This Row],[UMCSI]]-B227)</f>
        <v>-2.0999999999999943</v>
      </c>
      <c r="E226" s="58">
        <v>41579</v>
      </c>
      <c r="F226" s="55">
        <v>62.5</v>
      </c>
      <c r="G226" s="55">
        <f>IF(ISBLANK(F227),"",Migigan_ConsumerExpectations[[#This Row],[Consumer expectations]]-F227)</f>
        <v>-5.2999999999999972</v>
      </c>
      <c r="I226" s="48">
        <v>41656</v>
      </c>
      <c r="J226" s="55">
        <v>95.2</v>
      </c>
      <c r="K226" s="55">
        <f>IF(ISBLANK(J227),"",Michigan_CurrentCondition[[#This Row],[Current conditions]]-J227)</f>
        <v>-3.3999999999999915</v>
      </c>
    </row>
    <row r="227" spans="1:11" x14ac:dyDescent="0.25">
      <c r="A227" s="58">
        <v>41631</v>
      </c>
      <c r="B227" s="55">
        <v>82.5</v>
      </c>
      <c r="C227" s="57">
        <f>IF(ISBLANK(B228),"",Michigan_UMCSI[[#This Row],[UMCSI]]-B228)</f>
        <v>0</v>
      </c>
      <c r="E227" s="58">
        <v>41548</v>
      </c>
      <c r="F227" s="55">
        <v>67.8</v>
      </c>
      <c r="G227" s="55">
        <f>IF(ISBLANK(F228),"",Migigan_ConsumerExpectations[[#This Row],[Consumer expectations]]-F228)</f>
        <v>-5.9000000000000057</v>
      </c>
      <c r="I227" s="48">
        <v>41631</v>
      </c>
      <c r="J227" s="55">
        <v>98.6</v>
      </c>
      <c r="K227" s="55">
        <f>IF(ISBLANK(J228),"",Michigan_CurrentCondition[[#This Row],[Current conditions]]-J228)</f>
        <v>0.69999999999998863</v>
      </c>
    </row>
    <row r="228" spans="1:11" x14ac:dyDescent="0.25">
      <c r="A228" s="58">
        <v>41614</v>
      </c>
      <c r="B228" s="55">
        <v>82.5</v>
      </c>
      <c r="C228" s="57">
        <f>IF(ISBLANK(B229),"",Michigan_UMCSI[[#This Row],[UMCSI]]-B229)</f>
        <v>7.4000000000000057</v>
      </c>
      <c r="E228" s="58">
        <v>41518</v>
      </c>
      <c r="F228" s="55">
        <v>73.7</v>
      </c>
      <c r="G228" s="55">
        <f>IF(ISBLANK(F229),"",Migigan_ConsumerExpectations[[#This Row],[Consumer expectations]]-F229)</f>
        <v>-2.7999999999999972</v>
      </c>
      <c r="I228" s="48">
        <v>41614</v>
      </c>
      <c r="J228" s="55">
        <v>97.9</v>
      </c>
      <c r="K228" s="55">
        <f>IF(ISBLANK(J229),"",Michigan_CurrentCondition[[#This Row],[Current conditions]]-J229)</f>
        <v>9.9000000000000057</v>
      </c>
    </row>
    <row r="229" spans="1:11" x14ac:dyDescent="0.25">
      <c r="A229" s="58">
        <v>41605</v>
      </c>
      <c r="B229" s="55">
        <v>75.099999999999994</v>
      </c>
      <c r="C229" s="57">
        <f>IF(ISBLANK(B230),"",Michigan_UMCSI[[#This Row],[UMCSI]]-B230)</f>
        <v>3.0999999999999943</v>
      </c>
      <c r="E229" s="58">
        <v>41487</v>
      </c>
      <c r="F229" s="55">
        <v>76.5</v>
      </c>
      <c r="G229" s="55">
        <f>IF(ISBLANK(F230),"",Migigan_ConsumerExpectations[[#This Row],[Consumer expectations]]-F230)</f>
        <v>-1.2999999999999972</v>
      </c>
      <c r="I229" s="48">
        <v>41605</v>
      </c>
      <c r="J229" s="55">
        <v>88</v>
      </c>
      <c r="K229" s="55">
        <f>IF(ISBLANK(J230),"",Michigan_CurrentCondition[[#This Row],[Current conditions]]-J230)</f>
        <v>0.79999999999999716</v>
      </c>
    </row>
    <row r="230" spans="1:11" x14ac:dyDescent="0.25">
      <c r="A230" s="58">
        <v>41586</v>
      </c>
      <c r="B230" s="55">
        <v>72</v>
      </c>
      <c r="C230" s="57">
        <f>IF(ISBLANK(B231),"",Michigan_UMCSI[[#This Row],[UMCSI]]-B231)</f>
        <v>-1.2000000000000028</v>
      </c>
      <c r="E230" s="58">
        <v>41456</v>
      </c>
      <c r="F230" s="55">
        <v>77.8</v>
      </c>
      <c r="G230" s="55">
        <f>IF(ISBLANK(F231),"",Migigan_ConsumerExpectations[[#This Row],[Consumer expectations]]-F231)</f>
        <v>2</v>
      </c>
      <c r="I230" s="48">
        <v>41586</v>
      </c>
      <c r="J230" s="55">
        <v>87.2</v>
      </c>
      <c r="K230" s="55">
        <f>IF(ISBLANK(J231),"",Michigan_CurrentCondition[[#This Row],[Current conditions]]-J231)</f>
        <v>-2.7000000000000028</v>
      </c>
    </row>
    <row r="231" spans="1:11" x14ac:dyDescent="0.25">
      <c r="A231" s="58">
        <v>41572</v>
      </c>
      <c r="B231" s="55">
        <v>73.2</v>
      </c>
      <c r="C231" s="57">
        <f>IF(ISBLANK(B232),"",Michigan_UMCSI[[#This Row],[UMCSI]]-B232)</f>
        <v>-2</v>
      </c>
      <c r="E231" s="58">
        <v>41426</v>
      </c>
      <c r="F231" s="55">
        <v>75.8</v>
      </c>
      <c r="G231" s="55">
        <f>IF(ISBLANK(F232),"",Migigan_ConsumerExpectations[[#This Row],[Consumer expectations]]-F232)</f>
        <v>8</v>
      </c>
      <c r="I231" s="48">
        <v>41572</v>
      </c>
      <c r="J231" s="55">
        <v>89.9</v>
      </c>
      <c r="K231" s="55">
        <f>IF(ISBLANK(J232),"",Michigan_CurrentCondition[[#This Row],[Current conditions]]-J232)</f>
        <v>-2.8999999999999915</v>
      </c>
    </row>
    <row r="232" spans="1:11" x14ac:dyDescent="0.25">
      <c r="A232" s="58">
        <v>41558</v>
      </c>
      <c r="B232" s="55">
        <v>75.2</v>
      </c>
      <c r="C232" s="57">
        <f>IF(ISBLANK(B233),"",Michigan_UMCSI[[#This Row],[UMCSI]]-B233)</f>
        <v>-2.2999999999999972</v>
      </c>
      <c r="E232" s="58">
        <v>41395</v>
      </c>
      <c r="F232" s="55">
        <v>67.8</v>
      </c>
      <c r="G232" s="55">
        <f>IF(ISBLANK(F233),"",Migigan_ConsumerExpectations[[#This Row],[Consumer expectations]]-F233)</f>
        <v>-3</v>
      </c>
      <c r="I232" s="48">
        <v>41518</v>
      </c>
      <c r="J232" s="55">
        <v>92.8</v>
      </c>
      <c r="K232" s="55">
        <f>IF(ISBLANK(J233),"",Michigan_CurrentCondition[[#This Row],[Current conditions]]-J233)</f>
        <v>-6.9000000000000057</v>
      </c>
    </row>
    <row r="233" spans="1:11" x14ac:dyDescent="0.25">
      <c r="A233" s="58">
        <v>41544</v>
      </c>
      <c r="B233" s="55">
        <v>77.5</v>
      </c>
      <c r="C233" s="57">
        <f>IF(ISBLANK(B234),"",Michigan_UMCSI[[#This Row],[UMCSI]]-B234)</f>
        <v>0.70000000000000284</v>
      </c>
      <c r="E233" s="58">
        <v>41365</v>
      </c>
      <c r="F233" s="55">
        <v>70.8</v>
      </c>
      <c r="G233" s="55">
        <f>IF(ISBLANK(F234),"",Migigan_ConsumerExpectations[[#This Row],[Consumer expectations]]-F234)</f>
        <v>0.59999999999999432</v>
      </c>
      <c r="I233" s="48">
        <v>41487</v>
      </c>
      <c r="J233" s="55">
        <v>99.7</v>
      </c>
      <c r="K233" s="55">
        <f>IF(ISBLANK(J234),"",Michigan_CurrentCondition[[#This Row],[Current conditions]]-J234)</f>
        <v>7.6000000000000085</v>
      </c>
    </row>
    <row r="234" spans="1:11" x14ac:dyDescent="0.25">
      <c r="A234" s="58">
        <v>41530</v>
      </c>
      <c r="B234" s="55">
        <v>76.8</v>
      </c>
      <c r="C234" s="57">
        <f>IF(ISBLANK(B235),"",Michigan_UMCSI[[#This Row],[UMCSI]]-B235)</f>
        <v>-5.2999999999999972</v>
      </c>
      <c r="E234" s="58">
        <v>41334</v>
      </c>
      <c r="F234" s="55">
        <v>70.2</v>
      </c>
      <c r="G234" s="55">
        <f>IF(ISBLANK(F235),"",Migigan_ConsumerExpectations[[#This Row],[Consumer expectations]]-F235)</f>
        <v>3.6000000000000085</v>
      </c>
      <c r="I234" s="48">
        <v>41456</v>
      </c>
      <c r="J234" s="55">
        <v>92.1</v>
      </c>
      <c r="K234" s="55">
        <f>IF(ISBLANK(J235),"",Michigan_CurrentCondition[[#This Row],[Current conditions]]-J235)</f>
        <v>-5.4000000000000057</v>
      </c>
    </row>
    <row r="235" spans="1:11" x14ac:dyDescent="0.25">
      <c r="A235" s="58">
        <v>41516</v>
      </c>
      <c r="B235" s="55">
        <v>82.1</v>
      </c>
      <c r="C235" s="57">
        <f>IF(ISBLANK(B236),"",Michigan_UMCSI[[#This Row],[UMCSI]]-B236)</f>
        <v>2.0999999999999943</v>
      </c>
      <c r="E235" s="58">
        <v>41306</v>
      </c>
      <c r="F235" s="55">
        <v>66.599999999999994</v>
      </c>
      <c r="G235" s="55">
        <f>IF(ISBLANK(F236),"",Migigan_ConsumerExpectations[[#This Row],[Consumer expectations]]-F236)</f>
        <v>2.7999999999999972</v>
      </c>
      <c r="I235" s="48">
        <v>41426</v>
      </c>
      <c r="J235" s="55">
        <v>97.5</v>
      </c>
      <c r="K235" s="55">
        <f>IF(ISBLANK(J236),"",Michigan_CurrentCondition[[#This Row],[Current conditions]]-J236)</f>
        <v>12.700000000000003</v>
      </c>
    </row>
    <row r="236" spans="1:11" x14ac:dyDescent="0.25">
      <c r="A236" s="58">
        <v>41502</v>
      </c>
      <c r="B236" s="55">
        <v>80</v>
      </c>
      <c r="C236" s="57">
        <f>IF(ISBLANK(B237),"",Michigan_UMCSI[[#This Row],[UMCSI]]-B237)</f>
        <v>-5.0999999999999943</v>
      </c>
      <c r="E236" s="58">
        <v>41275</v>
      </c>
      <c r="F236" s="55">
        <v>63.8</v>
      </c>
      <c r="G236" s="55">
        <f>IF(ISBLANK(F237),"",Migigan_ConsumerExpectations[[#This Row],[Consumer expectations]]-F237)</f>
        <v>-13.900000000000006</v>
      </c>
      <c r="I236" s="48">
        <v>41395</v>
      </c>
      <c r="J236" s="55">
        <v>84.8</v>
      </c>
      <c r="K236" s="55">
        <f>IF(ISBLANK(J237),"",Michigan_CurrentCondition[[#This Row],[Current conditions]]-J237)</f>
        <v>-2.7000000000000028</v>
      </c>
    </row>
    <row r="237" spans="1:11" x14ac:dyDescent="0.25">
      <c r="A237" s="58">
        <v>41481</v>
      </c>
      <c r="B237" s="55">
        <v>85.1</v>
      </c>
      <c r="C237" s="57">
        <f>IF(ISBLANK(B238),"",Michigan_UMCSI[[#This Row],[UMCSI]]-B238)</f>
        <v>1.1999999999999886</v>
      </c>
      <c r="E237" s="58">
        <v>41244</v>
      </c>
      <c r="F237" s="55">
        <v>77.7</v>
      </c>
      <c r="G237" s="55">
        <f>IF(ISBLANK(F238),"",Migigan_ConsumerExpectations[[#This Row],[Consumer expectations]]-F238)</f>
        <v>-1.2999999999999972</v>
      </c>
      <c r="I237" s="48">
        <v>41365</v>
      </c>
      <c r="J237" s="55">
        <v>87.5</v>
      </c>
      <c r="K237" s="55">
        <f>IF(ISBLANK(J238),"",Michigan_CurrentCondition[[#This Row],[Current conditions]]-J238)</f>
        <v>-0.5</v>
      </c>
    </row>
    <row r="238" spans="1:11" x14ac:dyDescent="0.25">
      <c r="A238" s="58">
        <v>41467</v>
      </c>
      <c r="B238" s="55">
        <v>83.9</v>
      </c>
      <c r="C238" s="57">
        <f>IF(ISBLANK(B239),"",Michigan_UMCSI[[#This Row],[UMCSI]]-B239)</f>
        <v>-0.19999999999998863</v>
      </c>
      <c r="E238" s="58">
        <v>41214</v>
      </c>
      <c r="F238" s="55">
        <v>79</v>
      </c>
      <c r="G238" s="55">
        <f>IF(ISBLANK(F239),"",Migigan_ConsumerExpectations[[#This Row],[Consumer expectations]]-F239)</f>
        <v>5.5</v>
      </c>
      <c r="I238" s="48">
        <v>41334</v>
      </c>
      <c r="J238" s="55">
        <v>88</v>
      </c>
      <c r="K238" s="55">
        <f>IF(ISBLANK(J239),"",Michigan_CurrentCondition[[#This Row],[Current conditions]]-J239)</f>
        <v>3.2000000000000028</v>
      </c>
    </row>
    <row r="239" spans="1:11" x14ac:dyDescent="0.25">
      <c r="A239" s="58">
        <v>41453</v>
      </c>
      <c r="B239" s="55">
        <v>84.1</v>
      </c>
      <c r="C239" s="57">
        <f>IF(ISBLANK(B240),"",Michigan_UMCSI[[#This Row],[UMCSI]]-B240)</f>
        <v>1.3999999999999915</v>
      </c>
      <c r="E239" s="58">
        <v>41183</v>
      </c>
      <c r="F239" s="55">
        <v>73.5</v>
      </c>
      <c r="G239" s="55">
        <f>IF(ISBLANK(F240),"",Migigan_ConsumerExpectations[[#This Row],[Consumer expectations]]-F240)</f>
        <v>8.4000000000000057</v>
      </c>
      <c r="I239" s="48">
        <v>41306</v>
      </c>
      <c r="J239" s="55">
        <v>84.8</v>
      </c>
      <c r="K239" s="55">
        <f>IF(ISBLANK(J240),"",Michigan_CurrentCondition[[#This Row],[Current conditions]]-J240)</f>
        <v>-5.1000000000000085</v>
      </c>
    </row>
    <row r="240" spans="1:11" x14ac:dyDescent="0.25">
      <c r="A240" s="58">
        <v>41439</v>
      </c>
      <c r="B240" s="55">
        <v>82.7</v>
      </c>
      <c r="C240" s="57">
        <f>IF(ISBLANK(B241),"",Michigan_UMCSI[[#This Row],[UMCSI]]-B241)</f>
        <v>-1.7999999999999972</v>
      </c>
      <c r="E240" s="58">
        <v>41153</v>
      </c>
      <c r="F240" s="55">
        <v>65.099999999999994</v>
      </c>
      <c r="G240" s="55">
        <f>IF(ISBLANK(F241),"",Migigan_ConsumerExpectations[[#This Row],[Consumer expectations]]-F241)</f>
        <v>-0.5</v>
      </c>
      <c r="I240" s="48">
        <v>41275</v>
      </c>
      <c r="J240" s="55">
        <v>89.9</v>
      </c>
      <c r="K240" s="55">
        <f>IF(ISBLANK(J241),"",Michigan_CurrentCondition[[#This Row],[Current conditions]]-J241)</f>
        <v>-1.3999999999999915</v>
      </c>
    </row>
    <row r="241" spans="1:11" x14ac:dyDescent="0.25">
      <c r="A241" s="58">
        <v>41425</v>
      </c>
      <c r="B241" s="55">
        <v>84.5</v>
      </c>
      <c r="C241" s="57">
        <f>IF(ISBLANK(B242),"",Michigan_UMCSI[[#This Row],[UMCSI]]-B242)</f>
        <v>0.79999999999999716</v>
      </c>
      <c r="E241" s="58">
        <v>41122</v>
      </c>
      <c r="F241" s="55">
        <v>65.599999999999994</v>
      </c>
      <c r="G241" s="55">
        <f>IF(ISBLANK(F242),"",Migigan_ConsumerExpectations[[#This Row],[Consumer expectations]]-F242)</f>
        <v>-2.2000000000000028</v>
      </c>
      <c r="I241" s="48">
        <v>41244</v>
      </c>
      <c r="J241" s="55">
        <v>91.3</v>
      </c>
      <c r="K241" s="55">
        <f>IF(ISBLANK(J242),"",Michigan_CurrentCondition[[#This Row],[Current conditions]]-J242)</f>
        <v>2.7000000000000028</v>
      </c>
    </row>
    <row r="242" spans="1:11" x14ac:dyDescent="0.25">
      <c r="A242" s="58">
        <v>41411</v>
      </c>
      <c r="B242" s="55">
        <v>83.7</v>
      </c>
      <c r="C242" s="57">
        <f>IF(ISBLANK(B243),"",Michigan_UMCSI[[#This Row],[UMCSI]]-B243)</f>
        <v>7.2999999999999972</v>
      </c>
      <c r="E242" s="58">
        <v>41091</v>
      </c>
      <c r="F242" s="55">
        <v>67.8</v>
      </c>
      <c r="G242" s="55">
        <f>IF(ISBLANK(F243),"",Migigan_ConsumerExpectations[[#This Row],[Consumer expectations]]-F243)</f>
        <v>-6.5</v>
      </c>
      <c r="I242" s="48">
        <v>41214</v>
      </c>
      <c r="J242" s="55">
        <v>88.6</v>
      </c>
      <c r="K242" s="55">
        <f>IF(ISBLANK(J243),"",Michigan_CurrentCondition[[#This Row],[Current conditions]]-J243)</f>
        <v>0.29999999999999716</v>
      </c>
    </row>
    <row r="243" spans="1:11" x14ac:dyDescent="0.25">
      <c r="A243" s="58">
        <v>41390</v>
      </c>
      <c r="B243" s="55">
        <v>76.400000000000006</v>
      </c>
      <c r="C243" s="57">
        <f>IF(ISBLANK(B244),"",Michigan_UMCSI[[#This Row],[UMCSI]]-B244)</f>
        <v>4.1000000000000085</v>
      </c>
      <c r="E243" s="58">
        <v>41061</v>
      </c>
      <c r="F243" s="55">
        <v>74.3</v>
      </c>
      <c r="G243" s="55">
        <f>IF(ISBLANK(F244),"",Migigan_ConsumerExpectations[[#This Row],[Consumer expectations]]-F244)</f>
        <v>2</v>
      </c>
      <c r="I243" s="48">
        <v>41183</v>
      </c>
      <c r="J243" s="55">
        <v>88.3</v>
      </c>
      <c r="K243" s="55">
        <f>IF(ISBLANK(J244),"",Michigan_CurrentCondition[[#This Row],[Current conditions]]-J244)</f>
        <v>0.70000000000000284</v>
      </c>
    </row>
    <row r="244" spans="1:11" x14ac:dyDescent="0.25">
      <c r="A244" s="58">
        <v>41376</v>
      </c>
      <c r="B244" s="55">
        <v>72.3</v>
      </c>
      <c r="C244" s="57">
        <f>IF(ISBLANK(B245),"",Michigan_UMCSI[[#This Row],[UMCSI]]-B245)</f>
        <v>-6.2999999999999972</v>
      </c>
      <c r="E244" s="58">
        <v>41030</v>
      </c>
      <c r="F244" s="55">
        <v>72.3</v>
      </c>
      <c r="G244" s="55">
        <f>IF(ISBLANK(F245),"",Migigan_ConsumerExpectations[[#This Row],[Consumer expectations]]-F245)</f>
        <v>2.5</v>
      </c>
      <c r="I244" s="48">
        <v>41153</v>
      </c>
      <c r="J244" s="55">
        <v>87.6</v>
      </c>
      <c r="K244" s="55">
        <f>IF(ISBLANK(J245),"",Michigan_CurrentCondition[[#This Row],[Current conditions]]-J245)</f>
        <v>4.3999999999999915</v>
      </c>
    </row>
    <row r="245" spans="1:11" x14ac:dyDescent="0.25">
      <c r="A245" s="58">
        <v>41362</v>
      </c>
      <c r="B245" s="55">
        <v>78.599999999999994</v>
      </c>
      <c r="C245" s="57">
        <f>IF(ISBLANK(B246),"",Michigan_UMCSI[[#This Row],[UMCSI]]-B246)</f>
        <v>6.7999999999999972</v>
      </c>
      <c r="E245" s="58">
        <v>41000</v>
      </c>
      <c r="F245" s="55">
        <v>69.8</v>
      </c>
      <c r="G245" s="55">
        <f>IF(ISBLANK(F246),"",Migigan_ConsumerExpectations[[#This Row],[Consumer expectations]]-F246)</f>
        <v>-0.5</v>
      </c>
      <c r="I245" s="48">
        <v>41122</v>
      </c>
      <c r="J245" s="55">
        <v>83.2</v>
      </c>
      <c r="K245" s="55">
        <f>IF(ISBLANK(J246),"",Michigan_CurrentCondition[[#This Row],[Current conditions]]-J246)</f>
        <v>1.1000000000000085</v>
      </c>
    </row>
    <row r="246" spans="1:11" x14ac:dyDescent="0.25">
      <c r="A246" s="58">
        <v>41348</v>
      </c>
      <c r="B246" s="55">
        <v>71.8</v>
      </c>
      <c r="C246" s="57">
        <f>IF(ISBLANK(B247),"",Michigan_UMCSI[[#This Row],[UMCSI]]-B247)</f>
        <v>-5.7999999999999972</v>
      </c>
      <c r="E246" s="58">
        <v>40969</v>
      </c>
      <c r="F246" s="55">
        <v>70.3</v>
      </c>
      <c r="G246" s="55">
        <f>IF(ISBLANK(F247),"",Migigan_ConsumerExpectations[[#This Row],[Consumer expectations]]-F247)</f>
        <v>1.2000000000000028</v>
      </c>
      <c r="I246" s="48">
        <v>41091</v>
      </c>
      <c r="J246" s="55">
        <v>82.1</v>
      </c>
      <c r="K246" s="55">
        <f>IF(ISBLANK(J247),"",Michigan_CurrentCondition[[#This Row],[Current conditions]]-J247)</f>
        <v>-5.2000000000000028</v>
      </c>
    </row>
    <row r="247" spans="1:11" x14ac:dyDescent="0.25">
      <c r="A247" s="58">
        <v>41334</v>
      </c>
      <c r="B247" s="55">
        <v>77.599999999999994</v>
      </c>
      <c r="C247" s="57">
        <f>IF(ISBLANK(B248),"",Michigan_UMCSI[[#This Row],[UMCSI]]-B248)</f>
        <v>1.2999999999999972</v>
      </c>
      <c r="E247" s="58">
        <v>40940</v>
      </c>
      <c r="F247" s="55">
        <v>69.099999999999994</v>
      </c>
      <c r="G247" s="55">
        <f>IF(ISBLANK(F248),"",Migigan_ConsumerExpectations[[#This Row],[Consumer expectations]]-F248)</f>
        <v>5.4999999999999929</v>
      </c>
      <c r="I247" s="48">
        <v>41061</v>
      </c>
      <c r="J247" s="55">
        <v>87.3</v>
      </c>
      <c r="K247" s="55">
        <f>IF(ISBLANK(J248),"",Michigan_CurrentCondition[[#This Row],[Current conditions]]-J248)</f>
        <v>6.7000000000000028</v>
      </c>
    </row>
    <row r="248" spans="1:11" x14ac:dyDescent="0.25">
      <c r="A248" s="58">
        <v>41320</v>
      </c>
      <c r="B248" s="55">
        <v>76.3</v>
      </c>
      <c r="C248" s="57">
        <f>IF(ISBLANK(B249),"",Michigan_UMCSI[[#This Row],[UMCSI]]-B249)</f>
        <v>2.5</v>
      </c>
      <c r="E248" s="58">
        <v>40909</v>
      </c>
      <c r="F248" s="55">
        <v>63.6</v>
      </c>
      <c r="G248" s="55">
        <f>IF(ISBLANK(F249),"",Migigan_ConsumerExpectations[[#This Row],[Consumer expectations]]-F249)</f>
        <v>8.7000000000000028</v>
      </c>
      <c r="I248" s="48">
        <v>41030</v>
      </c>
      <c r="J248" s="55">
        <v>80.599999999999994</v>
      </c>
      <c r="K248" s="55">
        <f>IF(ISBLANK(J249),"",Michigan_CurrentCondition[[#This Row],[Current conditions]]-J249)</f>
        <v>-3.6000000000000085</v>
      </c>
    </row>
    <row r="249" spans="1:11" x14ac:dyDescent="0.25">
      <c r="A249" s="58">
        <v>41306</v>
      </c>
      <c r="B249" s="55">
        <v>73.8</v>
      </c>
      <c r="C249" s="57">
        <f>IF(ISBLANK(B250),"",Michigan_UMCSI[[#This Row],[UMCSI]]-B250)</f>
        <v>2.5</v>
      </c>
      <c r="E249" s="58">
        <v>40878</v>
      </c>
      <c r="F249" s="55">
        <v>54.9</v>
      </c>
      <c r="G249" s="55">
        <f>IF(ISBLANK(F250),"",Migigan_ConsumerExpectations[[#This Row],[Consumer expectations]]-F250)</f>
        <v>3.1999999999999957</v>
      </c>
      <c r="I249" s="48">
        <v>41000</v>
      </c>
      <c r="J249" s="55">
        <v>84.2</v>
      </c>
      <c r="K249" s="55">
        <f>IF(ISBLANK(J250),"",Michigan_CurrentCondition[[#This Row],[Current conditions]]-J250)</f>
        <v>4.6000000000000085</v>
      </c>
    </row>
    <row r="250" spans="1:11" x14ac:dyDescent="0.25">
      <c r="A250" s="58">
        <v>41292</v>
      </c>
      <c r="B250" s="55">
        <v>71.3</v>
      </c>
      <c r="C250" s="57">
        <f>IF(ISBLANK(B251),"",Michigan_UMCSI[[#This Row],[UMCSI]]-B251)</f>
        <v>-1.6000000000000085</v>
      </c>
      <c r="E250" s="58">
        <v>40848</v>
      </c>
      <c r="F250" s="55">
        <v>51.7</v>
      </c>
      <c r="G250" s="55">
        <f>IF(ISBLANK(F251),"",Migigan_ConsumerExpectations[[#This Row],[Consumer expectations]]-F251)</f>
        <v>2.3000000000000043</v>
      </c>
      <c r="I250" s="48">
        <v>40969</v>
      </c>
      <c r="J250" s="55">
        <v>79.599999999999994</v>
      </c>
      <c r="K250" s="55">
        <f>IF(ISBLANK(J251),"",Michigan_CurrentCondition[[#This Row],[Current conditions]]-J251)</f>
        <v>-3</v>
      </c>
    </row>
    <row r="251" spans="1:11" x14ac:dyDescent="0.25">
      <c r="A251" s="58">
        <v>41264</v>
      </c>
      <c r="B251" s="55">
        <v>72.900000000000006</v>
      </c>
      <c r="C251" s="57">
        <f>IF(ISBLANK(B252),"",Michigan_UMCSI[[#This Row],[UMCSI]]-B252)</f>
        <v>-1.5999999999999943</v>
      </c>
      <c r="E251" s="58">
        <v>40817</v>
      </c>
      <c r="F251" s="55">
        <v>49.4</v>
      </c>
      <c r="G251" s="55">
        <f>IF(ISBLANK(F252),"",Migigan_ConsumerExpectations[[#This Row],[Consumer expectations]]-F252)</f>
        <v>1.7999999999999972</v>
      </c>
      <c r="I251" s="48">
        <v>40940</v>
      </c>
      <c r="J251" s="55">
        <v>82.6</v>
      </c>
      <c r="K251" s="55">
        <f>IF(ISBLANK(J252),"",Michigan_CurrentCondition[[#This Row],[Current conditions]]-J252)</f>
        <v>4.6999999999999886</v>
      </c>
    </row>
    <row r="252" spans="1:11" x14ac:dyDescent="0.25">
      <c r="A252" s="58">
        <v>41250</v>
      </c>
      <c r="B252" s="55">
        <v>74.5</v>
      </c>
      <c r="C252" s="57">
        <f>IF(ISBLANK(B253),"",Michigan_UMCSI[[#This Row],[UMCSI]]-B253)</f>
        <v>-8.2000000000000028</v>
      </c>
      <c r="E252" s="58">
        <v>40787</v>
      </c>
      <c r="F252" s="55">
        <v>47.6</v>
      </c>
      <c r="G252" s="55">
        <f>IF(ISBLANK(F253),"",Migigan_ConsumerExpectations[[#This Row],[Consumer expectations]]-F253)</f>
        <v>-8.2999999999999972</v>
      </c>
      <c r="I252" s="48">
        <v>40909</v>
      </c>
      <c r="J252" s="55">
        <v>77.900000000000006</v>
      </c>
      <c r="K252" s="55">
        <f>IF(ISBLANK(J253),"",Michigan_CurrentCondition[[#This Row],[Current conditions]]-J253)</f>
        <v>1.3000000000000114</v>
      </c>
    </row>
    <row r="253" spans="1:11" x14ac:dyDescent="0.25">
      <c r="A253" s="58">
        <v>41234</v>
      </c>
      <c r="B253" s="55">
        <v>82.7</v>
      </c>
      <c r="C253" s="57">
        <f>IF(ISBLANK(B254),"",Michigan_UMCSI[[#This Row],[UMCSI]]-B254)</f>
        <v>-2.2000000000000028</v>
      </c>
      <c r="E253" s="58">
        <v>40756</v>
      </c>
      <c r="F253" s="55">
        <v>55.9</v>
      </c>
      <c r="G253" s="55">
        <f>IF(ISBLANK(F254),"",Migigan_ConsumerExpectations[[#This Row],[Consumer expectations]]-F254)</f>
        <v>-8.8000000000000043</v>
      </c>
      <c r="I253" s="48">
        <v>40878</v>
      </c>
      <c r="J253" s="55">
        <v>76.599999999999994</v>
      </c>
      <c r="K253" s="55">
        <f>IF(ISBLANK(J254),"",Michigan_CurrentCondition[[#This Row],[Current conditions]]-J254)</f>
        <v>2.7999999999999972</v>
      </c>
    </row>
    <row r="254" spans="1:11" x14ac:dyDescent="0.25">
      <c r="A254" s="58">
        <v>41222</v>
      </c>
      <c r="B254" s="55">
        <v>84.9</v>
      </c>
      <c r="C254" s="57">
        <f>IF(ISBLANK(B255),"",Michigan_UMCSI[[#This Row],[UMCSI]]-B255)</f>
        <v>2.3000000000000114</v>
      </c>
      <c r="E254" s="58">
        <v>40725</v>
      </c>
      <c r="F254" s="55">
        <v>64.7</v>
      </c>
      <c r="G254" s="55">
        <f>IF(ISBLANK(F255),"",Migigan_ConsumerExpectations[[#This Row],[Consumer expectations]]-F255)</f>
        <v>-4.7999999999999972</v>
      </c>
      <c r="I254" s="48">
        <v>40848</v>
      </c>
      <c r="J254" s="55">
        <v>73.8</v>
      </c>
      <c r="K254" s="55">
        <f>IF(ISBLANK(J255),"",Michigan_CurrentCondition[[#This Row],[Current conditions]]-J255)</f>
        <v>-0.70000000000000284</v>
      </c>
    </row>
    <row r="255" spans="1:11" x14ac:dyDescent="0.25">
      <c r="A255" s="58">
        <v>41208</v>
      </c>
      <c r="B255" s="55">
        <v>82.6</v>
      </c>
      <c r="C255" s="57">
        <f>IF(ISBLANK(B256),"",Michigan_UMCSI[[#This Row],[UMCSI]]-B256)</f>
        <v>-0.5</v>
      </c>
      <c r="E255" s="58">
        <v>40695</v>
      </c>
      <c r="F255" s="55">
        <v>69.5</v>
      </c>
      <c r="G255" s="55">
        <f>IF(ISBLANK(F256),"",Migigan_ConsumerExpectations[[#This Row],[Consumer expectations]]-F256)</f>
        <v>7.8999999999999986</v>
      </c>
      <c r="I255" s="48">
        <v>40817</v>
      </c>
      <c r="J255" s="55">
        <v>74.5</v>
      </c>
      <c r="K255" s="55">
        <f>IF(ISBLANK(J256),"",Michigan_CurrentCondition[[#This Row],[Current conditions]]-J256)</f>
        <v>5.2000000000000028</v>
      </c>
    </row>
    <row r="256" spans="1:11" x14ac:dyDescent="0.25">
      <c r="A256" s="58">
        <v>41194</v>
      </c>
      <c r="B256" s="55">
        <v>83.1</v>
      </c>
      <c r="C256" s="57">
        <f>IF(ISBLANK(B257),"",Michigan_UMCSI[[#This Row],[UMCSI]]-B257)</f>
        <v>4.7999999999999972</v>
      </c>
      <c r="E256" s="58">
        <v>40664</v>
      </c>
      <c r="F256" s="55">
        <v>61.6</v>
      </c>
      <c r="G256" s="55">
        <f>IF(ISBLANK(F257),"",Migigan_ConsumerExpectations[[#This Row],[Consumer expectations]]-F257)</f>
        <v>3.7000000000000028</v>
      </c>
      <c r="I256" s="48">
        <v>40787</v>
      </c>
      <c r="J256" s="55">
        <v>69.3</v>
      </c>
      <c r="K256" s="55">
        <f>IF(ISBLANK(J257),"",Michigan_CurrentCondition[[#This Row],[Current conditions]]-J257)</f>
        <v>-7</v>
      </c>
    </row>
    <row r="257" spans="1:11" x14ac:dyDescent="0.25">
      <c r="A257" s="58">
        <v>41180</v>
      </c>
      <c r="B257" s="55">
        <v>78.3</v>
      </c>
      <c r="C257" s="57">
        <f>IF(ISBLANK(B258),"",Michigan_UMCSI[[#This Row],[UMCSI]]-B258)</f>
        <v>-0.90000000000000568</v>
      </c>
      <c r="E257" s="58">
        <v>40634</v>
      </c>
      <c r="F257" s="55">
        <v>57.9</v>
      </c>
      <c r="G257" s="55">
        <f>IF(ISBLANK(F258),"",Migigan_ConsumerExpectations[[#This Row],[Consumer expectations]]-F258)</f>
        <v>-13.699999999999996</v>
      </c>
      <c r="I257" s="48">
        <v>40756</v>
      </c>
      <c r="J257" s="55">
        <v>76.3</v>
      </c>
      <c r="K257" s="55">
        <f>IF(ISBLANK(J258),"",Michigan_CurrentCondition[[#This Row],[Current conditions]]-J258)</f>
        <v>-3.2999999999999972</v>
      </c>
    </row>
    <row r="258" spans="1:11" x14ac:dyDescent="0.25">
      <c r="A258" s="58">
        <v>41166</v>
      </c>
      <c r="B258" s="55">
        <v>79.2</v>
      </c>
      <c r="C258" s="57">
        <f>IF(ISBLANK(B259),"",Michigan_UMCSI[[#This Row],[UMCSI]]-B259)</f>
        <v>4.9000000000000057</v>
      </c>
      <c r="E258" s="58">
        <v>40603</v>
      </c>
      <c r="F258" s="55">
        <v>71.599999999999994</v>
      </c>
      <c r="G258" s="55">
        <f>IF(ISBLANK(F259),"",Migigan_ConsumerExpectations[[#This Row],[Consumer expectations]]-F259)</f>
        <v>2.2999999999999972</v>
      </c>
      <c r="I258" s="48">
        <v>40725</v>
      </c>
      <c r="J258" s="55">
        <v>79.599999999999994</v>
      </c>
      <c r="K258" s="55">
        <f>IF(ISBLANK(J259),"",Michigan_CurrentCondition[[#This Row],[Current conditions]]-J259)</f>
        <v>-0.60000000000000853</v>
      </c>
    </row>
    <row r="259" spans="1:11" x14ac:dyDescent="0.25">
      <c r="A259" s="58">
        <v>41152</v>
      </c>
      <c r="B259" s="55">
        <v>74.3</v>
      </c>
      <c r="C259" s="57">
        <f>IF(ISBLANK(B260),"",Michigan_UMCSI[[#This Row],[UMCSI]]-B260)</f>
        <v>0.70000000000000284</v>
      </c>
      <c r="E259" s="58">
        <v>40575</v>
      </c>
      <c r="F259" s="55">
        <v>69.3</v>
      </c>
      <c r="G259" s="55">
        <f>IF(ISBLANK(F260),"",Migigan_ConsumerExpectations[[#This Row],[Consumer expectations]]-F260)</f>
        <v>1.7999999999999972</v>
      </c>
      <c r="I259" s="48">
        <v>40695</v>
      </c>
      <c r="J259" s="55">
        <v>80.2</v>
      </c>
      <c r="K259" s="55">
        <f>IF(ISBLANK(J260),"",Michigan_CurrentCondition[[#This Row],[Current conditions]]-J260)</f>
        <v>-2.5</v>
      </c>
    </row>
    <row r="260" spans="1:11" x14ac:dyDescent="0.25">
      <c r="A260" s="58">
        <v>41138</v>
      </c>
      <c r="B260" s="55">
        <v>73.599999999999994</v>
      </c>
      <c r="C260" s="57">
        <f>IF(ISBLANK(B261),"",Michigan_UMCSI[[#This Row],[UMCSI]]-B261)</f>
        <v>1.2999999999999972</v>
      </c>
      <c r="E260" s="58">
        <v>40544</v>
      </c>
      <c r="F260" s="55">
        <v>67.5</v>
      </c>
      <c r="G260" s="55">
        <f>IF(ISBLANK(F261),"",Migigan_ConsumerExpectations[[#This Row],[Consumer expectations]]-F261)</f>
        <v>2.7000000000000028</v>
      </c>
      <c r="I260" s="48">
        <v>40664</v>
      </c>
      <c r="J260" s="55">
        <v>82.7</v>
      </c>
      <c r="K260" s="55">
        <f>IF(ISBLANK(J261),"",Michigan_CurrentCondition[[#This Row],[Current conditions]]-J261)</f>
        <v>-0.89999999999999147</v>
      </c>
    </row>
    <row r="261" spans="1:11" x14ac:dyDescent="0.25">
      <c r="A261" s="58">
        <v>41117</v>
      </c>
      <c r="B261" s="55">
        <v>72.3</v>
      </c>
      <c r="C261" s="57">
        <f>IF(ISBLANK(B262),"",Michigan_UMCSI[[#This Row],[UMCSI]]-B262)</f>
        <v>0.29999999999999716</v>
      </c>
      <c r="E261" s="58">
        <v>40513</v>
      </c>
      <c r="F261" s="55">
        <v>64.8</v>
      </c>
      <c r="G261" s="55">
        <f>IF(ISBLANK(F262),"",Migigan_ConsumerExpectations[[#This Row],[Consumer expectations]]-F262)</f>
        <v>2.8999999999999986</v>
      </c>
      <c r="I261" s="48">
        <v>40634</v>
      </c>
      <c r="J261" s="55">
        <v>83.6</v>
      </c>
      <c r="K261" s="55">
        <f>IF(ISBLANK(J262),"",Michigan_CurrentCondition[[#This Row],[Current conditions]]-J262)</f>
        <v>-3.2000000000000028</v>
      </c>
    </row>
    <row r="262" spans="1:11" x14ac:dyDescent="0.25">
      <c r="A262" s="58">
        <v>41103</v>
      </c>
      <c r="B262" s="55">
        <v>72</v>
      </c>
      <c r="C262" s="57">
        <f>IF(ISBLANK(B263),"",Michigan_UMCSI[[#This Row],[UMCSI]]-B263)</f>
        <v>-1.2000000000000028</v>
      </c>
      <c r="E262" s="58">
        <v>40483</v>
      </c>
      <c r="F262" s="55">
        <v>61.9</v>
      </c>
      <c r="G262" s="55">
        <f>IF(ISBLANK(F263),"",Migigan_ConsumerExpectations[[#This Row],[Consumer expectations]]-F263)</f>
        <v>1</v>
      </c>
      <c r="I262" s="48">
        <v>40603</v>
      </c>
      <c r="J262" s="55">
        <v>86.8</v>
      </c>
      <c r="K262" s="55">
        <f>IF(ISBLANK(J263),"",Michigan_CurrentCondition[[#This Row],[Current conditions]]-J263)</f>
        <v>7</v>
      </c>
    </row>
    <row r="263" spans="1:11" x14ac:dyDescent="0.25">
      <c r="A263" s="58">
        <v>41089</v>
      </c>
      <c r="B263" s="55">
        <v>73.2</v>
      </c>
      <c r="C263" s="57">
        <f>IF(ISBLANK(B264),"",Michigan_UMCSI[[#This Row],[UMCSI]]-B264)</f>
        <v>-0.89999999999999147</v>
      </c>
      <c r="E263" s="58">
        <v>40452</v>
      </c>
      <c r="F263" s="55">
        <v>60.9</v>
      </c>
      <c r="G263" s="55">
        <f>IF(ISBLANK(F264),"",Migigan_ConsumerExpectations[[#This Row],[Consumer expectations]]-F264)</f>
        <v>-2</v>
      </c>
      <c r="I263" s="48">
        <v>40575</v>
      </c>
      <c r="J263" s="55">
        <v>79.8</v>
      </c>
      <c r="K263" s="55">
        <f>IF(ISBLANK(J264),"",Michigan_CurrentCondition[[#This Row],[Current conditions]]-J264)</f>
        <v>-5.9000000000000057</v>
      </c>
    </row>
    <row r="264" spans="1:11" x14ac:dyDescent="0.25">
      <c r="A264" s="58">
        <v>41075</v>
      </c>
      <c r="B264" s="55">
        <v>74.099999999999994</v>
      </c>
      <c r="C264" s="57">
        <f>IF(ISBLANK(B265),"",Michigan_UMCSI[[#This Row],[UMCSI]]-B265)</f>
        <v>-5.2000000000000028</v>
      </c>
      <c r="E264" s="58">
        <v>40422</v>
      </c>
      <c r="F264" s="55">
        <v>62.9</v>
      </c>
      <c r="G264" s="55">
        <f>IF(ISBLANK(F265),"",Migigan_ConsumerExpectations[[#This Row],[Consumer expectations]]-F265)</f>
        <v>0.60000000000000142</v>
      </c>
      <c r="I264" s="48">
        <v>40544</v>
      </c>
      <c r="J264" s="55">
        <v>85.7</v>
      </c>
      <c r="K264" s="55">
        <f>IF(ISBLANK(J265),"",Michigan_CurrentCondition[[#This Row],[Current conditions]]-J265)</f>
        <v>6</v>
      </c>
    </row>
    <row r="265" spans="1:11" x14ac:dyDescent="0.25">
      <c r="A265" s="58">
        <v>41054</v>
      </c>
      <c r="B265" s="55">
        <v>79.3</v>
      </c>
      <c r="C265" s="57">
        <f>IF(ISBLANK(B266),"",Michigan_UMCSI[[#This Row],[UMCSI]]-B266)</f>
        <v>1.5</v>
      </c>
      <c r="E265" s="58">
        <v>40391</v>
      </c>
      <c r="F265" s="55">
        <v>62.3</v>
      </c>
      <c r="G265" s="55">
        <f>IF(ISBLANK(F266),"",Migigan_ConsumerExpectations[[#This Row],[Consumer expectations]]-F266)</f>
        <v>-7.5</v>
      </c>
      <c r="I265" s="48">
        <v>40513</v>
      </c>
      <c r="J265" s="55">
        <v>79.7</v>
      </c>
      <c r="K265" s="55">
        <f>IF(ISBLANK(J266),"",Michigan_CurrentCondition[[#This Row],[Current conditions]]-J266)</f>
        <v>6.7000000000000028</v>
      </c>
    </row>
    <row r="266" spans="1:11" x14ac:dyDescent="0.25">
      <c r="A266" s="58">
        <v>41040</v>
      </c>
      <c r="B266" s="55">
        <v>77.8</v>
      </c>
      <c r="C266" s="57">
        <f>IF(ISBLANK(B267),"",Michigan_UMCSI[[#This Row],[UMCSI]]-B267)</f>
        <v>1.3999999999999915</v>
      </c>
      <c r="E266" s="58">
        <v>40360</v>
      </c>
      <c r="F266" s="55">
        <v>69.8</v>
      </c>
      <c r="G266" s="55">
        <f>IF(ISBLANK(F267),"",Migigan_ConsumerExpectations[[#This Row],[Consumer expectations]]-F267)</f>
        <v>1</v>
      </c>
      <c r="I266" s="48">
        <v>40483</v>
      </c>
      <c r="J266" s="55">
        <v>73</v>
      </c>
      <c r="K266" s="55">
        <f>IF(ISBLANK(J267),"",Michigan_CurrentCondition[[#This Row],[Current conditions]]-J267)</f>
        <v>-5.4000000000000057</v>
      </c>
    </row>
    <row r="267" spans="1:11" x14ac:dyDescent="0.25">
      <c r="A267" s="58">
        <v>41026</v>
      </c>
      <c r="B267" s="55">
        <v>76.400000000000006</v>
      </c>
      <c r="C267" s="57">
        <f>IF(ISBLANK(B268),"",Michigan_UMCSI[[#This Row],[UMCSI]]-B268)</f>
        <v>0.70000000000000284</v>
      </c>
      <c r="E267" s="58">
        <v>40330</v>
      </c>
      <c r="F267" s="55">
        <v>68.8</v>
      </c>
      <c r="G267" s="55">
        <f>IF(ISBLANK(F268),"",Migigan_ConsumerExpectations[[#This Row],[Consumer expectations]]-F268)</f>
        <v>2.2999999999999972</v>
      </c>
      <c r="I267" s="48">
        <v>40452</v>
      </c>
      <c r="J267" s="55">
        <v>78.400000000000006</v>
      </c>
      <c r="K267" s="55">
        <f>IF(ISBLANK(J268),"",Michigan_CurrentCondition[[#This Row],[Current conditions]]-J268)</f>
        <v>0.10000000000000853</v>
      </c>
    </row>
    <row r="268" spans="1:11" x14ac:dyDescent="0.25">
      <c r="A268" s="58">
        <v>41012</v>
      </c>
      <c r="B268" s="55">
        <v>75.7</v>
      </c>
      <c r="C268" s="57">
        <f>IF(ISBLANK(B269),"",Michigan_UMCSI[[#This Row],[UMCSI]]-B269)</f>
        <v>-0.5</v>
      </c>
      <c r="E268" s="58">
        <v>40299</v>
      </c>
      <c r="F268" s="55">
        <v>66.5</v>
      </c>
      <c r="G268" s="55">
        <f>IF(ISBLANK(F269),"",Migigan_ConsumerExpectations[[#This Row],[Consumer expectations]]-F269)</f>
        <v>-1.4000000000000057</v>
      </c>
      <c r="I268" s="48">
        <v>40422</v>
      </c>
      <c r="J268" s="55">
        <v>78.3</v>
      </c>
      <c r="K268" s="55">
        <f>IF(ISBLANK(J269),"",Michigan_CurrentCondition[[#This Row],[Current conditions]]-J269)</f>
        <v>2.7999999999999972</v>
      </c>
    </row>
    <row r="269" spans="1:11" x14ac:dyDescent="0.25">
      <c r="A269" s="58">
        <v>40998</v>
      </c>
      <c r="B269" s="55">
        <v>76.2</v>
      </c>
      <c r="C269" s="57">
        <f>IF(ISBLANK(B270),"",Michigan_UMCSI[[#This Row],[UMCSI]]-B270)</f>
        <v>1.9000000000000057</v>
      </c>
      <c r="E269" s="58">
        <v>40269</v>
      </c>
      <c r="F269" s="55">
        <v>67.900000000000006</v>
      </c>
      <c r="G269" s="55">
        <f>IF(ISBLANK(F270),"",Migigan_ConsumerExpectations[[#This Row],[Consumer expectations]]-F270)</f>
        <v>-0.5</v>
      </c>
      <c r="I269" s="48">
        <v>40391</v>
      </c>
      <c r="J269" s="55">
        <v>75.5</v>
      </c>
      <c r="K269" s="55">
        <f>IF(ISBLANK(J270),"",Michigan_CurrentCondition[[#This Row],[Current conditions]]-J270)</f>
        <v>-7.4000000000000057</v>
      </c>
    </row>
    <row r="270" spans="1:11" x14ac:dyDescent="0.25">
      <c r="A270" s="58">
        <v>40984</v>
      </c>
      <c r="B270" s="55">
        <v>74.3</v>
      </c>
      <c r="C270" s="57">
        <f>IF(ISBLANK(B271),"",Michigan_UMCSI[[#This Row],[UMCSI]]-B271)</f>
        <v>-1</v>
      </c>
      <c r="E270" s="58">
        <v>40238</v>
      </c>
      <c r="F270" s="55">
        <v>68.400000000000006</v>
      </c>
      <c r="G270" s="55">
        <f>IF(ISBLANK(F271),"",Migigan_ConsumerExpectations[[#This Row],[Consumer expectations]]-F271)</f>
        <v>-1.6999999999999886</v>
      </c>
      <c r="I270" s="48">
        <v>40360</v>
      </c>
      <c r="J270" s="55">
        <v>82.9</v>
      </c>
      <c r="K270" s="55">
        <f>IF(ISBLANK(J271),"",Michigan_CurrentCondition[[#This Row],[Current conditions]]-J271)</f>
        <v>1.8000000000000114</v>
      </c>
    </row>
    <row r="271" spans="1:11" x14ac:dyDescent="0.25">
      <c r="A271" s="58">
        <v>40963</v>
      </c>
      <c r="B271" s="55">
        <v>75.3</v>
      </c>
      <c r="C271" s="57">
        <f>IF(ISBLANK(B272),"",Michigan_UMCSI[[#This Row],[UMCSI]]-B272)</f>
        <v>2.7999999999999972</v>
      </c>
      <c r="E271" s="58">
        <v>40210</v>
      </c>
      <c r="F271" s="55">
        <v>70.099999999999994</v>
      </c>
      <c r="G271" s="55">
        <f>IF(ISBLANK(F272),"",Migigan_ConsumerExpectations[[#This Row],[Consumer expectations]]-F272)</f>
        <v>1.1999999999999886</v>
      </c>
      <c r="I271" s="48">
        <v>40330</v>
      </c>
      <c r="J271" s="55">
        <v>81.099999999999994</v>
      </c>
      <c r="K271" s="55">
        <f>IF(ISBLANK(J272),"",Michigan_CurrentCondition[[#This Row],[Current conditions]]-J272)</f>
        <v>0.39999999999999147</v>
      </c>
    </row>
    <row r="272" spans="1:11" x14ac:dyDescent="0.25">
      <c r="A272" s="58">
        <v>40949</v>
      </c>
      <c r="B272" s="55">
        <v>72.5</v>
      </c>
      <c r="C272" s="57">
        <f>IF(ISBLANK(B273),"",Michigan_UMCSI[[#This Row],[UMCSI]]-B273)</f>
        <v>-2.5</v>
      </c>
      <c r="E272" s="58">
        <v>40179</v>
      </c>
      <c r="F272" s="55">
        <v>68.900000000000006</v>
      </c>
      <c r="G272" s="55">
        <f>IF(ISBLANK(F273),"",Migigan_ConsumerExpectations[[#This Row],[Consumer expectations]]-F273)</f>
        <v>2.4000000000000057</v>
      </c>
      <c r="I272" s="48">
        <v>40299</v>
      </c>
      <c r="J272" s="55">
        <v>80.7</v>
      </c>
      <c r="K272" s="55">
        <f>IF(ISBLANK(J273),"",Michigan_CurrentCondition[[#This Row],[Current conditions]]-J273)</f>
        <v>-9.9999999999994316E-2</v>
      </c>
    </row>
    <row r="273" spans="1:11" x14ac:dyDescent="0.25">
      <c r="A273" s="58">
        <v>40935</v>
      </c>
      <c r="B273" s="55">
        <v>75</v>
      </c>
      <c r="C273" s="57">
        <f>IF(ISBLANK(B274),"",Michigan_UMCSI[[#This Row],[UMCSI]]-B274)</f>
        <v>1</v>
      </c>
      <c r="E273" s="58">
        <v>40148</v>
      </c>
      <c r="F273" s="55">
        <v>66.5</v>
      </c>
      <c r="G273" s="55">
        <f>IF(ISBLANK(F274),"",Migigan_ConsumerExpectations[[#This Row],[Consumer expectations]]-F274)</f>
        <v>-2.0999999999999943</v>
      </c>
      <c r="I273" s="48">
        <v>40269</v>
      </c>
      <c r="J273" s="55">
        <v>80.8</v>
      </c>
      <c r="K273" s="55">
        <f>IF(ISBLANK(J274),"",Michigan_CurrentCondition[[#This Row],[Current conditions]]-J274)</f>
        <v>-3.2999999999999972</v>
      </c>
    </row>
    <row r="274" spans="1:11" x14ac:dyDescent="0.25">
      <c r="A274" s="58">
        <v>40921</v>
      </c>
      <c r="B274" s="55">
        <v>74</v>
      </c>
      <c r="C274" s="57">
        <f>IF(ISBLANK(B275),"",Michigan_UMCSI[[#This Row],[UMCSI]]-B275)</f>
        <v>4.0999999999999943</v>
      </c>
      <c r="E274" s="58">
        <v>40118</v>
      </c>
      <c r="F274" s="55">
        <v>68.599999999999994</v>
      </c>
      <c r="G274" s="55">
        <f>IF(ISBLANK(F275),"",Migigan_ConsumerExpectations[[#This Row],[Consumer expectations]]-F275)</f>
        <v>-4.9000000000000057</v>
      </c>
      <c r="I274" s="48">
        <v>40238</v>
      </c>
      <c r="J274" s="55">
        <v>84.1</v>
      </c>
      <c r="K274" s="55">
        <f>IF(ISBLANK(J275),"",Michigan_CurrentCondition[[#This Row],[Current conditions]]-J275)</f>
        <v>3.0999999999999943</v>
      </c>
    </row>
    <row r="275" spans="1:11" x14ac:dyDescent="0.25">
      <c r="A275" s="58">
        <v>40899</v>
      </c>
      <c r="B275" s="55">
        <v>69.900000000000006</v>
      </c>
      <c r="C275" s="57">
        <f>IF(ISBLANK(B276),"",Michigan_UMCSI[[#This Row],[UMCSI]]-B276)</f>
        <v>2.2000000000000028</v>
      </c>
      <c r="E275" s="58">
        <v>40087</v>
      </c>
      <c r="F275" s="55">
        <v>73.5</v>
      </c>
      <c r="G275" s="55">
        <f>IF(ISBLANK(F276),"",Migigan_ConsumerExpectations[[#This Row],[Consumer expectations]]-F276)</f>
        <v>8.5</v>
      </c>
      <c r="I275" s="48">
        <v>40210</v>
      </c>
      <c r="J275" s="55">
        <v>81</v>
      </c>
      <c r="K275" s="55">
        <f>IF(ISBLANK(J276),"",Michigan_CurrentCondition[[#This Row],[Current conditions]]-J276)</f>
        <v>1.9000000000000057</v>
      </c>
    </row>
    <row r="276" spans="1:11" x14ac:dyDescent="0.25">
      <c r="A276" s="58">
        <v>40886</v>
      </c>
      <c r="B276" s="55">
        <v>67.7</v>
      </c>
      <c r="C276" s="57">
        <f>IF(ISBLANK(B277),"",Michigan_UMCSI[[#This Row],[UMCSI]]-B277)</f>
        <v>3.6000000000000085</v>
      </c>
      <c r="E276" s="58">
        <v>40057</v>
      </c>
      <c r="F276" s="55">
        <v>65</v>
      </c>
      <c r="G276" s="55">
        <f>IF(ISBLANK(F277),"",Migigan_ConsumerExpectations[[#This Row],[Consumer expectations]]-F277)</f>
        <v>1.7999999999999972</v>
      </c>
      <c r="I276" s="48">
        <v>40179</v>
      </c>
      <c r="J276" s="55">
        <v>79.099999999999994</v>
      </c>
      <c r="K276" s="55">
        <f>IF(ISBLANK(J277),"",Michigan_CurrentCondition[[#This Row],[Current conditions]]-J277)</f>
        <v>9.5</v>
      </c>
    </row>
    <row r="277" spans="1:11" x14ac:dyDescent="0.25">
      <c r="A277" s="58">
        <v>40870</v>
      </c>
      <c r="B277" s="55">
        <v>64.099999999999994</v>
      </c>
      <c r="C277" s="57">
        <f>IF(ISBLANK(B278),"",Michigan_UMCSI[[#This Row],[UMCSI]]-B278)</f>
        <v>-0.10000000000000853</v>
      </c>
      <c r="E277" s="58">
        <v>40026</v>
      </c>
      <c r="F277" s="55">
        <v>63.2</v>
      </c>
      <c r="G277" s="55">
        <f>IF(ISBLANK(F278),"",Migigan_ConsumerExpectations[[#This Row],[Consumer expectations]]-F278)</f>
        <v>-6</v>
      </c>
      <c r="I277" s="48">
        <v>40148</v>
      </c>
      <c r="J277" s="55">
        <v>69.599999999999994</v>
      </c>
      <c r="K277" s="55">
        <f>IF(ISBLANK(J278),"",Michigan_CurrentCondition[[#This Row],[Current conditions]]-J278)</f>
        <v>-2.5</v>
      </c>
    </row>
    <row r="278" spans="1:11" x14ac:dyDescent="0.25">
      <c r="A278" s="58">
        <v>40858</v>
      </c>
      <c r="B278" s="55">
        <v>64.2</v>
      </c>
      <c r="C278" s="57">
        <f>IF(ISBLANK(B279),"",Michigan_UMCSI[[#This Row],[UMCSI]]-B279)</f>
        <v>3.3000000000000043</v>
      </c>
      <c r="E278" s="58">
        <v>39995</v>
      </c>
      <c r="F278" s="55">
        <v>69.2</v>
      </c>
      <c r="G278" s="55">
        <f>IF(ISBLANK(F279),"",Migigan_ConsumerExpectations[[#This Row],[Consumer expectations]]-F279)</f>
        <v>-0.20000000000000284</v>
      </c>
      <c r="I278" s="48">
        <v>40118</v>
      </c>
      <c r="J278" s="55">
        <v>72.099999999999994</v>
      </c>
      <c r="K278" s="55">
        <f>IF(ISBLANK(J279),"",Michigan_CurrentCondition[[#This Row],[Current conditions]]-J279)</f>
        <v>0.29999999999999716</v>
      </c>
    </row>
    <row r="279" spans="1:11" x14ac:dyDescent="0.25">
      <c r="A279" s="58">
        <v>40844</v>
      </c>
      <c r="B279" s="55">
        <v>60.9</v>
      </c>
      <c r="C279" s="57">
        <f>IF(ISBLANK(B280),"",Michigan_UMCSI[[#This Row],[UMCSI]]-B280)</f>
        <v>3.3999999999999986</v>
      </c>
      <c r="E279" s="58">
        <v>39965</v>
      </c>
      <c r="F279" s="55">
        <v>69.400000000000006</v>
      </c>
      <c r="G279" s="55">
        <f>IF(ISBLANK(F280),"",Migigan_ConsumerExpectations[[#This Row],[Consumer expectations]]-F280)</f>
        <v>6.3000000000000043</v>
      </c>
      <c r="I279" s="48">
        <v>40087</v>
      </c>
      <c r="J279" s="55">
        <v>71.8</v>
      </c>
      <c r="K279" s="55">
        <f>IF(ISBLANK(J280),"",Michigan_CurrentCondition[[#This Row],[Current conditions]]-J280)</f>
        <v>6.8999999999999915</v>
      </c>
    </row>
    <row r="280" spans="1:11" x14ac:dyDescent="0.25">
      <c r="A280" s="58">
        <v>40830</v>
      </c>
      <c r="B280" s="55">
        <v>57.5</v>
      </c>
      <c r="C280" s="57">
        <f>IF(ISBLANK(B281),"",Michigan_UMCSI[[#This Row],[UMCSI]]-B281)</f>
        <v>-1.8999999999999986</v>
      </c>
      <c r="E280" s="58">
        <v>39934</v>
      </c>
      <c r="F280" s="55">
        <v>63.1</v>
      </c>
      <c r="G280" s="55">
        <f>IF(ISBLANK(F281),"",Migigan_ConsumerExpectations[[#This Row],[Consumer expectations]]-F281)</f>
        <v>9.6000000000000014</v>
      </c>
      <c r="I280" s="48">
        <v>40057</v>
      </c>
      <c r="J280" s="55">
        <v>64.900000000000006</v>
      </c>
      <c r="K280" s="55">
        <f>IF(ISBLANK(J281),"",Michigan_CurrentCondition[[#This Row],[Current conditions]]-J281)</f>
        <v>-5.5</v>
      </c>
    </row>
    <row r="281" spans="1:11" x14ac:dyDescent="0.25">
      <c r="A281" s="58">
        <v>40816</v>
      </c>
      <c r="B281" s="55">
        <v>59.4</v>
      </c>
      <c r="C281" s="57">
        <f>IF(ISBLANK(B282),"",Michigan_UMCSI[[#This Row],[UMCSI]]-B282)</f>
        <v>1.6000000000000014</v>
      </c>
      <c r="E281" s="58">
        <v>39904</v>
      </c>
      <c r="F281" s="55">
        <v>53.5</v>
      </c>
      <c r="G281" s="55">
        <f>IF(ISBLANK(F282),"",Migigan_ConsumerExpectations[[#This Row],[Consumer expectations]]-F282)</f>
        <v>3</v>
      </c>
      <c r="I281" s="48">
        <v>40026</v>
      </c>
      <c r="J281" s="55">
        <v>70.400000000000006</v>
      </c>
      <c r="K281" s="55">
        <f>IF(ISBLANK(J282),"",Michigan_CurrentCondition[[#This Row],[Current conditions]]-J282)</f>
        <v>-4.0999999999999943</v>
      </c>
    </row>
    <row r="282" spans="1:11" x14ac:dyDescent="0.25">
      <c r="A282" s="58">
        <v>40802</v>
      </c>
      <c r="B282" s="55">
        <v>57.8</v>
      </c>
      <c r="C282" s="57">
        <f>IF(ISBLANK(B283),"",Michigan_UMCSI[[#This Row],[UMCSI]]-B283)</f>
        <v>2.0999999999999943</v>
      </c>
      <c r="E282" s="58">
        <v>39873</v>
      </c>
      <c r="F282" s="55">
        <v>50.5</v>
      </c>
      <c r="G282" s="55">
        <f>IF(ISBLANK(F283),"",Migigan_ConsumerExpectations[[#This Row],[Consumer expectations]]-F283)</f>
        <v>-7.2999999999999972</v>
      </c>
      <c r="I282" s="48">
        <v>39995</v>
      </c>
      <c r="J282" s="55">
        <v>74.5</v>
      </c>
      <c r="K282" s="55">
        <f>IF(ISBLANK(J283),"",Michigan_CurrentCondition[[#This Row],[Current conditions]]-J283)</f>
        <v>8.2999999999999972</v>
      </c>
    </row>
    <row r="283" spans="1:11" x14ac:dyDescent="0.25">
      <c r="A283" s="58">
        <v>40781</v>
      </c>
      <c r="B283" s="55">
        <v>55.7</v>
      </c>
      <c r="C283" s="57">
        <f>IF(ISBLANK(B284),"",Michigan_UMCSI[[#This Row],[UMCSI]]-B284)</f>
        <v>0.80000000000000426</v>
      </c>
      <c r="E283" s="58">
        <v>39845</v>
      </c>
      <c r="F283" s="55">
        <v>57.8</v>
      </c>
      <c r="G283" s="55">
        <f>IF(ISBLANK(F284),"",Migigan_ConsumerExpectations[[#This Row],[Consumer expectations]]-F284)</f>
        <v>3.7999999999999972</v>
      </c>
      <c r="I283" s="48">
        <v>39965</v>
      </c>
      <c r="J283" s="55">
        <v>66.2</v>
      </c>
      <c r="K283" s="55">
        <f>IF(ISBLANK(J284),"",Michigan_CurrentCondition[[#This Row],[Current conditions]]-J284)</f>
        <v>-0.39999999999999147</v>
      </c>
    </row>
    <row r="284" spans="1:11" x14ac:dyDescent="0.25">
      <c r="A284" s="58">
        <v>40767</v>
      </c>
      <c r="B284" s="55">
        <v>54.9</v>
      </c>
      <c r="C284" s="57">
        <f>IF(ISBLANK(B285),"",Michigan_UMCSI[[#This Row],[UMCSI]]-B285)</f>
        <v>-8.8000000000000043</v>
      </c>
      <c r="E284" s="58">
        <v>39814</v>
      </c>
      <c r="F284" s="55">
        <v>54</v>
      </c>
      <c r="G284" s="55">
        <f>IF(ISBLANK(F285),"",Migigan_ConsumerExpectations[[#This Row],[Consumer expectations]]-F285)</f>
        <v>0.10000000000000142</v>
      </c>
      <c r="I284" s="48">
        <v>39934</v>
      </c>
      <c r="J284" s="55">
        <v>66.599999999999994</v>
      </c>
      <c r="K284" s="55">
        <f>IF(ISBLANK(J285),"",Michigan_CurrentCondition[[#This Row],[Current conditions]]-J285)</f>
        <v>4.2999999999999972</v>
      </c>
    </row>
    <row r="285" spans="1:11" x14ac:dyDescent="0.25">
      <c r="A285" s="58">
        <v>40753</v>
      </c>
      <c r="B285" s="55">
        <v>63.7</v>
      </c>
      <c r="C285" s="57">
        <f>IF(ISBLANK(B286),"",Michigan_UMCSI[[#This Row],[UMCSI]]-B286)</f>
        <v>-9.9999999999994316E-2</v>
      </c>
      <c r="E285" s="58">
        <v>39783</v>
      </c>
      <c r="F285" s="55">
        <v>53.9</v>
      </c>
      <c r="G285" s="55">
        <f>IF(ISBLANK(F286),"",Migigan_ConsumerExpectations[[#This Row],[Consumer expectations]]-F286)</f>
        <v>-3.1000000000000014</v>
      </c>
      <c r="I285" s="48">
        <v>39904</v>
      </c>
      <c r="J285" s="55">
        <v>62.3</v>
      </c>
      <c r="K285" s="55">
        <f>IF(ISBLANK(J286),"",Michigan_CurrentCondition[[#This Row],[Current conditions]]-J286)</f>
        <v>-4.7999999999999972</v>
      </c>
    </row>
    <row r="286" spans="1:11" x14ac:dyDescent="0.25">
      <c r="A286" s="58">
        <v>40739</v>
      </c>
      <c r="B286" s="55">
        <v>63.8</v>
      </c>
      <c r="C286" s="57">
        <f>IF(ISBLANK(B287),"",Michigan_UMCSI[[#This Row],[UMCSI]]-B287)</f>
        <v>-7.7000000000000028</v>
      </c>
      <c r="E286" s="58">
        <v>39753</v>
      </c>
      <c r="F286" s="55">
        <v>57</v>
      </c>
      <c r="G286" s="55">
        <f>IF(ISBLANK(F287),"",Migigan_ConsumerExpectations[[#This Row],[Consumer expectations]]-F287)</f>
        <v>-10.200000000000003</v>
      </c>
      <c r="I286" s="48">
        <v>39873</v>
      </c>
      <c r="J286" s="55">
        <v>67.099999999999994</v>
      </c>
      <c r="K286" s="55">
        <f>IF(ISBLANK(J287),"",Michigan_CurrentCondition[[#This Row],[Current conditions]]-J287)</f>
        <v>-2.1000000000000085</v>
      </c>
    </row>
    <row r="287" spans="1:11" x14ac:dyDescent="0.25">
      <c r="A287" s="58">
        <v>40725</v>
      </c>
      <c r="B287" s="55">
        <v>71.5</v>
      </c>
      <c r="C287" s="57">
        <f>IF(ISBLANK(B288),"",Michigan_UMCSI[[#This Row],[UMCSI]]-B288)</f>
        <v>-0.29999999999999716</v>
      </c>
      <c r="E287" s="58">
        <v>39722</v>
      </c>
      <c r="F287" s="55">
        <v>67.2</v>
      </c>
      <c r="G287" s="55">
        <f>IF(ISBLANK(F288),"",Migigan_ConsumerExpectations[[#This Row],[Consumer expectations]]-F288)</f>
        <v>9.3000000000000043</v>
      </c>
      <c r="I287" s="48">
        <v>39845</v>
      </c>
      <c r="J287" s="55">
        <v>69.2</v>
      </c>
      <c r="K287" s="55">
        <f>IF(ISBLANK(J288),"",Michigan_CurrentCondition[[#This Row],[Current conditions]]-J288)</f>
        <v>-0.20000000000000284</v>
      </c>
    </row>
    <row r="288" spans="1:11" x14ac:dyDescent="0.25">
      <c r="A288" s="58">
        <v>40711</v>
      </c>
      <c r="B288" s="55">
        <v>71.8</v>
      </c>
      <c r="C288" s="57">
        <f>IF(ISBLANK(B289),"",Michigan_UMCSI[[#This Row],[UMCSI]]-B289)</f>
        <v>-2.5</v>
      </c>
      <c r="E288" s="58">
        <v>39692</v>
      </c>
      <c r="F288" s="55">
        <v>57.9</v>
      </c>
      <c r="G288" s="55">
        <f>IF(ISBLANK(F289),"",Migigan_ConsumerExpectations[[#This Row],[Consumer expectations]]-F289)</f>
        <v>4.3999999999999986</v>
      </c>
      <c r="I288" s="48">
        <v>39814</v>
      </c>
      <c r="J288" s="55">
        <v>69.400000000000006</v>
      </c>
      <c r="K288" s="55">
        <f>IF(ISBLANK(J289),"",Michigan_CurrentCondition[[#This Row],[Current conditions]]-J289)</f>
        <v>8.0000000000000071</v>
      </c>
    </row>
    <row r="289" spans="1:11" x14ac:dyDescent="0.25">
      <c r="A289" s="58">
        <v>40690</v>
      </c>
      <c r="B289" s="55">
        <v>74.3</v>
      </c>
      <c r="C289" s="57">
        <f>IF(ISBLANK(B290),"",Michigan_UMCSI[[#This Row],[UMCSI]]-B290)</f>
        <v>1.8999999999999915</v>
      </c>
      <c r="E289" s="58">
        <v>39661</v>
      </c>
      <c r="F289" s="55">
        <v>53.5</v>
      </c>
      <c r="G289" s="55">
        <f>IF(ISBLANK(F290),"",Migigan_ConsumerExpectations[[#This Row],[Consumer expectations]]-F290)</f>
        <v>4.2999999999999972</v>
      </c>
      <c r="I289" s="48">
        <v>39783</v>
      </c>
      <c r="J289" s="55">
        <v>61.4</v>
      </c>
      <c r="K289" s="55">
        <f>IF(ISBLANK(J290),"",Michigan_CurrentCondition[[#This Row],[Current conditions]]-J290)</f>
        <v>2.5</v>
      </c>
    </row>
    <row r="290" spans="1:11" x14ac:dyDescent="0.25">
      <c r="A290" s="58">
        <v>40676</v>
      </c>
      <c r="B290" s="55">
        <v>72.400000000000006</v>
      </c>
      <c r="C290" s="57">
        <f>IF(ISBLANK(B291),"",Michigan_UMCSI[[#This Row],[UMCSI]]-B291)</f>
        <v>2.6000000000000085</v>
      </c>
      <c r="E290" s="58">
        <v>39630</v>
      </c>
      <c r="F290" s="55">
        <v>49.2</v>
      </c>
      <c r="G290" s="55">
        <f>IF(ISBLANK(F291),"",Migigan_ConsumerExpectations[[#This Row],[Consumer expectations]]-F291)</f>
        <v>-1.8999999999999986</v>
      </c>
      <c r="I290" s="48">
        <v>39753</v>
      </c>
      <c r="J290" s="55">
        <v>58.9</v>
      </c>
      <c r="K290" s="55">
        <f>IF(ISBLANK(J291),"",Michigan_CurrentCondition[[#This Row],[Current conditions]]-J291)</f>
        <v>-17.600000000000001</v>
      </c>
    </row>
    <row r="291" spans="1:11" x14ac:dyDescent="0.25">
      <c r="A291" s="58">
        <v>40662</v>
      </c>
      <c r="B291" s="55">
        <v>69.8</v>
      </c>
      <c r="C291" s="57">
        <f>IF(ISBLANK(B292),"",Michigan_UMCSI[[#This Row],[UMCSI]]-B292)</f>
        <v>0.20000000000000284</v>
      </c>
      <c r="E291" s="58">
        <v>39600</v>
      </c>
      <c r="F291" s="55">
        <v>51.1</v>
      </c>
      <c r="G291" s="55">
        <f>IF(ISBLANK(F292),"",Migigan_ConsumerExpectations[[#This Row],[Consumer expectations]]-F292)</f>
        <v>-2.1999999999999957</v>
      </c>
      <c r="I291" s="48">
        <v>39722</v>
      </c>
      <c r="J291" s="55">
        <v>76.5</v>
      </c>
      <c r="K291" s="55">
        <f>IF(ISBLANK(J292),"",Michigan_CurrentCondition[[#This Row],[Current conditions]]-J292)</f>
        <v>7.2000000000000028</v>
      </c>
    </row>
    <row r="292" spans="1:11" x14ac:dyDescent="0.25">
      <c r="A292" s="58">
        <v>40648</v>
      </c>
      <c r="B292" s="55">
        <v>69.599999999999994</v>
      </c>
      <c r="C292" s="57">
        <f>IF(ISBLANK(B293),"",Michigan_UMCSI[[#This Row],[UMCSI]]-B293)</f>
        <v>2.0999999999999943</v>
      </c>
      <c r="E292" s="58">
        <v>39569</v>
      </c>
      <c r="F292" s="55">
        <v>53.3</v>
      </c>
      <c r="G292" s="55">
        <f>IF(ISBLANK(F293),"",Migigan_ConsumerExpectations[[#This Row],[Consumer expectations]]-F293)</f>
        <v>-6.8000000000000043</v>
      </c>
      <c r="I292" s="48">
        <v>39692</v>
      </c>
      <c r="J292" s="55">
        <v>69.3</v>
      </c>
      <c r="K292" s="55">
        <f>IF(ISBLANK(J293),"",Michigan_CurrentCondition[[#This Row],[Current conditions]]-J293)</f>
        <v>-0.20000000000000284</v>
      </c>
    </row>
    <row r="293" spans="1:11" x14ac:dyDescent="0.25">
      <c r="A293" s="58">
        <v>40627</v>
      </c>
      <c r="B293" s="55">
        <v>67.5</v>
      </c>
      <c r="C293" s="57">
        <f>IF(ISBLANK(B294),"",Michigan_UMCSI[[#This Row],[UMCSI]]-B294)</f>
        <v>-0.70000000000000284</v>
      </c>
      <c r="E293" s="58">
        <v>39539</v>
      </c>
      <c r="F293" s="55">
        <v>60.1</v>
      </c>
      <c r="G293" s="55">
        <f>IF(ISBLANK(F294),"",Migigan_ConsumerExpectations[[#This Row],[Consumer expectations]]-F294)</f>
        <v>-2.2999999999999972</v>
      </c>
      <c r="I293" s="48">
        <v>39661</v>
      </c>
      <c r="J293" s="55">
        <v>69.5</v>
      </c>
      <c r="K293" s="55">
        <f>IF(ISBLANK(J294),"",Michigan_CurrentCondition[[#This Row],[Current conditions]]-J294)</f>
        <v>0.79999999999999716</v>
      </c>
    </row>
    <row r="294" spans="1:11" x14ac:dyDescent="0.25">
      <c r="A294" s="58">
        <v>40613</v>
      </c>
      <c r="B294" s="55">
        <v>68.2</v>
      </c>
      <c r="C294" s="57">
        <f>IF(ISBLANK(B295),"",Michigan_UMCSI[[#This Row],[UMCSI]]-B295)</f>
        <v>-9.2999999999999972</v>
      </c>
      <c r="E294" s="58">
        <v>39508</v>
      </c>
      <c r="F294" s="55">
        <v>62.4</v>
      </c>
      <c r="G294" s="55">
        <f>IF(ISBLANK(F295),"",Migigan_ConsumerExpectations[[#This Row],[Consumer expectations]]-F295)</f>
        <v>-5.6999999999999957</v>
      </c>
      <c r="I294" s="48">
        <v>39630</v>
      </c>
      <c r="J294" s="55">
        <v>68.7</v>
      </c>
      <c r="K294" s="55">
        <f>IF(ISBLANK(J295),"",Michigan_CurrentCondition[[#This Row],[Current conditions]]-J295)</f>
        <v>-3</v>
      </c>
    </row>
    <row r="295" spans="1:11" x14ac:dyDescent="0.25">
      <c r="A295" s="58">
        <v>40599</v>
      </c>
      <c r="B295" s="55">
        <v>77.5</v>
      </c>
      <c r="C295" s="57">
        <f>IF(ISBLANK(B296),"",Michigan_UMCSI[[#This Row],[UMCSI]]-B296)</f>
        <v>2.4000000000000057</v>
      </c>
      <c r="E295" s="58">
        <v>39479</v>
      </c>
      <c r="F295" s="55">
        <v>68.099999999999994</v>
      </c>
      <c r="G295" s="55">
        <f>IF(ISBLANK(F296),"",Migigan_ConsumerExpectations[[#This Row],[Consumer expectations]]-F296)</f>
        <v>2.5</v>
      </c>
      <c r="I295" s="48">
        <v>39600</v>
      </c>
      <c r="J295" s="55">
        <v>71.7</v>
      </c>
      <c r="K295" s="55">
        <f>IF(ISBLANK(J296),"",Michigan_CurrentCondition[[#This Row],[Current conditions]]-J296)</f>
        <v>-6.7000000000000028</v>
      </c>
    </row>
    <row r="296" spans="1:11" x14ac:dyDescent="0.25">
      <c r="A296" s="58">
        <v>40585</v>
      </c>
      <c r="B296" s="55">
        <v>75.099999999999994</v>
      </c>
      <c r="C296" s="57">
        <f>IF(ISBLANK(B297),"",Michigan_UMCSI[[#This Row],[UMCSI]]-B297)</f>
        <v>0.89999999999999147</v>
      </c>
      <c r="E296" s="58">
        <v>39448</v>
      </c>
      <c r="F296" s="55">
        <v>65.599999999999994</v>
      </c>
      <c r="G296" s="55">
        <f>IF(ISBLANK(F297),"",Migigan_ConsumerExpectations[[#This Row],[Consumer expectations]]-F297)</f>
        <v>-0.60000000000000853</v>
      </c>
      <c r="I296" s="48">
        <v>39569</v>
      </c>
      <c r="J296" s="55">
        <v>78.400000000000006</v>
      </c>
      <c r="K296" s="55">
        <f>IF(ISBLANK(J297),"",Michigan_CurrentCondition[[#This Row],[Current conditions]]-J297)</f>
        <v>-6.1999999999999886</v>
      </c>
    </row>
    <row r="297" spans="1:11" x14ac:dyDescent="0.25">
      <c r="A297" s="58">
        <v>40571</v>
      </c>
      <c r="B297" s="55">
        <v>74.2</v>
      </c>
      <c r="C297" s="57">
        <f>IF(ISBLANK(B298),"",Michigan_UMCSI[[#This Row],[UMCSI]]-B298)</f>
        <v>1.5</v>
      </c>
      <c r="E297" s="58">
        <v>39417</v>
      </c>
      <c r="F297" s="55">
        <v>66.2</v>
      </c>
      <c r="G297" s="55">
        <f>IF(ISBLANK(F298),"",Migigan_ConsumerExpectations[[#This Row],[Consumer expectations]]-F298)</f>
        <v>-3.8999999999999915</v>
      </c>
      <c r="I297" s="48">
        <v>39539</v>
      </c>
      <c r="J297" s="55">
        <v>84.6</v>
      </c>
      <c r="K297" s="55">
        <f>IF(ISBLANK(J298),"",Michigan_CurrentCondition[[#This Row],[Current conditions]]-J298)</f>
        <v>-0.80000000000001137</v>
      </c>
    </row>
    <row r="298" spans="1:11" x14ac:dyDescent="0.25">
      <c r="A298" s="58">
        <v>40557</v>
      </c>
      <c r="B298" s="55">
        <v>72.7</v>
      </c>
      <c r="C298" s="57">
        <f>IF(ISBLANK(B299),"",Michigan_UMCSI[[#This Row],[UMCSI]]-B299)</f>
        <v>-1.7999999999999972</v>
      </c>
      <c r="E298" s="58">
        <v>39387</v>
      </c>
      <c r="F298" s="55">
        <v>70.099999999999994</v>
      </c>
      <c r="G298" s="55">
        <f>IF(ISBLANK(F299),"",Migigan_ConsumerExpectations[[#This Row],[Consumer expectations]]-F299)</f>
        <v>-4</v>
      </c>
      <c r="I298" s="48">
        <v>39508</v>
      </c>
      <c r="J298" s="55">
        <v>85.4</v>
      </c>
      <c r="K298" s="55">
        <f>IF(ISBLANK(J299),"",Michigan_CurrentCondition[[#This Row],[Current conditions]]-J299)</f>
        <v>-12.699999999999989</v>
      </c>
    </row>
    <row r="299" spans="1:11" x14ac:dyDescent="0.25">
      <c r="A299" s="58">
        <v>40535</v>
      </c>
      <c r="B299" s="55">
        <v>74.5</v>
      </c>
      <c r="C299" s="57">
        <f>IF(ISBLANK(B300),"",Michigan_UMCSI[[#This Row],[UMCSI]]-B300)</f>
        <v>0.29999999999999716</v>
      </c>
      <c r="E299" s="58">
        <v>39356</v>
      </c>
      <c r="F299" s="55">
        <v>74.099999999999994</v>
      </c>
      <c r="G299" s="55">
        <f>IF(ISBLANK(F300),"",Migigan_ConsumerExpectations[[#This Row],[Consumer expectations]]-F300)</f>
        <v>0.39999999999999147</v>
      </c>
      <c r="I299" s="48">
        <v>39479</v>
      </c>
      <c r="J299" s="55">
        <v>98.1</v>
      </c>
      <c r="K299" s="55">
        <f>IF(ISBLANK(J300),"",Michigan_CurrentCondition[[#This Row],[Current conditions]]-J300)</f>
        <v>6</v>
      </c>
    </row>
    <row r="300" spans="1:11" x14ac:dyDescent="0.25">
      <c r="A300" s="58">
        <v>40522</v>
      </c>
      <c r="B300" s="55">
        <v>74.2</v>
      </c>
      <c r="C300" s="57">
        <f>IF(ISBLANK(B301),"",Michigan_UMCSI[[#This Row],[UMCSI]]-B301)</f>
        <v>2.6000000000000085</v>
      </c>
      <c r="E300" s="58">
        <v>39326</v>
      </c>
      <c r="F300" s="55">
        <v>73.7</v>
      </c>
      <c r="G300" s="55">
        <f>IF(ISBLANK(F301),"",Migigan_ConsumerExpectations[[#This Row],[Consumer expectations]]-F301)</f>
        <v>-7.7999999999999972</v>
      </c>
      <c r="I300" s="48">
        <v>39448</v>
      </c>
      <c r="J300" s="55">
        <v>92.1</v>
      </c>
      <c r="K300" s="55">
        <f>IF(ISBLANK(J301),"",Michigan_CurrentCondition[[#This Row],[Current conditions]]-J301)</f>
        <v>1.0999999999999943</v>
      </c>
    </row>
    <row r="301" spans="1:11" x14ac:dyDescent="0.25">
      <c r="A301" s="58">
        <v>40506</v>
      </c>
      <c r="B301" s="55">
        <v>71.599999999999994</v>
      </c>
      <c r="C301" s="57">
        <f>IF(ISBLANK(B302),"",Michigan_UMCSI[[#This Row],[UMCSI]]-B302)</f>
        <v>2.2999999999999972</v>
      </c>
      <c r="E301" s="58">
        <v>39295</v>
      </c>
      <c r="F301" s="55">
        <v>81.5</v>
      </c>
      <c r="G301" s="55">
        <f>IF(ISBLANK(F302),"",Migigan_ConsumerExpectations[[#This Row],[Consumer expectations]]-F302)</f>
        <v>6.7999999999999972</v>
      </c>
      <c r="I301" s="48">
        <v>39417</v>
      </c>
      <c r="J301" s="55">
        <v>91</v>
      </c>
      <c r="K301" s="55">
        <f>IF(ISBLANK(J302),"",Michigan_CurrentCondition[[#This Row],[Current conditions]]-J302)</f>
        <v>-7.2000000000000028</v>
      </c>
    </row>
    <row r="302" spans="1:11" x14ac:dyDescent="0.25">
      <c r="A302" s="58">
        <v>40494</v>
      </c>
      <c r="B302" s="55">
        <v>69.3</v>
      </c>
      <c r="C302" s="57">
        <f>IF(ISBLANK(B303),"",Michigan_UMCSI[[#This Row],[UMCSI]]-B303)</f>
        <v>1.5999999999999943</v>
      </c>
      <c r="E302" s="58">
        <v>39264</v>
      </c>
      <c r="F302" s="55">
        <v>74.7</v>
      </c>
      <c r="G302" s="55">
        <f>IF(ISBLANK(F303),"",Migigan_ConsumerExpectations[[#This Row],[Consumer expectations]]-F303)</f>
        <v>-2.8999999999999915</v>
      </c>
      <c r="I302" s="48">
        <v>39387</v>
      </c>
      <c r="J302" s="55">
        <v>98.2</v>
      </c>
      <c r="K302" s="55">
        <f>IF(ISBLANK(J303),"",Michigan_CurrentCondition[[#This Row],[Current conditions]]-J303)</f>
        <v>-9.9999999999994316E-2</v>
      </c>
    </row>
    <row r="303" spans="1:11" x14ac:dyDescent="0.25">
      <c r="A303" s="58">
        <v>40480</v>
      </c>
      <c r="B303" s="55">
        <v>67.7</v>
      </c>
      <c r="C303" s="57">
        <f>IF(ISBLANK(B304),"",Michigan_UMCSI[[#This Row],[UMCSI]]-B304)</f>
        <v>-0.20000000000000284</v>
      </c>
      <c r="E303" s="58">
        <v>39234</v>
      </c>
      <c r="F303" s="55">
        <v>77.599999999999994</v>
      </c>
      <c r="G303" s="55">
        <f>IF(ISBLANK(F304),"",Migigan_ConsumerExpectations[[#This Row],[Consumer expectations]]-F304)</f>
        <v>1.6999999999999886</v>
      </c>
      <c r="I303" s="48">
        <v>39356</v>
      </c>
      <c r="J303" s="55">
        <v>98.3</v>
      </c>
      <c r="K303" s="55">
        <f>IF(ISBLANK(J304),"",Michigan_CurrentCondition[[#This Row],[Current conditions]]-J304)</f>
        <v>0.59999999999999432</v>
      </c>
    </row>
    <row r="304" spans="1:11" x14ac:dyDescent="0.25">
      <c r="A304" s="58">
        <v>40466</v>
      </c>
      <c r="B304" s="55">
        <v>67.900000000000006</v>
      </c>
      <c r="C304" s="57">
        <f>IF(ISBLANK(B305),"",Michigan_UMCSI[[#This Row],[UMCSI]]-B305)</f>
        <v>-0.29999999999999716</v>
      </c>
      <c r="E304" s="58">
        <v>39203</v>
      </c>
      <c r="F304" s="55">
        <v>75.900000000000006</v>
      </c>
      <c r="G304" s="55">
        <f>IF(ISBLANK(F305),"",Migigan_ConsumerExpectations[[#This Row],[Consumer expectations]]-F305)</f>
        <v>-2.7999999999999972</v>
      </c>
      <c r="I304" s="48">
        <v>39326</v>
      </c>
      <c r="J304" s="55">
        <v>97.7</v>
      </c>
      <c r="K304" s="55">
        <f>IF(ISBLANK(J305),"",Michigan_CurrentCondition[[#This Row],[Current conditions]]-J305)</f>
        <v>-8</v>
      </c>
    </row>
    <row r="305" spans="1:11" x14ac:dyDescent="0.25">
      <c r="A305" s="58">
        <v>40452</v>
      </c>
      <c r="B305" s="55">
        <v>68.2</v>
      </c>
      <c r="C305" s="57">
        <f>IF(ISBLANK(B306),"",Michigan_UMCSI[[#This Row],[UMCSI]]-B306)</f>
        <v>1.6000000000000085</v>
      </c>
      <c r="E305" s="58">
        <v>39173</v>
      </c>
      <c r="F305" s="55">
        <v>78.7</v>
      </c>
      <c r="G305" s="55">
        <f>IF(ISBLANK(F306),"",Migigan_ConsumerExpectations[[#This Row],[Consumer expectations]]-F306)</f>
        <v>-2.7999999999999972</v>
      </c>
      <c r="I305" s="48">
        <v>39295</v>
      </c>
      <c r="J305" s="55">
        <v>105.7</v>
      </c>
      <c r="K305" s="55">
        <f>IF(ISBLANK(J306),"",Michigan_CurrentCondition[[#This Row],[Current conditions]]-J306)</f>
        <v>5.5</v>
      </c>
    </row>
    <row r="306" spans="1:11" x14ac:dyDescent="0.25">
      <c r="A306" s="58">
        <v>40438</v>
      </c>
      <c r="B306" s="55">
        <v>66.599999999999994</v>
      </c>
      <c r="C306" s="57">
        <f>IF(ISBLANK(B307),"",Michigan_UMCSI[[#This Row],[UMCSI]]-B307)</f>
        <v>-2.3000000000000114</v>
      </c>
      <c r="E306" s="58">
        <v>39142</v>
      </c>
      <c r="F306" s="55">
        <v>81.5</v>
      </c>
      <c r="G306" s="55">
        <f>IF(ISBLANK(F307),"",Migigan_ConsumerExpectations[[#This Row],[Consumer expectations]]-F307)</f>
        <v>-6.0999999999999943</v>
      </c>
      <c r="I306" s="48">
        <v>39264</v>
      </c>
      <c r="J306" s="55">
        <v>100.2</v>
      </c>
      <c r="K306" s="55">
        <f>IF(ISBLANK(J307),"",Michigan_CurrentCondition[[#This Row],[Current conditions]]-J307)</f>
        <v>-3.5999999999999943</v>
      </c>
    </row>
    <row r="307" spans="1:11" x14ac:dyDescent="0.25">
      <c r="A307" s="58">
        <v>40417</v>
      </c>
      <c r="B307" s="55">
        <v>68.900000000000006</v>
      </c>
      <c r="C307" s="57">
        <f>IF(ISBLANK(B308),"",Michigan_UMCSI[[#This Row],[UMCSI]]-B308)</f>
        <v>-0.69999999999998863</v>
      </c>
      <c r="E307" s="58">
        <v>39114</v>
      </c>
      <c r="F307" s="55">
        <v>87.6</v>
      </c>
      <c r="G307" s="55">
        <f>IF(ISBLANK(F308),"",Migigan_ConsumerExpectations[[#This Row],[Consumer expectations]]-F308)</f>
        <v>6.3999999999999915</v>
      </c>
      <c r="I307" s="48">
        <v>39234</v>
      </c>
      <c r="J307" s="55">
        <v>103.8</v>
      </c>
      <c r="K307" s="55">
        <f>IF(ISBLANK(J308),"",Michigan_CurrentCondition[[#This Row],[Current conditions]]-J308)</f>
        <v>1.3999999999999915</v>
      </c>
    </row>
    <row r="308" spans="1:11" x14ac:dyDescent="0.25">
      <c r="A308" s="58">
        <v>40403</v>
      </c>
      <c r="B308" s="55">
        <v>69.599999999999994</v>
      </c>
      <c r="C308" s="57">
        <f>IF(ISBLANK(B309),"",Michigan_UMCSI[[#This Row],[UMCSI]]-B309)</f>
        <v>1.7999999999999972</v>
      </c>
      <c r="E308" s="58">
        <v>39083</v>
      </c>
      <c r="F308" s="55">
        <v>81.2</v>
      </c>
      <c r="G308" s="55">
        <f>IF(ISBLANK(F309),"",Migigan_ConsumerExpectations[[#This Row],[Consumer expectations]]-F309)</f>
        <v>-2</v>
      </c>
      <c r="I308" s="48">
        <v>39203</v>
      </c>
      <c r="J308" s="55">
        <v>102.4</v>
      </c>
      <c r="K308" s="55">
        <f>IF(ISBLANK(J309),"",Michigan_CurrentCondition[[#This Row],[Current conditions]]-J309)</f>
        <v>-1.1999999999999886</v>
      </c>
    </row>
    <row r="309" spans="1:11" x14ac:dyDescent="0.25">
      <c r="A309" s="58">
        <v>40389</v>
      </c>
      <c r="B309" s="55">
        <v>67.8</v>
      </c>
      <c r="C309" s="57">
        <f>IF(ISBLANK(B310),"",Michigan_UMCSI[[#This Row],[UMCSI]]-B310)</f>
        <v>1.2999999999999972</v>
      </c>
      <c r="E309" s="58">
        <v>39052</v>
      </c>
      <c r="F309" s="55">
        <v>83.2</v>
      </c>
      <c r="G309" s="55">
        <f>IF(ISBLANK(F310),"",Migigan_ConsumerExpectations[[#This Row],[Consumer expectations]]-F310)</f>
        <v>-1.5999999999999943</v>
      </c>
      <c r="I309" s="48">
        <v>39173</v>
      </c>
      <c r="J309" s="55">
        <v>103.6</v>
      </c>
      <c r="K309" s="55">
        <f>IF(ISBLANK(J310),"",Michigan_CurrentCondition[[#This Row],[Current conditions]]-J310)</f>
        <v>-4.7000000000000028</v>
      </c>
    </row>
    <row r="310" spans="1:11" x14ac:dyDescent="0.25">
      <c r="A310" s="58">
        <v>40375</v>
      </c>
      <c r="B310" s="55">
        <v>66.5</v>
      </c>
      <c r="C310" s="57">
        <f>IF(ISBLANK(B311),"",Michigan_UMCSI[[#This Row],[UMCSI]]-B311)</f>
        <v>-9.5</v>
      </c>
      <c r="E310" s="58">
        <v>39022</v>
      </c>
      <c r="F310" s="55">
        <v>84.8</v>
      </c>
      <c r="G310" s="55">
        <f>IF(ISBLANK(F311),"",Migigan_ConsumerExpectations[[#This Row],[Consumer expectations]]-F311)</f>
        <v>6.5999999999999943</v>
      </c>
      <c r="I310" s="48">
        <v>39142</v>
      </c>
      <c r="J310" s="55">
        <v>108.3</v>
      </c>
      <c r="K310" s="55">
        <f>IF(ISBLANK(J311),"",Michigan_CurrentCondition[[#This Row],[Current conditions]]-J311)</f>
        <v>-4.2000000000000028</v>
      </c>
    </row>
    <row r="311" spans="1:11" x14ac:dyDescent="0.25">
      <c r="A311" s="58">
        <v>40354</v>
      </c>
      <c r="B311" s="55">
        <v>76</v>
      </c>
      <c r="C311" s="57">
        <f>IF(ISBLANK(B312),"",Michigan_UMCSI[[#This Row],[UMCSI]]-B312)</f>
        <v>0.5</v>
      </c>
      <c r="E311" s="58">
        <v>38991</v>
      </c>
      <c r="F311" s="55">
        <v>78.2</v>
      </c>
      <c r="G311" s="55">
        <f>IF(ISBLANK(F312),"",Migigan_ConsumerExpectations[[#This Row],[Consumer expectations]]-F312)</f>
        <v>10.200000000000003</v>
      </c>
      <c r="I311" s="48">
        <v>39114</v>
      </c>
      <c r="J311" s="55">
        <v>112.5</v>
      </c>
      <c r="K311" s="55">
        <f>IF(ISBLANK(J312),"",Michigan_CurrentCondition[[#This Row],[Current conditions]]-J312)</f>
        <v>4.2999999999999972</v>
      </c>
    </row>
    <row r="312" spans="1:11" x14ac:dyDescent="0.25">
      <c r="A312" s="58">
        <v>40340</v>
      </c>
      <c r="B312" s="55">
        <v>75.5</v>
      </c>
      <c r="C312" s="57">
        <f>IF(ISBLANK(B313),"",Michigan_UMCSI[[#This Row],[UMCSI]]-B313)</f>
        <v>1.9000000000000057</v>
      </c>
      <c r="E312" s="58">
        <v>38961</v>
      </c>
      <c r="F312" s="55">
        <v>68</v>
      </c>
      <c r="G312" s="55">
        <f>IF(ISBLANK(F313),"",Migigan_ConsumerExpectations[[#This Row],[Consumer expectations]]-F313)</f>
        <v>-4.5</v>
      </c>
      <c r="I312" s="48">
        <v>39083</v>
      </c>
      <c r="J312" s="55">
        <v>108.2</v>
      </c>
      <c r="K312" s="55">
        <f>IF(ISBLANK(J313),"",Michigan_CurrentCondition[[#This Row],[Current conditions]]-J313)</f>
        <v>1.7000000000000028</v>
      </c>
    </row>
    <row r="313" spans="1:11" x14ac:dyDescent="0.25">
      <c r="A313" s="58">
        <v>40326</v>
      </c>
      <c r="B313" s="55">
        <v>73.599999999999994</v>
      </c>
      <c r="C313" s="57">
        <f>IF(ISBLANK(B314),"",Michigan_UMCSI[[#This Row],[UMCSI]]-B314)</f>
        <v>0.29999999999999716</v>
      </c>
      <c r="E313" s="58">
        <v>38930</v>
      </c>
      <c r="F313" s="55">
        <v>72.5</v>
      </c>
      <c r="G313" s="55">
        <f>IF(ISBLANK(F314),"",Migigan_ConsumerExpectations[[#This Row],[Consumer expectations]]-F314)</f>
        <v>0.5</v>
      </c>
      <c r="I313" s="48">
        <v>39052</v>
      </c>
      <c r="J313" s="55">
        <v>106.5</v>
      </c>
      <c r="K313" s="55">
        <f>IF(ISBLANK(J314),"",Michigan_CurrentCondition[[#This Row],[Current conditions]]-J314)</f>
        <v>0.40000000000000568</v>
      </c>
    </row>
    <row r="314" spans="1:11" x14ac:dyDescent="0.25">
      <c r="A314" s="58">
        <v>40312</v>
      </c>
      <c r="B314" s="55">
        <v>73.3</v>
      </c>
      <c r="C314" s="57">
        <f>IF(ISBLANK(B315),"",Michigan_UMCSI[[#This Row],[UMCSI]]-B315)</f>
        <v>1.0999999999999943</v>
      </c>
      <c r="E314" s="58">
        <v>38899</v>
      </c>
      <c r="F314" s="55">
        <v>72</v>
      </c>
      <c r="G314" s="55">
        <f>IF(ISBLANK(F315),"",Migigan_ConsumerExpectations[[#This Row],[Consumer expectations]]-F315)</f>
        <v>3.7999999999999972</v>
      </c>
      <c r="I314" s="48">
        <v>39022</v>
      </c>
      <c r="J314" s="55">
        <v>106.1</v>
      </c>
      <c r="K314" s="55">
        <f>IF(ISBLANK(J315),"",Michigan_CurrentCondition[[#This Row],[Current conditions]]-J315)</f>
        <v>10.399999999999991</v>
      </c>
    </row>
    <row r="315" spans="1:11" x14ac:dyDescent="0.25">
      <c r="A315" s="58">
        <v>40298</v>
      </c>
      <c r="B315" s="55">
        <v>72.2</v>
      </c>
      <c r="C315" s="57">
        <f>IF(ISBLANK(B316),"",Michigan_UMCSI[[#This Row],[UMCSI]]-B316)</f>
        <v>2.7000000000000028</v>
      </c>
      <c r="E315" s="58">
        <v>38869</v>
      </c>
      <c r="F315" s="55">
        <v>68.2</v>
      </c>
      <c r="G315" s="55">
        <f>IF(ISBLANK(F316),"",Migigan_ConsumerExpectations[[#This Row],[Consumer expectations]]-F316)</f>
        <v>-5.2000000000000028</v>
      </c>
      <c r="I315" s="48">
        <v>38991</v>
      </c>
      <c r="J315" s="55">
        <v>95.7</v>
      </c>
      <c r="K315" s="55">
        <f>IF(ISBLANK(J316),"",Michigan_CurrentCondition[[#This Row],[Current conditions]]-J316)</f>
        <v>-5.0999999999999943</v>
      </c>
    </row>
    <row r="316" spans="1:11" x14ac:dyDescent="0.25">
      <c r="A316" s="58">
        <v>40284</v>
      </c>
      <c r="B316" s="55">
        <v>69.5</v>
      </c>
      <c r="C316" s="57">
        <f>IF(ISBLANK(B317),"",Michigan_UMCSI[[#This Row],[UMCSI]]-B317)</f>
        <v>-4.0999999999999943</v>
      </c>
      <c r="E316" s="58">
        <v>38838</v>
      </c>
      <c r="F316" s="55">
        <v>73.400000000000006</v>
      </c>
      <c r="G316" s="55">
        <f>IF(ISBLANK(F317),"",Migigan_ConsumerExpectations[[#This Row],[Consumer expectations]]-F317)</f>
        <v>-2.5999999999999943</v>
      </c>
      <c r="I316" s="48">
        <v>38961</v>
      </c>
      <c r="J316" s="55">
        <v>100.8</v>
      </c>
      <c r="K316" s="55">
        <f>IF(ISBLANK(J317),"",Michigan_CurrentCondition[[#This Row],[Current conditions]]-J317)</f>
        <v>0</v>
      </c>
    </row>
    <row r="317" spans="1:11" x14ac:dyDescent="0.25">
      <c r="A317" s="58">
        <v>40263</v>
      </c>
      <c r="B317" s="55">
        <v>73.599999999999994</v>
      </c>
      <c r="C317" s="57">
        <f>IF(ISBLANK(B318),"",Michigan_UMCSI[[#This Row],[UMCSI]]-B318)</f>
        <v>1.0999999999999943</v>
      </c>
      <c r="E317" s="58">
        <v>38808</v>
      </c>
      <c r="F317" s="55">
        <v>76</v>
      </c>
      <c r="G317" s="55">
        <f>IF(ISBLANK(F318),"",Migigan_ConsumerExpectations[[#This Row],[Consumer expectations]]-F318)</f>
        <v>1.5</v>
      </c>
      <c r="I317" s="48">
        <v>38930</v>
      </c>
      <c r="J317" s="55">
        <v>100.8</v>
      </c>
      <c r="K317" s="55">
        <f>IF(ISBLANK(J318),"",Michigan_CurrentCondition[[#This Row],[Current conditions]]-J318)</f>
        <v>-2.2999999999999972</v>
      </c>
    </row>
    <row r="318" spans="1:11" x14ac:dyDescent="0.25">
      <c r="A318" s="58">
        <v>40249</v>
      </c>
      <c r="B318" s="55">
        <v>72.5</v>
      </c>
      <c r="C318" s="57">
        <f>IF(ISBLANK(B319),"",Michigan_UMCSI[[#This Row],[UMCSI]]-B319)</f>
        <v>-1.0999999999999943</v>
      </c>
      <c r="E318" s="58">
        <v>38777</v>
      </c>
      <c r="F318" s="55">
        <v>74.5</v>
      </c>
      <c r="G318" s="55">
        <f>IF(ISBLANK(F319),"",Migigan_ConsumerExpectations[[#This Row],[Consumer expectations]]-F319)</f>
        <v>-4.4000000000000057</v>
      </c>
      <c r="I318" s="48">
        <v>38899</v>
      </c>
      <c r="J318" s="55">
        <v>103.1</v>
      </c>
      <c r="K318" s="55">
        <f>IF(ISBLANK(J319),"",Michigan_CurrentCondition[[#This Row],[Current conditions]]-J319)</f>
        <v>6.8999999999999915</v>
      </c>
    </row>
    <row r="319" spans="1:11" x14ac:dyDescent="0.25">
      <c r="A319" s="58">
        <v>40235</v>
      </c>
      <c r="B319" s="55">
        <v>73.599999999999994</v>
      </c>
      <c r="C319" s="57">
        <f>IF(ISBLANK(B320),"",Michigan_UMCSI[[#This Row],[UMCSI]]-B320)</f>
        <v>-0.10000000000000853</v>
      </c>
      <c r="E319" s="58">
        <v>38749</v>
      </c>
      <c r="F319" s="55">
        <v>78.900000000000006</v>
      </c>
      <c r="G319" s="55">
        <f>IF(ISBLANK(F320),"",Migigan_ConsumerExpectations[[#This Row],[Consumer expectations]]-F320)</f>
        <v>-1.2999999999999972</v>
      </c>
      <c r="I319" s="48">
        <v>38869</v>
      </c>
      <c r="J319" s="55">
        <v>96.2</v>
      </c>
      <c r="K319" s="55">
        <f>IF(ISBLANK(J320),"",Michigan_CurrentCondition[[#This Row],[Current conditions]]-J320)</f>
        <v>-14.899999999999991</v>
      </c>
    </row>
    <row r="320" spans="1:11" x14ac:dyDescent="0.25">
      <c r="A320" s="58">
        <v>40221</v>
      </c>
      <c r="B320" s="55">
        <v>73.7</v>
      </c>
      <c r="C320" s="57">
        <f>IF(ISBLANK(B321),"",Michigan_UMCSI[[#This Row],[UMCSI]]-B321)</f>
        <v>-0.70000000000000284</v>
      </c>
      <c r="E320" s="58">
        <v>38718</v>
      </c>
      <c r="F320" s="55">
        <v>80.2</v>
      </c>
      <c r="G320" s="55">
        <f>IF(ISBLANK(F321),"",Migigan_ConsumerExpectations[[#This Row],[Consumer expectations]]-F321)</f>
        <v>10.600000000000009</v>
      </c>
      <c r="I320" s="48">
        <v>38838</v>
      </c>
      <c r="J320" s="55">
        <v>111.1</v>
      </c>
      <c r="K320" s="55">
        <f>IF(ISBLANK(J321),"",Michigan_CurrentCondition[[#This Row],[Current conditions]]-J321)</f>
        <v>4.8999999999999915</v>
      </c>
    </row>
    <row r="321" spans="1:11" x14ac:dyDescent="0.25">
      <c r="A321" s="58">
        <v>40207</v>
      </c>
      <c r="B321" s="55">
        <v>74.400000000000006</v>
      </c>
      <c r="C321" s="57">
        <f>IF(ISBLANK(B322),"",Michigan_UMCSI[[#This Row],[UMCSI]]-B322)</f>
        <v>1.6000000000000085</v>
      </c>
      <c r="E321" s="58">
        <v>38687</v>
      </c>
      <c r="F321" s="55">
        <v>69.599999999999994</v>
      </c>
      <c r="G321" s="55">
        <f>IF(ISBLANK(F322),"",Migigan_ConsumerExpectations[[#This Row],[Consumer expectations]]-F322)</f>
        <v>6.3999999999999915</v>
      </c>
      <c r="I321" s="48">
        <v>38808</v>
      </c>
      <c r="J321" s="55">
        <v>106.2</v>
      </c>
      <c r="K321" s="55">
        <f>IF(ISBLANK(J322),"",Michigan_CurrentCondition[[#This Row],[Current conditions]]-J322)</f>
        <v>-1.5</v>
      </c>
    </row>
    <row r="322" spans="1:11" x14ac:dyDescent="0.25">
      <c r="A322" s="58">
        <v>40193</v>
      </c>
      <c r="B322" s="55">
        <v>72.8</v>
      </c>
      <c r="C322" s="57">
        <f>IF(ISBLANK(B323),"",Michigan_UMCSI[[#This Row],[UMCSI]]-B323)</f>
        <v>0.29999999999999716</v>
      </c>
      <c r="E322" s="58">
        <v>38657</v>
      </c>
      <c r="F322" s="55">
        <v>63.2</v>
      </c>
      <c r="G322" s="55">
        <f>IF(ISBLANK(F323),"",Migigan_ConsumerExpectations[[#This Row],[Consumer expectations]]-F323)</f>
        <v>-9.9999999999994316E-2</v>
      </c>
      <c r="I322" s="48">
        <v>38777</v>
      </c>
      <c r="J322" s="55">
        <v>107.7</v>
      </c>
      <c r="K322" s="55">
        <f>IF(ISBLANK(J323),"",Michigan_CurrentCondition[[#This Row],[Current conditions]]-J323)</f>
        <v>-4.2999999999999972</v>
      </c>
    </row>
    <row r="323" spans="1:11" x14ac:dyDescent="0.25">
      <c r="A323" s="58">
        <v>40170</v>
      </c>
      <c r="B323" s="55">
        <v>72.5</v>
      </c>
      <c r="C323" s="57">
        <f>IF(ISBLANK(B324),"",Michigan_UMCSI[[#This Row],[UMCSI]]-B324)</f>
        <v>-0.90000000000000568</v>
      </c>
      <c r="E323" s="58">
        <v>38626</v>
      </c>
      <c r="F323" s="55">
        <v>63.3</v>
      </c>
      <c r="G323" s="55">
        <f>IF(ISBLANK(F324),"",Migigan_ConsumerExpectations[[#This Row],[Consumer expectations]]-F324)</f>
        <v>-13.600000000000009</v>
      </c>
      <c r="I323" s="48">
        <v>38749</v>
      </c>
      <c r="J323" s="55">
        <v>112</v>
      </c>
      <c r="K323" s="55">
        <f>IF(ISBLANK(J324),"",Michigan_CurrentCondition[[#This Row],[Current conditions]]-J324)</f>
        <v>5.4000000000000057</v>
      </c>
    </row>
    <row r="324" spans="1:11" x14ac:dyDescent="0.25">
      <c r="A324" s="58">
        <v>40158</v>
      </c>
      <c r="B324" s="55">
        <v>73.400000000000006</v>
      </c>
      <c r="C324" s="57">
        <f>IF(ISBLANK(B325),"",Michigan_UMCSI[[#This Row],[UMCSI]]-B325)</f>
        <v>6</v>
      </c>
      <c r="E324" s="58">
        <v>38596</v>
      </c>
      <c r="F324" s="55">
        <v>76.900000000000006</v>
      </c>
      <c r="G324" s="55">
        <f>IF(ISBLANK(F325),"",Migigan_ConsumerExpectations[[#This Row],[Consumer expectations]]-F325)</f>
        <v>-8.5999999999999943</v>
      </c>
      <c r="I324" s="48">
        <v>38718</v>
      </c>
      <c r="J324" s="55">
        <v>106.6</v>
      </c>
      <c r="K324" s="55">
        <f>IF(ISBLANK(J325),"",Michigan_CurrentCondition[[#This Row],[Current conditions]]-J325)</f>
        <v>6.2999999999999972</v>
      </c>
    </row>
    <row r="325" spans="1:11" x14ac:dyDescent="0.25">
      <c r="A325" s="58">
        <v>40142</v>
      </c>
      <c r="B325" s="55">
        <v>67.400000000000006</v>
      </c>
      <c r="C325" s="57">
        <f>IF(ISBLANK(B326),"",Michigan_UMCSI[[#This Row],[UMCSI]]-B326)</f>
        <v>1.4000000000000057</v>
      </c>
      <c r="E325" s="58">
        <v>38565</v>
      </c>
      <c r="F325" s="55">
        <v>85.5</v>
      </c>
      <c r="G325" s="55">
        <f>IF(ISBLANK(F326),"",Migigan_ConsumerExpectations[[#This Row],[Consumer expectations]]-F326)</f>
        <v>0.5</v>
      </c>
      <c r="I325" s="48">
        <v>38687</v>
      </c>
      <c r="J325" s="55">
        <v>100.3</v>
      </c>
      <c r="K325" s="55">
        <f>IF(ISBLANK(J326),"",Michigan_CurrentCondition[[#This Row],[Current conditions]]-J326)</f>
        <v>4.5999999999999943</v>
      </c>
    </row>
    <row r="326" spans="1:11" x14ac:dyDescent="0.25">
      <c r="A326" s="58">
        <v>40130</v>
      </c>
      <c r="B326" s="55">
        <v>66</v>
      </c>
      <c r="C326" s="57">
        <f>IF(ISBLANK(B327),"",Michigan_UMCSI[[#This Row],[UMCSI]]-B327)</f>
        <v>-4.5999999999999943</v>
      </c>
      <c r="E326" s="58">
        <v>38534</v>
      </c>
      <c r="F326" s="55">
        <v>85</v>
      </c>
      <c r="G326" s="55">
        <f>IF(ISBLANK(F327),"",Migigan_ConsumerExpectations[[#This Row],[Consumer expectations]]-F327)</f>
        <v>9.7000000000000028</v>
      </c>
      <c r="I326" s="48">
        <v>38657</v>
      </c>
      <c r="J326" s="55">
        <v>95.7</v>
      </c>
      <c r="K326" s="55">
        <f>IF(ISBLANK(J327),"",Michigan_CurrentCondition[[#This Row],[Current conditions]]-J327)</f>
        <v>-2</v>
      </c>
    </row>
    <row r="327" spans="1:11" x14ac:dyDescent="0.25">
      <c r="A327" s="58">
        <v>40116</v>
      </c>
      <c r="B327" s="55">
        <v>70.599999999999994</v>
      </c>
      <c r="C327" s="57">
        <f>IF(ISBLANK(B328),"",Michigan_UMCSI[[#This Row],[UMCSI]]-B328)</f>
        <v>1.1999999999999886</v>
      </c>
      <c r="E327" s="58">
        <v>38504</v>
      </c>
      <c r="F327" s="55">
        <v>75.3</v>
      </c>
      <c r="G327" s="55">
        <f>IF(ISBLANK(F328),"",Migigan_ConsumerExpectations[[#This Row],[Consumer expectations]]-F328)</f>
        <v>-1.7000000000000028</v>
      </c>
      <c r="I327" s="48">
        <v>38626</v>
      </c>
      <c r="J327" s="55">
        <v>97.7</v>
      </c>
      <c r="K327" s="55">
        <f>IF(ISBLANK(J328),"",Michigan_CurrentCondition[[#This Row],[Current conditions]]-J328)</f>
        <v>-12.700000000000003</v>
      </c>
    </row>
    <row r="328" spans="1:11" x14ac:dyDescent="0.25">
      <c r="A328" s="58">
        <v>40102</v>
      </c>
      <c r="B328" s="55">
        <v>69.400000000000006</v>
      </c>
      <c r="C328" s="57">
        <f>IF(ISBLANK(B329),"",Michigan_UMCSI[[#This Row],[UMCSI]]-B329)</f>
        <v>-4.0999999999999943</v>
      </c>
      <c r="E328" s="58">
        <v>38473</v>
      </c>
      <c r="F328" s="55">
        <v>77</v>
      </c>
      <c r="G328" s="55">
        <f>IF(ISBLANK(F329),"",Migigan_ConsumerExpectations[[#This Row],[Consumer expectations]]-F329)</f>
        <v>-5.7999999999999972</v>
      </c>
      <c r="I328" s="48">
        <v>38596</v>
      </c>
      <c r="J328" s="55">
        <v>110.4</v>
      </c>
      <c r="K328" s="55">
        <f>IF(ISBLANK(J329),"",Michigan_CurrentCondition[[#This Row],[Current conditions]]-J329)</f>
        <v>-1.5999999999999943</v>
      </c>
    </row>
    <row r="329" spans="1:11" x14ac:dyDescent="0.25">
      <c r="A329" s="58">
        <v>40081</v>
      </c>
      <c r="B329" s="55">
        <v>73.5</v>
      </c>
      <c r="C329" s="57">
        <f>IF(ISBLANK(B330),"",Michigan_UMCSI[[#This Row],[UMCSI]]-B330)</f>
        <v>3.2999999999999972</v>
      </c>
      <c r="E329" s="58">
        <v>38443</v>
      </c>
      <c r="F329" s="55">
        <v>82.8</v>
      </c>
      <c r="G329" s="55">
        <f>IF(ISBLANK(F330),"",Migigan_ConsumerExpectations[[#This Row],[Consumer expectations]]-F330)</f>
        <v>-1.6000000000000085</v>
      </c>
      <c r="I329" s="48">
        <v>38565</v>
      </c>
      <c r="J329" s="55">
        <v>112</v>
      </c>
      <c r="K329" s="55">
        <f>IF(ISBLANK(J330),"",Michigan_CurrentCondition[[#This Row],[Current conditions]]-J330)</f>
        <v>1.5999999999999943</v>
      </c>
    </row>
    <row r="330" spans="1:11" x14ac:dyDescent="0.25">
      <c r="A330" s="58">
        <v>40067</v>
      </c>
      <c r="B330" s="55">
        <v>70.2</v>
      </c>
      <c r="C330" s="57">
        <f>IF(ISBLANK(B331),"",Michigan_UMCSI[[#This Row],[UMCSI]]-B331)</f>
        <v>4.5</v>
      </c>
      <c r="E330" s="58">
        <v>38412</v>
      </c>
      <c r="F330" s="55">
        <v>84.4</v>
      </c>
      <c r="G330" s="55">
        <f>IF(ISBLANK(F331),"",Migigan_ConsumerExpectations[[#This Row],[Consumer expectations]]-F331)</f>
        <v>-1.2999999999999972</v>
      </c>
      <c r="I330" s="48">
        <v>38534</v>
      </c>
      <c r="J330" s="55">
        <v>110.4</v>
      </c>
      <c r="K330" s="55">
        <f>IF(ISBLANK(J331),"",Michigan_CurrentCondition[[#This Row],[Current conditions]]-J331)</f>
        <v>7.1000000000000085</v>
      </c>
    </row>
    <row r="331" spans="1:11" x14ac:dyDescent="0.25">
      <c r="A331" s="58">
        <v>40053</v>
      </c>
      <c r="B331" s="55">
        <v>65.7</v>
      </c>
      <c r="C331" s="57">
        <f>IF(ISBLANK(B332),"",Michigan_UMCSI[[#This Row],[UMCSI]]-B332)</f>
        <v>2.5</v>
      </c>
      <c r="E331" s="58">
        <v>38384</v>
      </c>
      <c r="F331" s="55">
        <v>85.7</v>
      </c>
      <c r="G331" s="55">
        <f>IF(ISBLANK(F332),"",Migigan_ConsumerExpectations[[#This Row],[Consumer expectations]]-F332)</f>
        <v>-5.2000000000000028</v>
      </c>
      <c r="I331" s="48">
        <v>38504</v>
      </c>
      <c r="J331" s="55">
        <v>103.3</v>
      </c>
      <c r="K331" s="55">
        <f>IF(ISBLANK(J332),"",Michigan_CurrentCondition[[#This Row],[Current conditions]]-J332)</f>
        <v>-0.60000000000000853</v>
      </c>
    </row>
    <row r="332" spans="1:11" x14ac:dyDescent="0.25">
      <c r="A332" s="58">
        <v>40039</v>
      </c>
      <c r="B332" s="55">
        <v>63.2</v>
      </c>
      <c r="C332" s="57">
        <f>IF(ISBLANK(B333),"",Michigan_UMCSI[[#This Row],[UMCSI]]-B333)</f>
        <v>-2.7999999999999972</v>
      </c>
      <c r="E332" s="58">
        <v>38353</v>
      </c>
      <c r="F332" s="55">
        <v>90.9</v>
      </c>
      <c r="G332" s="55">
        <f>IF(ISBLANK(F333),"",Migigan_ConsumerExpectations[[#This Row],[Consumer expectations]]-F333)</f>
        <v>5.7000000000000028</v>
      </c>
      <c r="I332" s="48">
        <v>38473</v>
      </c>
      <c r="J332" s="55">
        <v>103.9</v>
      </c>
      <c r="K332" s="55">
        <f>IF(ISBLANK(J333),"",Michigan_CurrentCondition[[#This Row],[Current conditions]]-J333)</f>
        <v>-3.3999999999999915</v>
      </c>
    </row>
    <row r="333" spans="1:11" x14ac:dyDescent="0.25">
      <c r="A333" s="58">
        <v>40018</v>
      </c>
      <c r="B333" s="55">
        <v>66</v>
      </c>
      <c r="C333" s="57">
        <f>IF(ISBLANK(B334),"",Michigan_UMCSI[[#This Row],[UMCSI]]-B334)</f>
        <v>1.4000000000000057</v>
      </c>
      <c r="E333" s="58">
        <v>38322</v>
      </c>
      <c r="F333" s="55">
        <v>85.2</v>
      </c>
      <c r="G333" s="55">
        <f>IF(ISBLANK(F334),"",Migigan_ConsumerExpectations[[#This Row],[Consumer expectations]]-F334)</f>
        <v>1.4000000000000057</v>
      </c>
      <c r="I333" s="48">
        <v>38443</v>
      </c>
      <c r="J333" s="55">
        <v>107.3</v>
      </c>
      <c r="K333" s="55">
        <f>IF(ISBLANK(J334),"",Michigan_CurrentCondition[[#This Row],[Current conditions]]-J334)</f>
        <v>-3.6000000000000085</v>
      </c>
    </row>
    <row r="334" spans="1:11" x14ac:dyDescent="0.25">
      <c r="A334" s="58">
        <v>40004</v>
      </c>
      <c r="B334" s="55">
        <v>64.599999999999994</v>
      </c>
      <c r="C334" s="57">
        <f>IF(ISBLANK(B335),"",Michigan_UMCSI[[#This Row],[UMCSI]]-B335)</f>
        <v>-6.2000000000000028</v>
      </c>
      <c r="E334" s="58">
        <v>38292</v>
      </c>
      <c r="F334" s="55">
        <v>83.8</v>
      </c>
      <c r="G334" s="55">
        <f>IF(ISBLANK(F335),"",Migigan_ConsumerExpectations[[#This Row],[Consumer expectations]]-F335)</f>
        <v>-4.2000000000000028</v>
      </c>
      <c r="I334" s="48">
        <v>38412</v>
      </c>
      <c r="J334" s="55">
        <v>110.9</v>
      </c>
      <c r="K334" s="55">
        <f>IF(ISBLANK(J335),"",Michigan_CurrentCondition[[#This Row],[Current conditions]]-J335)</f>
        <v>0.5</v>
      </c>
    </row>
    <row r="335" spans="1:11" x14ac:dyDescent="0.25">
      <c r="A335" s="58">
        <v>39990</v>
      </c>
      <c r="B335" s="55">
        <v>70.8</v>
      </c>
      <c r="C335" s="57">
        <f>IF(ISBLANK(B336),"",Michigan_UMCSI[[#This Row],[UMCSI]]-B336)</f>
        <v>1.7999999999999972</v>
      </c>
      <c r="E335" s="58">
        <v>38261</v>
      </c>
      <c r="F335" s="55">
        <v>88</v>
      </c>
      <c r="G335" s="55">
        <f>IF(ISBLANK(F336),"",Migigan_ConsumerExpectations[[#This Row],[Consumer expectations]]-F336)</f>
        <v>-0.20000000000000284</v>
      </c>
      <c r="I335" s="48">
        <v>38384</v>
      </c>
      <c r="J335" s="55">
        <v>110.4</v>
      </c>
      <c r="K335" s="55">
        <f>IF(ISBLANK(J336),"",Michigan_CurrentCondition[[#This Row],[Current conditions]]-J336)</f>
        <v>4.1000000000000085</v>
      </c>
    </row>
    <row r="336" spans="1:11" x14ac:dyDescent="0.25">
      <c r="A336" s="58">
        <v>39976</v>
      </c>
      <c r="B336" s="55">
        <v>69</v>
      </c>
      <c r="C336" s="57">
        <f>IF(ISBLANK(B337),"",Michigan_UMCSI[[#This Row],[UMCSI]]-B337)</f>
        <v>0.29999999999999716</v>
      </c>
      <c r="E336" s="58">
        <v>38231</v>
      </c>
      <c r="F336" s="55">
        <v>88.2</v>
      </c>
      <c r="G336" s="55">
        <f>IF(ISBLANK(F337),"",Migigan_ConsumerExpectations[[#This Row],[Consumer expectations]]-F337)</f>
        <v>-3</v>
      </c>
      <c r="I336" s="48">
        <v>38353</v>
      </c>
      <c r="J336" s="55">
        <v>106.3</v>
      </c>
      <c r="K336" s="55">
        <f>IF(ISBLANK(J337),"",Michigan_CurrentCondition[[#This Row],[Current conditions]]-J337)</f>
        <v>9.9999999999994316E-2</v>
      </c>
    </row>
    <row r="337" spans="1:11" x14ac:dyDescent="0.25">
      <c r="A337" s="58">
        <v>39962</v>
      </c>
      <c r="B337" s="55">
        <v>68.7</v>
      </c>
      <c r="C337" s="57">
        <f>IF(ISBLANK(B338),"",Michigan_UMCSI[[#This Row],[UMCSI]]-B338)</f>
        <v>0.79999999999999716</v>
      </c>
      <c r="E337" s="58">
        <v>38200</v>
      </c>
      <c r="F337" s="55">
        <v>91.2</v>
      </c>
      <c r="G337" s="55">
        <f>IF(ISBLANK(F338),"",Migigan_ConsumerExpectations[[#This Row],[Consumer expectations]]-F338)</f>
        <v>2.7000000000000028</v>
      </c>
      <c r="I337" s="48">
        <v>38322</v>
      </c>
      <c r="J337" s="55">
        <v>106.2</v>
      </c>
      <c r="K337" s="55">
        <f>IF(ISBLANK(J338),"",Michigan_CurrentCondition[[#This Row],[Current conditions]]-J338)</f>
        <v>6.6000000000000085</v>
      </c>
    </row>
    <row r="338" spans="1:11" x14ac:dyDescent="0.25">
      <c r="A338" s="58">
        <v>39948</v>
      </c>
      <c r="B338" s="55">
        <v>67.900000000000006</v>
      </c>
      <c r="C338" s="57">
        <f>IF(ISBLANK(B339),"",Michigan_UMCSI[[#This Row],[UMCSI]]-B339)</f>
        <v>2.8000000000000114</v>
      </c>
      <c r="E338" s="58">
        <v>38169</v>
      </c>
      <c r="F338" s="55">
        <v>88.5</v>
      </c>
      <c r="G338" s="55">
        <f>IF(ISBLANK(F339),"",Migigan_ConsumerExpectations[[#This Row],[Consumer expectations]]-F339)</f>
        <v>6.9000000000000057</v>
      </c>
      <c r="I338" s="48">
        <v>38292</v>
      </c>
      <c r="J338" s="55">
        <v>99.6</v>
      </c>
      <c r="K338" s="55">
        <f>IF(ISBLANK(J339),"",Michigan_CurrentCondition[[#This Row],[Current conditions]]-J339)</f>
        <v>-6.2000000000000028</v>
      </c>
    </row>
    <row r="339" spans="1:11" x14ac:dyDescent="0.25">
      <c r="A339" s="58">
        <v>39934</v>
      </c>
      <c r="B339" s="55">
        <v>65.099999999999994</v>
      </c>
      <c r="C339" s="57">
        <f>IF(ISBLANK(B340),"",Michigan_UMCSI[[#This Row],[UMCSI]]-B340)</f>
        <v>3.1999999999999957</v>
      </c>
      <c r="E339" s="58">
        <v>38139</v>
      </c>
      <c r="F339" s="55">
        <v>81.599999999999994</v>
      </c>
      <c r="G339" s="55">
        <f>IF(ISBLANK(F340),"",Migigan_ConsumerExpectations[[#This Row],[Consumer expectations]]-F340)</f>
        <v>-5.7000000000000028</v>
      </c>
      <c r="I339" s="48">
        <v>38261</v>
      </c>
      <c r="J339" s="55">
        <v>105.8</v>
      </c>
      <c r="K339" s="55">
        <f>IF(ISBLANK(J340),"",Michigan_CurrentCondition[[#This Row],[Current conditions]]-J340)</f>
        <v>-2.6000000000000085</v>
      </c>
    </row>
    <row r="340" spans="1:11" x14ac:dyDescent="0.25">
      <c r="A340" s="58">
        <v>39920</v>
      </c>
      <c r="B340" s="55">
        <v>61.9</v>
      </c>
      <c r="C340" s="57">
        <f>IF(ISBLANK(B341),"",Michigan_UMCSI[[#This Row],[UMCSI]]-B341)</f>
        <v>4.6000000000000014</v>
      </c>
      <c r="E340" s="58">
        <v>38108</v>
      </c>
      <c r="F340" s="55">
        <v>87.3</v>
      </c>
      <c r="G340" s="55">
        <f>IF(ISBLANK(F341),"",Migigan_ConsumerExpectations[[#This Row],[Consumer expectations]]-F341)</f>
        <v>-1.5</v>
      </c>
      <c r="I340" s="48">
        <v>38231</v>
      </c>
      <c r="J340" s="55">
        <v>108.4</v>
      </c>
      <c r="K340" s="55">
        <f>IF(ISBLANK(J341),"",Michigan_CurrentCondition[[#This Row],[Current conditions]]-J341)</f>
        <v>3.2000000000000028</v>
      </c>
    </row>
    <row r="341" spans="1:11" x14ac:dyDescent="0.25">
      <c r="A341" s="58">
        <v>39899</v>
      </c>
      <c r="B341" s="55">
        <v>57.3</v>
      </c>
      <c r="C341" s="57">
        <f>IF(ISBLANK(B342),"",Michigan_UMCSI[[#This Row],[UMCSI]]-B342)</f>
        <v>0.69999999999999574</v>
      </c>
      <c r="E341" s="58">
        <v>38078</v>
      </c>
      <c r="F341" s="55">
        <v>88.8</v>
      </c>
      <c r="G341" s="55">
        <f>IF(ISBLANK(F342),"",Migigan_ConsumerExpectations[[#This Row],[Consumer expectations]]-F342)</f>
        <v>0.29999999999999716</v>
      </c>
      <c r="I341" s="48">
        <v>38200</v>
      </c>
      <c r="J341" s="55">
        <v>105.2</v>
      </c>
      <c r="K341" s="55">
        <f>IF(ISBLANK(J342),"",Michigan_CurrentCondition[[#This Row],[Current conditions]]-J342)</f>
        <v>-2.8999999999999915</v>
      </c>
    </row>
    <row r="342" spans="1:11" x14ac:dyDescent="0.25">
      <c r="A342" s="58">
        <v>39885</v>
      </c>
      <c r="B342" s="55">
        <v>56.6</v>
      </c>
      <c r="C342" s="57">
        <f>IF(ISBLANK(B343),"",Michigan_UMCSI[[#This Row],[UMCSI]]-B343)</f>
        <v>0.30000000000000426</v>
      </c>
      <c r="E342" s="58">
        <v>38047</v>
      </c>
      <c r="F342" s="55">
        <v>88.5</v>
      </c>
      <c r="G342" s="55">
        <f>IF(ISBLANK(F343),"",Migigan_ConsumerExpectations[[#This Row],[Consumer expectations]]-F343)</f>
        <v>-11.599999999999994</v>
      </c>
      <c r="I342" s="48">
        <v>38169</v>
      </c>
      <c r="J342" s="55">
        <v>108.1</v>
      </c>
      <c r="K342" s="55">
        <f>IF(ISBLANK(J343),"",Michigan_CurrentCondition[[#This Row],[Current conditions]]-J343)</f>
        <v>0.89999999999999147</v>
      </c>
    </row>
    <row r="343" spans="1:11" x14ac:dyDescent="0.25">
      <c r="A343" s="58">
        <v>39871</v>
      </c>
      <c r="B343" s="55">
        <v>56.3</v>
      </c>
      <c r="C343" s="57">
        <f>IF(ISBLANK(B344),"",Michigan_UMCSI[[#This Row],[UMCSI]]-B344)</f>
        <v>9.9999999999994316E-2</v>
      </c>
      <c r="E343" s="58">
        <v>38018</v>
      </c>
      <c r="F343" s="55">
        <v>100.1</v>
      </c>
      <c r="G343" s="55">
        <f>IF(ISBLANK(F344),"",Migigan_ConsumerExpectations[[#This Row],[Consumer expectations]]-F344)</f>
        <v>10.299999999999997</v>
      </c>
      <c r="I343" s="48">
        <v>38139</v>
      </c>
      <c r="J343" s="55">
        <v>107.2</v>
      </c>
      <c r="K343" s="55">
        <f>IF(ISBLANK(J344),"",Michigan_CurrentCondition[[#This Row],[Current conditions]]-J344)</f>
        <v>3.1000000000000085</v>
      </c>
    </row>
    <row r="344" spans="1:11" x14ac:dyDescent="0.25">
      <c r="A344" s="58">
        <v>39857</v>
      </c>
      <c r="B344" s="55">
        <v>56.2</v>
      </c>
      <c r="C344" s="57">
        <f>IF(ISBLANK(B345),"",Michigan_UMCSI[[#This Row],[UMCSI]]-B345)</f>
        <v>-5</v>
      </c>
      <c r="E344" s="58">
        <v>37987</v>
      </c>
      <c r="F344" s="55">
        <v>89.8</v>
      </c>
      <c r="G344" s="55">
        <f>IF(ISBLANK(F345),"",Migigan_ConsumerExpectations[[#This Row],[Consumer expectations]]-F345)</f>
        <v>1.7000000000000028</v>
      </c>
      <c r="I344" s="48">
        <v>38108</v>
      </c>
      <c r="J344" s="55">
        <v>104.1</v>
      </c>
      <c r="K344" s="55">
        <f>IF(ISBLANK(J345),"",Michigan_CurrentCondition[[#This Row],[Current conditions]]-J345)</f>
        <v>-1.6000000000000085</v>
      </c>
    </row>
    <row r="345" spans="1:11" x14ac:dyDescent="0.25">
      <c r="A345" s="58">
        <v>39829</v>
      </c>
      <c r="B345" s="55">
        <v>61.2</v>
      </c>
      <c r="C345" s="57">
        <f>IF(ISBLANK(B346),"",Michigan_UMCSI[[#This Row],[UMCSI]]-B346)</f>
        <v>1.1000000000000014</v>
      </c>
      <c r="E345" s="58">
        <v>37956</v>
      </c>
      <c r="F345" s="55">
        <v>88.1</v>
      </c>
      <c r="G345" s="55">
        <f>IF(ISBLANK(F346),"",Migigan_ConsumerExpectations[[#This Row],[Consumer expectations]]-F346)</f>
        <v>5.0999999999999943</v>
      </c>
      <c r="I345" s="48">
        <v>38078</v>
      </c>
      <c r="J345" s="55">
        <v>105.7</v>
      </c>
      <c r="K345" s="55">
        <f>IF(ISBLANK(J346),"",Michigan_CurrentCondition[[#This Row],[Current conditions]]-J346)</f>
        <v>5.2999999999999972</v>
      </c>
    </row>
    <row r="346" spans="1:11" x14ac:dyDescent="0.25">
      <c r="A346" s="58">
        <v>39805</v>
      </c>
      <c r="B346" s="55">
        <v>60.1</v>
      </c>
      <c r="C346" s="57">
        <f>IF(ISBLANK(B347),"",Michigan_UMCSI[[#This Row],[UMCSI]]-B347)</f>
        <v>1</v>
      </c>
      <c r="E346" s="58">
        <v>37926</v>
      </c>
      <c r="F346" s="55">
        <v>83</v>
      </c>
      <c r="G346" s="55">
        <f>IF(ISBLANK(F347),"",Migigan_ConsumerExpectations[[#This Row],[Consumer expectations]]-F347)</f>
        <v>2.2000000000000028</v>
      </c>
      <c r="I346" s="48">
        <v>38047</v>
      </c>
      <c r="J346" s="55">
        <v>100.4</v>
      </c>
      <c r="K346" s="55">
        <f>IF(ISBLANK(J347),"",Michigan_CurrentCondition[[#This Row],[Current conditions]]-J347)</f>
        <v>-8.5</v>
      </c>
    </row>
    <row r="347" spans="1:11" x14ac:dyDescent="0.25">
      <c r="A347" s="58">
        <v>39794</v>
      </c>
      <c r="B347" s="55">
        <v>59.1</v>
      </c>
      <c r="C347" s="57">
        <f>IF(ISBLANK(B348),"",Michigan_UMCSI[[#This Row],[UMCSI]]-B348)</f>
        <v>3.8000000000000043</v>
      </c>
      <c r="E347" s="58">
        <v>37895</v>
      </c>
      <c r="F347" s="55">
        <v>80.8</v>
      </c>
      <c r="G347" s="55">
        <f>IF(ISBLANK(F348),"",Migigan_ConsumerExpectations[[#This Row],[Consumer expectations]]-F348)</f>
        <v>-1.7000000000000028</v>
      </c>
      <c r="I347" s="48">
        <v>38018</v>
      </c>
      <c r="J347" s="55">
        <v>108.9</v>
      </c>
      <c r="K347" s="55">
        <f>IF(ISBLANK(J348),"",Michigan_CurrentCondition[[#This Row],[Current conditions]]-J348)</f>
        <v>15.300000000000011</v>
      </c>
    </row>
    <row r="348" spans="1:11" x14ac:dyDescent="0.25">
      <c r="A348" s="58">
        <v>39778</v>
      </c>
      <c r="B348" s="55">
        <v>55.3</v>
      </c>
      <c r="C348" s="57">
        <f>IF(ISBLANK(B349),"",Michigan_UMCSI[[#This Row],[UMCSI]]-B349)</f>
        <v>-2.6000000000000014</v>
      </c>
      <c r="E348" s="58">
        <v>37865</v>
      </c>
      <c r="F348" s="55">
        <v>82.5</v>
      </c>
      <c r="G348" s="55">
        <f>IF(ISBLANK(F349),"",Migigan_ConsumerExpectations[[#This Row],[Consumer expectations]]-F349)</f>
        <v>-1.2000000000000028</v>
      </c>
      <c r="I348" s="48">
        <v>37987</v>
      </c>
      <c r="J348" s="55">
        <v>93.6</v>
      </c>
      <c r="K348" s="55">
        <f>IF(ISBLANK(J349),"",Michigan_CurrentCondition[[#This Row],[Current conditions]]-J349)</f>
        <v>-9.2000000000000028</v>
      </c>
    </row>
    <row r="349" spans="1:11" x14ac:dyDescent="0.25">
      <c r="A349" s="58">
        <v>39766</v>
      </c>
      <c r="B349" s="55">
        <v>57.9</v>
      </c>
      <c r="C349" s="57">
        <f>IF(ISBLANK(B350),"",Michigan_UMCSI[[#This Row],[UMCSI]]-B350)</f>
        <v>0.29999999999999716</v>
      </c>
      <c r="E349" s="58">
        <v>37834</v>
      </c>
      <c r="F349" s="55">
        <v>83.7</v>
      </c>
      <c r="G349" s="55">
        <f>IF(ISBLANK(F350),"",Migigan_ConsumerExpectations[[#This Row],[Consumer expectations]]-F350)</f>
        <v>-2.7000000000000028</v>
      </c>
      <c r="I349" s="48">
        <v>37956</v>
      </c>
      <c r="J349" s="55">
        <v>102.8</v>
      </c>
      <c r="K349" s="55">
        <f>IF(ISBLANK(J350),"",Michigan_CurrentCondition[[#This Row],[Current conditions]]-J350)</f>
        <v>0.59999999999999432</v>
      </c>
    </row>
    <row r="350" spans="1:11" x14ac:dyDescent="0.25">
      <c r="A350" s="58">
        <v>39752</v>
      </c>
      <c r="B350" s="55">
        <v>57.6</v>
      </c>
      <c r="C350" s="57">
        <f>IF(ISBLANK(B351),"",Michigan_UMCSI[[#This Row],[UMCSI]]-B351)</f>
        <v>0.10000000000000142</v>
      </c>
      <c r="E350" s="58">
        <v>37803</v>
      </c>
      <c r="F350" s="55">
        <v>86.4</v>
      </c>
      <c r="G350" s="55">
        <f>IF(ISBLANK(F351),"",Migigan_ConsumerExpectations[[#This Row],[Consumer expectations]]-F351)</f>
        <v>-5</v>
      </c>
      <c r="I350" s="48">
        <v>37926</v>
      </c>
      <c r="J350" s="55">
        <v>102.2</v>
      </c>
      <c r="K350" s="55">
        <f>IF(ISBLANK(J351),"",Michigan_CurrentCondition[[#This Row],[Current conditions]]-J351)</f>
        <v>3.2999999999999972</v>
      </c>
    </row>
    <row r="351" spans="1:11" x14ac:dyDescent="0.25">
      <c r="A351" s="58">
        <v>39738</v>
      </c>
      <c r="B351" s="55">
        <v>57.5</v>
      </c>
      <c r="C351" s="57">
        <f>IF(ISBLANK(B352),"",Michigan_UMCSI[[#This Row],[UMCSI]]-B352)</f>
        <v>-12.799999999999997</v>
      </c>
      <c r="E351" s="58">
        <v>37773</v>
      </c>
      <c r="F351" s="55">
        <v>91.4</v>
      </c>
      <c r="G351" s="55">
        <f>IF(ISBLANK(F352),"",Migigan_ConsumerExpectations[[#This Row],[Consumer expectations]]-F352)</f>
        <v>12.100000000000009</v>
      </c>
      <c r="I351" s="48">
        <v>37895</v>
      </c>
      <c r="J351" s="55">
        <v>98.9</v>
      </c>
      <c r="K351" s="55">
        <f>IF(ISBLANK(J352),"",Michigan_CurrentCondition[[#This Row],[Current conditions]]-J352)</f>
        <v>-1.5999999999999943</v>
      </c>
    </row>
    <row r="352" spans="1:11" x14ac:dyDescent="0.25">
      <c r="A352" s="58">
        <v>39717</v>
      </c>
      <c r="B352" s="55">
        <v>70.3</v>
      </c>
      <c r="C352" s="57">
        <f>IF(ISBLANK(B353),"",Michigan_UMCSI[[#This Row],[UMCSI]]-B353)</f>
        <v>-2.7999999999999972</v>
      </c>
      <c r="E352" s="58">
        <v>37742</v>
      </c>
      <c r="F352" s="55">
        <v>79.3</v>
      </c>
      <c r="G352" s="55">
        <f>IF(ISBLANK(F353),"",Migigan_ConsumerExpectations[[#This Row],[Consumer expectations]]-F353)</f>
        <v>9.7000000000000028</v>
      </c>
      <c r="I352" s="48">
        <v>37865</v>
      </c>
      <c r="J352" s="55">
        <v>100.5</v>
      </c>
      <c r="K352" s="55">
        <f>IF(ISBLANK(J353),"",Michigan_CurrentCondition[[#This Row],[Current conditions]]-J353)</f>
        <v>-1.5999999999999943</v>
      </c>
    </row>
    <row r="353" spans="1:11" x14ac:dyDescent="0.25">
      <c r="A353" s="58">
        <v>39703</v>
      </c>
      <c r="B353" s="55">
        <v>73.099999999999994</v>
      </c>
      <c r="C353" s="57">
        <f>IF(ISBLANK(B354),"",Michigan_UMCSI[[#This Row],[UMCSI]]-B354)</f>
        <v>10.099999999999994</v>
      </c>
      <c r="E353" s="58">
        <v>37712</v>
      </c>
      <c r="F353" s="55">
        <v>69.599999999999994</v>
      </c>
      <c r="G353" s="55">
        <f>IF(ISBLANK(F354),"",Migigan_ConsumerExpectations[[#This Row],[Consumer expectations]]-F354)</f>
        <v>-0.30000000000001137</v>
      </c>
      <c r="I353" s="48">
        <v>37834</v>
      </c>
      <c r="J353" s="55">
        <v>102.1</v>
      </c>
      <c r="K353" s="55">
        <f>IF(ISBLANK(J354),"",Michigan_CurrentCondition[[#This Row],[Current conditions]]-J354)</f>
        <v>10.099999999999994</v>
      </c>
    </row>
    <row r="354" spans="1:11" x14ac:dyDescent="0.25">
      <c r="A354" s="58">
        <v>39675</v>
      </c>
      <c r="B354" s="55">
        <v>63</v>
      </c>
      <c r="C354" s="57">
        <f>IF(ISBLANK(B355),"",Michigan_UMCSI[[#This Row],[UMCSI]]-B355)</f>
        <v>1.7999999999999972</v>
      </c>
      <c r="E354" s="58">
        <v>37681</v>
      </c>
      <c r="F354" s="55">
        <v>69.900000000000006</v>
      </c>
      <c r="G354" s="55">
        <f>IF(ISBLANK(F355),"",Migigan_ConsumerExpectations[[#This Row],[Consumer expectations]]-F355)</f>
        <v>-2.8999999999999915</v>
      </c>
      <c r="I354" s="48">
        <v>37803</v>
      </c>
      <c r="J354" s="55">
        <v>92</v>
      </c>
      <c r="K354" s="55">
        <f>IF(ISBLANK(J355),"",Michigan_CurrentCondition[[#This Row],[Current conditions]]-J355)</f>
        <v>-2.0999999999999943</v>
      </c>
    </row>
    <row r="355" spans="1:11" x14ac:dyDescent="0.25">
      <c r="A355" s="58">
        <v>39654</v>
      </c>
      <c r="B355" s="55">
        <v>61.2</v>
      </c>
      <c r="C355" s="57">
        <f>IF(ISBLANK(B356),"",Michigan_UMCSI[[#This Row],[UMCSI]]-B356)</f>
        <v>4.6000000000000014</v>
      </c>
      <c r="E355" s="58">
        <v>37653</v>
      </c>
      <c r="F355" s="55">
        <v>72.8</v>
      </c>
      <c r="G355" s="55">
        <f>IF(ISBLANK(F356),"",Migigan_ConsumerExpectations[[#This Row],[Consumer expectations]]-F356)</f>
        <v>-8</v>
      </c>
      <c r="I355" s="48">
        <v>37773</v>
      </c>
      <c r="J355" s="55">
        <v>94.1</v>
      </c>
      <c r="K355" s="55">
        <f>IF(ISBLANK(J356),"",Michigan_CurrentCondition[[#This Row],[Current conditions]]-J356)</f>
        <v>-0.70000000000000284</v>
      </c>
    </row>
    <row r="356" spans="1:11" x14ac:dyDescent="0.25">
      <c r="A356" s="58">
        <v>39640</v>
      </c>
      <c r="B356" s="55">
        <v>56.6</v>
      </c>
      <c r="C356" s="57">
        <f>IF(ISBLANK(B357),"",Michigan_UMCSI[[#This Row],[UMCSI]]-B357)</f>
        <v>0.20000000000000284</v>
      </c>
      <c r="E356" s="58">
        <v>37622</v>
      </c>
      <c r="F356" s="55">
        <v>80.8</v>
      </c>
      <c r="G356" s="55">
        <f>IF(ISBLANK(F357),"",Migigan_ConsumerExpectations[[#This Row],[Consumer expectations]]-F357)</f>
        <v>2.2999999999999972</v>
      </c>
      <c r="I356" s="48">
        <v>37742</v>
      </c>
      <c r="J356" s="55">
        <v>94.8</v>
      </c>
      <c r="K356" s="55">
        <f>IF(ISBLANK(J357),"",Michigan_CurrentCondition[[#This Row],[Current conditions]]-J357)</f>
        <v>7.7000000000000028</v>
      </c>
    </row>
    <row r="357" spans="1:11" x14ac:dyDescent="0.25">
      <c r="A357" s="58">
        <v>39626</v>
      </c>
      <c r="B357" s="55">
        <v>56.4</v>
      </c>
      <c r="C357" s="57">
        <f>IF(ISBLANK(B358),"",Michigan_UMCSI[[#This Row],[UMCSI]]-B358)</f>
        <v>-0.30000000000000426</v>
      </c>
      <c r="E357" s="58">
        <v>37591</v>
      </c>
      <c r="F357" s="55">
        <v>78.5</v>
      </c>
      <c r="G357" s="55">
        <f>IF(ISBLANK(F358),"",Migigan_ConsumerExpectations[[#This Row],[Consumer expectations]]-F358)</f>
        <v>5.4000000000000057</v>
      </c>
      <c r="I357" s="48">
        <v>37712</v>
      </c>
      <c r="J357" s="55">
        <v>87.1</v>
      </c>
      <c r="K357" s="55">
        <f>IF(ISBLANK(J358),"",Michigan_CurrentCondition[[#This Row],[Current conditions]]-J358)</f>
        <v>-8.2000000000000028</v>
      </c>
    </row>
    <row r="358" spans="1:11" x14ac:dyDescent="0.25">
      <c r="A358" s="58">
        <v>39612</v>
      </c>
      <c r="B358" s="55">
        <v>56.7</v>
      </c>
      <c r="C358" s="57">
        <f>IF(ISBLANK(B359),"",Michigan_UMCSI[[#This Row],[UMCSI]]-B359)</f>
        <v>-3.0999999999999943</v>
      </c>
      <c r="E358" s="58">
        <v>37561</v>
      </c>
      <c r="F358" s="55">
        <v>73.099999999999994</v>
      </c>
      <c r="G358" s="55">
        <f>IF(ISBLANK(F359),"",Migigan_ConsumerExpectations[[#This Row],[Consumer expectations]]-F359)</f>
        <v>-6.8000000000000114</v>
      </c>
      <c r="I358" s="48">
        <v>37681</v>
      </c>
      <c r="J358" s="55">
        <v>95.3</v>
      </c>
      <c r="K358" s="55">
        <f>IF(ISBLANK(J359),"",Michigan_CurrentCondition[[#This Row],[Current conditions]]-J359)</f>
        <v>-1.6000000000000085</v>
      </c>
    </row>
    <row r="359" spans="1:11" x14ac:dyDescent="0.25">
      <c r="A359" s="58">
        <v>39584</v>
      </c>
      <c r="B359" s="55">
        <v>59.8</v>
      </c>
      <c r="C359" s="57">
        <f>IF(ISBLANK(B360),"",Michigan_UMCSI[[#This Row],[UMCSI]]-B360)</f>
        <v>-2.8000000000000043</v>
      </c>
      <c r="E359" s="58">
        <v>37530</v>
      </c>
      <c r="F359" s="55">
        <v>79.900000000000006</v>
      </c>
      <c r="G359" s="55">
        <f>IF(ISBLANK(F360),"",Migigan_ConsumerExpectations[[#This Row],[Consumer expectations]]-F360)</f>
        <v>-0.69999999999998863</v>
      </c>
      <c r="I359" s="48">
        <v>37653</v>
      </c>
      <c r="J359" s="55">
        <v>96.9</v>
      </c>
      <c r="K359" s="55">
        <f>IF(ISBLANK(J360),"",Michigan_CurrentCondition[[#This Row],[Current conditions]]-J360)</f>
        <v>1</v>
      </c>
    </row>
    <row r="360" spans="1:11" x14ac:dyDescent="0.25">
      <c r="A360" s="58">
        <v>39563</v>
      </c>
      <c r="B360" s="55">
        <v>62.6</v>
      </c>
      <c r="C360" s="57">
        <f>IF(ISBLANK(B361),"",Michigan_UMCSI[[#This Row],[UMCSI]]-B361)</f>
        <v>-0.60000000000000142</v>
      </c>
      <c r="E360" s="58">
        <v>37500</v>
      </c>
      <c r="F360" s="55">
        <v>80.599999999999994</v>
      </c>
      <c r="G360" s="55">
        <f>IF(ISBLANK(F361),"",Migigan_ConsumerExpectations[[#This Row],[Consumer expectations]]-F361)</f>
        <v>-0.40000000000000568</v>
      </c>
      <c r="I360" s="48">
        <v>37622</v>
      </c>
      <c r="J360" s="55">
        <v>95.9</v>
      </c>
      <c r="K360" s="55">
        <f>IF(ISBLANK(J361),"",Michigan_CurrentCondition[[#This Row],[Current conditions]]-J361)</f>
        <v>2.1000000000000085</v>
      </c>
    </row>
    <row r="361" spans="1:11" x14ac:dyDescent="0.25">
      <c r="A361" s="58">
        <v>39549</v>
      </c>
      <c r="B361" s="55">
        <v>63.2</v>
      </c>
      <c r="C361" s="57">
        <f>IF(ISBLANK(B362),"",Michigan_UMCSI[[#This Row],[UMCSI]]-B362)</f>
        <v>-6.2999999999999972</v>
      </c>
      <c r="E361" s="58">
        <v>37469</v>
      </c>
      <c r="F361" s="55">
        <v>81</v>
      </c>
      <c r="G361" s="55">
        <f>IF(ISBLANK(F362),"",Migigan_ConsumerExpectations[[#This Row],[Consumer expectations]]-F362)</f>
        <v>-6.9000000000000057</v>
      </c>
      <c r="I361" s="48">
        <v>37591</v>
      </c>
      <c r="J361" s="55">
        <v>93.8</v>
      </c>
      <c r="K361" s="55">
        <f>IF(ISBLANK(J362),"",Michigan_CurrentCondition[[#This Row],[Current conditions]]-J362)</f>
        <v>0.89999999999999147</v>
      </c>
    </row>
    <row r="362" spans="1:11" x14ac:dyDescent="0.25">
      <c r="A362" s="58">
        <v>39535</v>
      </c>
      <c r="B362" s="55">
        <v>69.5</v>
      </c>
      <c r="C362" s="57">
        <f>IF(ISBLANK(B363),"",Michigan_UMCSI[[#This Row],[UMCSI]]-B363)</f>
        <v>-1</v>
      </c>
      <c r="E362" s="58">
        <v>37438</v>
      </c>
      <c r="F362" s="55">
        <v>87.9</v>
      </c>
      <c r="G362" s="55">
        <f>IF(ISBLANK(F363),"",Migigan_ConsumerExpectations[[#This Row],[Consumer expectations]]-F363)</f>
        <v>-4.7999999999999972</v>
      </c>
      <c r="I362" s="48">
        <v>37561</v>
      </c>
      <c r="J362" s="55">
        <v>92.9</v>
      </c>
      <c r="K362" s="55">
        <f>IF(ISBLANK(J363),"",Michigan_CurrentCondition[[#This Row],[Current conditions]]-J363)</f>
        <v>-3</v>
      </c>
    </row>
    <row r="363" spans="1:11" x14ac:dyDescent="0.25">
      <c r="A363" s="58">
        <v>39521</v>
      </c>
      <c r="B363" s="55">
        <v>70.5</v>
      </c>
      <c r="C363" s="57">
        <f>IF(ISBLANK(B364),"",Michigan_UMCSI[[#This Row],[UMCSI]]-B364)</f>
        <v>-0.29999999999999716</v>
      </c>
      <c r="E363" s="58">
        <v>37408</v>
      </c>
      <c r="F363" s="55">
        <v>92.7</v>
      </c>
      <c r="G363" s="55">
        <f>IF(ISBLANK(F364),"",Migigan_ConsumerExpectations[[#This Row],[Consumer expectations]]-F364)</f>
        <v>3.6000000000000085</v>
      </c>
      <c r="I363" s="48">
        <v>37530</v>
      </c>
      <c r="J363" s="55">
        <v>95.9</v>
      </c>
      <c r="K363" s="55">
        <f>IF(ISBLANK(J364),"",Michigan_CurrentCondition[[#This Row],[Current conditions]]-J364)</f>
        <v>-4.2999999999999972</v>
      </c>
    </row>
    <row r="364" spans="1:11" x14ac:dyDescent="0.25">
      <c r="A364" s="58">
        <v>39507</v>
      </c>
      <c r="B364" s="55">
        <v>70.8</v>
      </c>
      <c r="C364" s="57">
        <f>IF(ISBLANK(B365),"",Michigan_UMCSI[[#This Row],[UMCSI]]-B365)</f>
        <v>1.2000000000000028</v>
      </c>
      <c r="E364" s="58">
        <v>37377</v>
      </c>
      <c r="F364" s="55">
        <v>89.1</v>
      </c>
      <c r="G364" s="55">
        <f>IF(ISBLANK(F365),"",Migigan_ConsumerExpectations[[#This Row],[Consumer expectations]]-F365)</f>
        <v>-3.6000000000000085</v>
      </c>
      <c r="I364" s="48">
        <v>37500</v>
      </c>
      <c r="J364" s="55">
        <v>100.2</v>
      </c>
      <c r="K364" s="55">
        <f>IF(ISBLANK(J365),"",Michigan_CurrentCondition[[#This Row],[Current conditions]]-J365)</f>
        <v>1.2000000000000028</v>
      </c>
    </row>
    <row r="365" spans="1:11" x14ac:dyDescent="0.25">
      <c r="A365" s="58">
        <v>39448</v>
      </c>
      <c r="B365" s="55">
        <v>69.599999999999994</v>
      </c>
      <c r="C365" s="57">
        <f>IF(ISBLANK(B366),"",Michigan_UMCSI[[#This Row],[UMCSI]]-B366)</f>
        <v>-5.4000000000000057</v>
      </c>
      <c r="E365" s="58">
        <v>37347</v>
      </c>
      <c r="F365" s="55">
        <v>92.7</v>
      </c>
      <c r="G365" s="55">
        <f>IF(ISBLANK(F366),"",Migigan_ConsumerExpectations[[#This Row],[Consumer expectations]]-F366)</f>
        <v>5.5</v>
      </c>
      <c r="I365" s="48">
        <v>37469</v>
      </c>
      <c r="J365" s="55">
        <v>99</v>
      </c>
      <c r="K365" s="55">
        <f>IF(ISBLANK(J366),"",Michigan_CurrentCondition[[#This Row],[Current conditions]]-J366)</f>
        <v>1.0999999999999943</v>
      </c>
    </row>
    <row r="366" spans="1:11" x14ac:dyDescent="0.25">
      <c r="A366" s="58">
        <v>39417</v>
      </c>
      <c r="B366" s="55">
        <v>75</v>
      </c>
      <c r="C366" s="57">
        <f>IF(ISBLANK(B367),"",Michigan_UMCSI[[#This Row],[UMCSI]]-B367)</f>
        <v>-7</v>
      </c>
      <c r="E366" s="58">
        <v>37316</v>
      </c>
      <c r="F366" s="55">
        <v>87.2</v>
      </c>
      <c r="G366" s="55">
        <f>IF(ISBLANK(F367),"",Migigan_ConsumerExpectations[[#This Row],[Consumer expectations]]-F367)</f>
        <v>-4.0999999999999943</v>
      </c>
      <c r="I366" s="48">
        <v>37438</v>
      </c>
      <c r="J366" s="55">
        <v>97.9</v>
      </c>
      <c r="K366" s="55">
        <f>IF(ISBLANK(J367),"",Michigan_CurrentCondition[[#This Row],[Current conditions]]-J367)</f>
        <v>-5.2999999999999972</v>
      </c>
    </row>
    <row r="367" spans="1:11" x14ac:dyDescent="0.25">
      <c r="A367" s="58">
        <v>39387</v>
      </c>
      <c r="B367" s="55">
        <v>82</v>
      </c>
      <c r="C367" s="57">
        <f>IF(ISBLANK(B368),"",Michigan_UMCSI[[#This Row],[UMCSI]]-B368)</f>
        <v>-1.7999999999999972</v>
      </c>
      <c r="E367" s="58">
        <v>37288</v>
      </c>
      <c r="F367" s="55">
        <v>91.3</v>
      </c>
      <c r="G367" s="55">
        <f>IF(ISBLANK(F368),"",Migigan_ConsumerExpectations[[#This Row],[Consumer expectations]]-F368)</f>
        <v>9</v>
      </c>
      <c r="I367" s="48">
        <v>37408</v>
      </c>
      <c r="J367" s="55">
        <v>103.2</v>
      </c>
      <c r="K367" s="55">
        <f>IF(ISBLANK(J368),"",Michigan_CurrentCondition[[#This Row],[Current conditions]]-J368)</f>
        <v>2.2999999999999972</v>
      </c>
    </row>
    <row r="368" spans="1:11" x14ac:dyDescent="0.25">
      <c r="A368" s="58">
        <v>39356</v>
      </c>
      <c r="B368" s="55">
        <v>83.8</v>
      </c>
      <c r="C368" s="57">
        <f>IF(ISBLANK(B369),"",Michigan_UMCSI[[#This Row],[UMCSI]]-B369)</f>
        <v>0.5</v>
      </c>
      <c r="E368" s="58">
        <v>37257</v>
      </c>
      <c r="F368" s="55">
        <v>82.3</v>
      </c>
      <c r="G368" s="55">
        <f>IF(ISBLANK(F369),"",Migigan_ConsumerExpectations[[#This Row],[Consumer expectations]]-F369)</f>
        <v>5.7000000000000028</v>
      </c>
      <c r="I368" s="48">
        <v>37377</v>
      </c>
      <c r="J368" s="55">
        <v>100.9</v>
      </c>
      <c r="K368" s="55">
        <f>IF(ISBLANK(J369),"",Michigan_CurrentCondition[[#This Row],[Current conditions]]-J369)</f>
        <v>1.6000000000000085</v>
      </c>
    </row>
    <row r="369" spans="1:11" x14ac:dyDescent="0.25">
      <c r="A369" s="58">
        <v>39326</v>
      </c>
      <c r="B369" s="55">
        <v>83.3</v>
      </c>
      <c r="C369" s="57">
        <f>IF(ISBLANK(B370),"",Michigan_UMCSI[[#This Row],[UMCSI]]-B370)</f>
        <v>-9.1000000000000085</v>
      </c>
      <c r="E369" s="58">
        <v>37226</v>
      </c>
      <c r="F369" s="55">
        <v>76.599999999999994</v>
      </c>
      <c r="G369" s="55">
        <f>IF(ISBLANK(F370),"",Migigan_ConsumerExpectations[[#This Row],[Consumer expectations]]-F370)</f>
        <v>1.0999999999999943</v>
      </c>
      <c r="I369" s="48">
        <v>37347</v>
      </c>
      <c r="J369" s="55">
        <v>99.3</v>
      </c>
      <c r="K369" s="55">
        <f>IF(ISBLANK(J370),"",Michigan_CurrentCondition[[#This Row],[Current conditions]]-J370)</f>
        <v>2.0999999999999943</v>
      </c>
    </row>
    <row r="370" spans="1:11" x14ac:dyDescent="0.25">
      <c r="A370" s="58">
        <v>39295</v>
      </c>
      <c r="B370" s="55">
        <v>92.4</v>
      </c>
      <c r="C370" s="57">
        <f>IF(ISBLANK(B371),"",Michigan_UMCSI[[#This Row],[UMCSI]]-B371)</f>
        <v>8.7000000000000028</v>
      </c>
      <c r="E370" s="58">
        <v>37196</v>
      </c>
      <c r="F370" s="55">
        <v>75.5</v>
      </c>
      <c r="G370" s="55">
        <f>IF(ISBLANK(F371),"",Migigan_ConsumerExpectations[[#This Row],[Consumer expectations]]-F371)</f>
        <v>2</v>
      </c>
      <c r="I370" s="48">
        <v>37316</v>
      </c>
      <c r="J370" s="55">
        <v>97.2</v>
      </c>
      <c r="K370" s="55">
        <f>IF(ISBLANK(J371),"",Michigan_CurrentCondition[[#This Row],[Current conditions]]-J371)</f>
        <v>-0.89999999999999147</v>
      </c>
    </row>
    <row r="371" spans="1:11" x14ac:dyDescent="0.25">
      <c r="A371" s="58">
        <v>39264</v>
      </c>
      <c r="B371" s="55">
        <v>83.7</v>
      </c>
      <c r="C371" s="57">
        <f>IF(ISBLANK(B372),"",Michigan_UMCSI[[#This Row],[UMCSI]]-B372)</f>
        <v>-5</v>
      </c>
      <c r="E371" s="58">
        <v>37165</v>
      </c>
      <c r="F371" s="55">
        <v>73.5</v>
      </c>
      <c r="G371" s="55">
        <f>IF(ISBLANK(F372),"",Migigan_ConsumerExpectations[[#This Row],[Consumer expectations]]-F372)</f>
        <v>-11.700000000000003</v>
      </c>
      <c r="I371" s="48">
        <v>37288</v>
      </c>
      <c r="J371" s="55">
        <v>98.1</v>
      </c>
      <c r="K371" s="55">
        <f>IF(ISBLANK(J372),"",Michigan_CurrentCondition[[#This Row],[Current conditions]]-J372)</f>
        <v>2.1999999999999886</v>
      </c>
    </row>
    <row r="372" spans="1:11" x14ac:dyDescent="0.25">
      <c r="A372" s="58">
        <v>39234</v>
      </c>
      <c r="B372" s="55">
        <v>88.7</v>
      </c>
      <c r="C372" s="57">
        <f>IF(ISBLANK(B373),"",Michigan_UMCSI[[#This Row],[UMCSI]]-B373)</f>
        <v>3.4000000000000057</v>
      </c>
      <c r="E372" s="58">
        <v>37135</v>
      </c>
      <c r="F372" s="55">
        <v>85.2</v>
      </c>
      <c r="G372" s="55">
        <f>IF(ISBLANK(F373),"",Migigan_ConsumerExpectations[[#This Row],[Consumer expectations]]-F373)</f>
        <v>-3.2000000000000028</v>
      </c>
      <c r="I372" s="48">
        <v>37257</v>
      </c>
      <c r="J372" s="55">
        <v>95.9</v>
      </c>
      <c r="K372" s="55">
        <f>IF(ISBLANK(J373),"",Michigan_CurrentCondition[[#This Row],[Current conditions]]-J373)</f>
        <v>1</v>
      </c>
    </row>
    <row r="373" spans="1:11" x14ac:dyDescent="0.25">
      <c r="A373" s="58">
        <v>39203</v>
      </c>
      <c r="B373" s="55">
        <v>85.3</v>
      </c>
      <c r="C373" s="57">
        <f>IF(ISBLANK(B374),"",Michigan_UMCSI[[#This Row],[UMCSI]]-B374)</f>
        <v>-3.5</v>
      </c>
      <c r="E373" s="58">
        <v>37104</v>
      </c>
      <c r="F373" s="55">
        <v>88.4</v>
      </c>
      <c r="G373" s="55">
        <f>IF(ISBLANK(F374),"",Migigan_ConsumerExpectations[[#This Row],[Consumer expectations]]-F374)</f>
        <v>1.5</v>
      </c>
      <c r="I373" s="48">
        <v>37226</v>
      </c>
      <c r="J373" s="55">
        <v>94.9</v>
      </c>
      <c r="K373" s="55">
        <f>IF(ISBLANK(J374),"",Michigan_CurrentCondition[[#This Row],[Current conditions]]-J374)</f>
        <v>2.8000000000000114</v>
      </c>
    </row>
    <row r="374" spans="1:11" x14ac:dyDescent="0.25">
      <c r="A374" s="58">
        <v>39173</v>
      </c>
      <c r="B374" s="55">
        <v>88.8</v>
      </c>
      <c r="C374" s="57">
        <f>IF(ISBLANK(B375),"",Michigan_UMCSI[[#This Row],[UMCSI]]-B375)</f>
        <v>-4.5</v>
      </c>
      <c r="E374" s="58">
        <v>37073</v>
      </c>
      <c r="F374" s="55">
        <v>86.9</v>
      </c>
      <c r="G374" s="55">
        <f>IF(ISBLANK(F375),"",Migigan_ConsumerExpectations[[#This Row],[Consumer expectations]]-F375)</f>
        <v>1.5</v>
      </c>
      <c r="I374" s="48">
        <v>37196</v>
      </c>
      <c r="J374" s="55">
        <v>92.1</v>
      </c>
      <c r="K374" s="55">
        <f>IF(ISBLANK(J375),"",Michigan_CurrentCondition[[#This Row],[Current conditions]]-J375)</f>
        <v>-1.4000000000000057</v>
      </c>
    </row>
    <row r="375" spans="1:11" x14ac:dyDescent="0.25">
      <c r="A375" s="58">
        <v>39142</v>
      </c>
      <c r="B375" s="55">
        <v>93.3</v>
      </c>
      <c r="C375" s="57">
        <f>IF(ISBLANK(B376),"",Michigan_UMCSI[[#This Row],[UMCSI]]-B376)</f>
        <v>-4.7000000000000028</v>
      </c>
      <c r="E375" s="58">
        <v>37043</v>
      </c>
      <c r="F375" s="55">
        <v>85.4</v>
      </c>
      <c r="G375" s="55">
        <f>IF(ISBLANK(F376),"",Migigan_ConsumerExpectations[[#This Row],[Consumer expectations]]-F376)</f>
        <v>3.2000000000000028</v>
      </c>
      <c r="I375" s="48">
        <v>37165</v>
      </c>
      <c r="J375" s="55">
        <v>93.5</v>
      </c>
      <c r="K375" s="55">
        <f>IF(ISBLANK(J376),"",Michigan_CurrentCondition[[#This Row],[Current conditions]]-J376)</f>
        <v>-8.2000000000000028</v>
      </c>
    </row>
    <row r="376" spans="1:11" x14ac:dyDescent="0.25">
      <c r="A376" s="58">
        <v>39114</v>
      </c>
      <c r="B376" s="55">
        <v>98</v>
      </c>
      <c r="C376" s="57">
        <f>IF(ISBLANK(B377),"",Michigan_UMCSI[[#This Row],[UMCSI]]-B377)</f>
        <v>7.7999999999999972</v>
      </c>
      <c r="E376" s="58">
        <v>37012</v>
      </c>
      <c r="F376" s="55">
        <v>82.2</v>
      </c>
      <c r="G376" s="55">
        <f>IF(ISBLANK(F377),"",Migigan_ConsumerExpectations[[#This Row],[Consumer expectations]]-F377)</f>
        <v>-1.7000000000000028</v>
      </c>
      <c r="I376" s="48">
        <v>37135</v>
      </c>
      <c r="J376" s="55">
        <v>101.7</v>
      </c>
      <c r="K376" s="55">
        <f>IF(ISBLANK(J377),"",Michigan_CurrentCondition[[#This Row],[Current conditions]]-J377)</f>
        <v>1.5</v>
      </c>
    </row>
    <row r="377" spans="1:11" x14ac:dyDescent="0.25">
      <c r="A377" s="58">
        <v>39083</v>
      </c>
      <c r="B377" s="55">
        <v>90.2</v>
      </c>
      <c r="C377" s="57">
        <f>IF(ISBLANK(B378),"",Michigan_UMCSI[[#This Row],[UMCSI]]-B378)</f>
        <v>-2.0999999999999943</v>
      </c>
      <c r="E377" s="58">
        <v>36982</v>
      </c>
      <c r="F377" s="55">
        <v>83.9</v>
      </c>
      <c r="G377" s="55">
        <f>IF(ISBLANK(F378),"",Migigan_ConsumerExpectations[[#This Row],[Consumer expectations]]-F378)</f>
        <v>3.1000000000000085</v>
      </c>
      <c r="I377" s="48">
        <v>37104</v>
      </c>
      <c r="J377" s="55">
        <v>100.2</v>
      </c>
      <c r="K377" s="55">
        <f>IF(ISBLANK(J378),"",Michigan_CurrentCondition[[#This Row],[Current conditions]]-J378)</f>
        <v>-2</v>
      </c>
    </row>
    <row r="378" spans="1:11" x14ac:dyDescent="0.25">
      <c r="A378" s="58">
        <v>39052</v>
      </c>
      <c r="B378" s="55">
        <v>92.3</v>
      </c>
      <c r="C378" s="57">
        <f>IF(ISBLANK(B379),"",Michigan_UMCSI[[#This Row],[UMCSI]]-B379)</f>
        <v>0</v>
      </c>
      <c r="E378" s="58">
        <v>36951</v>
      </c>
      <c r="F378" s="55">
        <v>80.8</v>
      </c>
      <c r="G378" s="55">
        <f>IF(ISBLANK(F379),"",Migigan_ConsumerExpectations[[#This Row],[Consumer expectations]]-F379)</f>
        <v>-5.6000000000000085</v>
      </c>
      <c r="I378" s="48">
        <v>37073</v>
      </c>
      <c r="J378" s="55">
        <v>102.2</v>
      </c>
      <c r="K378" s="55">
        <f>IF(ISBLANK(J379),"",Michigan_CurrentCondition[[#This Row],[Current conditions]]-J379)</f>
        <v>0.10000000000000853</v>
      </c>
    </row>
    <row r="379" spans="1:11" x14ac:dyDescent="0.25">
      <c r="A379" s="58">
        <v>39022</v>
      </c>
      <c r="B379" s="55">
        <v>92.3</v>
      </c>
      <c r="C379" s="57">
        <f>IF(ISBLANK(B380),"",Michigan_UMCSI[[#This Row],[UMCSI]]-B380)</f>
        <v>7.8999999999999915</v>
      </c>
      <c r="E379" s="58">
        <v>36923</v>
      </c>
      <c r="F379" s="55">
        <v>86.4</v>
      </c>
      <c r="G379" s="55">
        <f>IF(ISBLANK(F380),"",Migigan_ConsumerExpectations[[#This Row],[Consumer expectations]]-F380)</f>
        <v>-4.2999999999999972</v>
      </c>
      <c r="I379" s="48">
        <v>37043</v>
      </c>
      <c r="J379" s="55">
        <v>102.1</v>
      </c>
      <c r="K379" s="55">
        <f>IF(ISBLANK(J380),"",Michigan_CurrentCondition[[#This Row],[Current conditions]]-J380)</f>
        <v>3.3999999999999915</v>
      </c>
    </row>
    <row r="380" spans="1:11" x14ac:dyDescent="0.25">
      <c r="A380" s="58">
        <v>38991</v>
      </c>
      <c r="B380" s="55">
        <v>84.4</v>
      </c>
      <c r="C380" s="57">
        <f>IF(ISBLANK(B381),"",Michigan_UMCSI[[#This Row],[UMCSI]]-B381)</f>
        <v>5.7000000000000028</v>
      </c>
      <c r="E380" s="58">
        <v>36892</v>
      </c>
      <c r="F380" s="55">
        <v>90.7</v>
      </c>
      <c r="G380" s="55">
        <f>IF(ISBLANK(F381),"",Migigan_ConsumerExpectations[[#This Row],[Consumer expectations]]-F381)</f>
        <v>-10.899999999999991</v>
      </c>
      <c r="I380" s="48">
        <v>37012</v>
      </c>
      <c r="J380" s="55">
        <v>98.7</v>
      </c>
      <c r="K380" s="55">
        <f>IF(ISBLANK(J381),"",Michigan_CurrentCondition[[#This Row],[Current conditions]]-J381)</f>
        <v>-5.3999999999999915</v>
      </c>
    </row>
    <row r="381" spans="1:11" x14ac:dyDescent="0.25">
      <c r="A381" s="58">
        <v>38961</v>
      </c>
      <c r="B381" s="55">
        <v>78.7</v>
      </c>
      <c r="C381" s="57">
        <f>IF(ISBLANK(B382),"",Michigan_UMCSI[[#This Row],[UMCSI]]-B382)</f>
        <v>-4.2999999999999972</v>
      </c>
      <c r="E381" s="58">
        <v>36861</v>
      </c>
      <c r="F381" s="55">
        <v>101.6</v>
      </c>
      <c r="G381" s="55">
        <f>IF(ISBLANK(F382),"",Migigan_ConsumerExpectations[[#This Row],[Consumer expectations]]-F382)</f>
        <v>0.89999999999999147</v>
      </c>
      <c r="I381" s="48">
        <v>36982</v>
      </c>
      <c r="J381" s="55">
        <v>104.1</v>
      </c>
      <c r="K381" s="55">
        <f>IF(ISBLANK(J382),"",Michigan_CurrentCondition[[#This Row],[Current conditions]]-J382)</f>
        <v>0.39999999999999147</v>
      </c>
    </row>
    <row r="382" spans="1:11" x14ac:dyDescent="0.25">
      <c r="A382" s="58">
        <v>38930</v>
      </c>
      <c r="B382" s="55">
        <v>83</v>
      </c>
      <c r="C382" s="57">
        <f>IF(ISBLANK(B383),"",Michigan_UMCSI[[#This Row],[UMCSI]]-B383)</f>
        <v>0.59999999999999432</v>
      </c>
      <c r="E382" s="58">
        <v>36831</v>
      </c>
      <c r="F382" s="55">
        <v>100.7</v>
      </c>
      <c r="G382" s="55">
        <f>IF(ISBLANK(F383),"",Migigan_ConsumerExpectations[[#This Row],[Consumer expectations]]-F383)</f>
        <v>-2.7000000000000028</v>
      </c>
      <c r="I382" s="48">
        <v>36951</v>
      </c>
      <c r="J382" s="55">
        <v>103.7</v>
      </c>
      <c r="K382" s="55">
        <f>IF(ISBLANK(J383),"",Michigan_CurrentCondition[[#This Row],[Current conditions]]-J383)</f>
        <v>-4.3999999999999915</v>
      </c>
    </row>
    <row r="383" spans="1:11" x14ac:dyDescent="0.25">
      <c r="A383" s="58">
        <v>38899</v>
      </c>
      <c r="B383" s="55">
        <v>82.4</v>
      </c>
      <c r="C383" s="57">
        <f>IF(ISBLANK(B384),"",Michigan_UMCSI[[#This Row],[UMCSI]]-B384)</f>
        <v>3.4000000000000057</v>
      </c>
      <c r="E383" s="58">
        <v>36800</v>
      </c>
      <c r="F383" s="55">
        <v>103.4</v>
      </c>
      <c r="G383" s="55">
        <f>IF(ISBLANK(F384),"",Migigan_ConsumerExpectations[[#This Row],[Consumer expectations]]-F384)</f>
        <v>-0.59999999999999432</v>
      </c>
      <c r="I383" s="48">
        <v>36923</v>
      </c>
      <c r="J383" s="55">
        <v>108.1</v>
      </c>
      <c r="K383" s="55">
        <f>IF(ISBLANK(J384),"",Michigan_CurrentCondition[[#This Row],[Current conditions]]-J384)</f>
        <v>-2.8000000000000114</v>
      </c>
    </row>
    <row r="384" spans="1:11" x14ac:dyDescent="0.25">
      <c r="A384" s="58">
        <v>38869</v>
      </c>
      <c r="B384" s="55">
        <v>79</v>
      </c>
      <c r="C384" s="57">
        <f>IF(ISBLANK(B385),"",Michigan_UMCSI[[#This Row],[UMCSI]]-B385)</f>
        <v>-10.200000000000003</v>
      </c>
      <c r="E384" s="58">
        <v>36770</v>
      </c>
      <c r="F384" s="55">
        <v>104</v>
      </c>
      <c r="G384" s="55">
        <f>IF(ISBLANK(F385),"",Migigan_ConsumerExpectations[[#This Row],[Consumer expectations]]-F385)</f>
        <v>-0.5</v>
      </c>
      <c r="I384" s="48">
        <v>36892</v>
      </c>
      <c r="J384" s="55">
        <v>110.9</v>
      </c>
      <c r="K384" s="55">
        <f>IF(ISBLANK(J385),"",Michigan_CurrentCondition[[#This Row],[Current conditions]]-J385)</f>
        <v>-4.7999999999999972</v>
      </c>
    </row>
    <row r="385" spans="1:11" x14ac:dyDescent="0.25">
      <c r="A385" s="58">
        <v>38838</v>
      </c>
      <c r="B385" s="55">
        <v>89.2</v>
      </c>
      <c r="C385" s="57">
        <f>IF(ISBLANK(B386),"",Michigan_UMCSI[[#This Row],[UMCSI]]-B386)</f>
        <v>2.5</v>
      </c>
      <c r="E385" s="58">
        <v>36739</v>
      </c>
      <c r="F385" s="55">
        <v>104.5</v>
      </c>
      <c r="G385" s="55">
        <f>IF(ISBLANK(F386),"",Migigan_ConsumerExpectations[[#This Row],[Consumer expectations]]-F386)</f>
        <v>3.7000000000000028</v>
      </c>
      <c r="I385" s="48">
        <v>36861</v>
      </c>
      <c r="J385" s="55">
        <v>115.7</v>
      </c>
      <c r="K385" s="55">
        <f>IF(ISBLANK(J386),"",Michigan_CurrentCondition[[#This Row],[Current conditions]]-J386)</f>
        <v>0.79999999999999716</v>
      </c>
    </row>
    <row r="386" spans="1:11" x14ac:dyDescent="0.25">
      <c r="A386" s="58">
        <v>38808</v>
      </c>
      <c r="B386" s="55">
        <v>86.7</v>
      </c>
      <c r="C386" s="57">
        <f>IF(ISBLANK(B387),"",Michigan_UMCSI[[#This Row],[UMCSI]]-B387)</f>
        <v>-0.70000000000000284</v>
      </c>
      <c r="E386" s="58">
        <v>36708</v>
      </c>
      <c r="F386" s="55">
        <v>100.8</v>
      </c>
      <c r="G386" s="55">
        <f>IF(ISBLANK(F387),"",Migigan_ConsumerExpectations[[#This Row],[Consumer expectations]]-F387)</f>
        <v>-4</v>
      </c>
      <c r="I386" s="48">
        <v>36831</v>
      </c>
      <c r="J386" s="55">
        <v>114.9</v>
      </c>
      <c r="K386" s="55">
        <f>IF(ISBLANK(J387),"",Michigan_CurrentCondition[[#This Row],[Current conditions]]-J387)</f>
        <v>1.4000000000000057</v>
      </c>
    </row>
    <row r="387" spans="1:11" x14ac:dyDescent="0.25">
      <c r="A387" s="58">
        <v>38777</v>
      </c>
      <c r="B387" s="55">
        <v>87.4</v>
      </c>
      <c r="C387" s="57">
        <f>IF(ISBLANK(B388),"",Michigan_UMCSI[[#This Row],[UMCSI]]-B388)</f>
        <v>-6</v>
      </c>
      <c r="E387" s="58">
        <v>36678</v>
      </c>
      <c r="F387" s="55">
        <v>104.8</v>
      </c>
      <c r="G387" s="55">
        <f>IF(ISBLANK(F388),"",Migigan_ConsumerExpectations[[#This Row],[Consumer expectations]]-F388)</f>
        <v>1.0999999999999943</v>
      </c>
      <c r="I387" s="48">
        <v>36800</v>
      </c>
      <c r="J387" s="55">
        <v>113.5</v>
      </c>
      <c r="K387" s="55">
        <f>IF(ISBLANK(J388),"",Michigan_CurrentCondition[[#This Row],[Current conditions]]-J388)</f>
        <v>0.59999999999999432</v>
      </c>
    </row>
    <row r="388" spans="1:11" x14ac:dyDescent="0.25">
      <c r="A388" s="58">
        <v>38749</v>
      </c>
      <c r="B388" s="55">
        <v>93.4</v>
      </c>
      <c r="C388" s="57">
        <f>IF(ISBLANK(B389),"",Michigan_UMCSI[[#This Row],[UMCSI]]-B389)</f>
        <v>4.7000000000000028</v>
      </c>
      <c r="E388" s="58">
        <v>36647</v>
      </c>
      <c r="F388" s="55">
        <v>103.7</v>
      </c>
      <c r="G388" s="55">
        <f>IF(ISBLANK(F389),"",Migigan_ConsumerExpectations[[#This Row],[Consumer expectations]]-F389)</f>
        <v>2</v>
      </c>
      <c r="I388" s="48">
        <v>36770</v>
      </c>
      <c r="J388" s="55">
        <v>112.9</v>
      </c>
      <c r="K388" s="55">
        <f>IF(ISBLANK(J389),"",Michigan_CurrentCondition[[#This Row],[Current conditions]]-J389)</f>
        <v>-1.3999999999999915</v>
      </c>
    </row>
    <row r="389" spans="1:11" x14ac:dyDescent="0.25">
      <c r="A389" s="58">
        <v>38718</v>
      </c>
      <c r="B389" s="55">
        <v>88.7</v>
      </c>
      <c r="C389" s="57">
        <f>IF(ISBLANK(B390),"",Michigan_UMCSI[[#This Row],[UMCSI]]-B390)</f>
        <v>8.7999999999999972</v>
      </c>
      <c r="E389" s="58">
        <v>36617</v>
      </c>
      <c r="F389" s="55">
        <v>101.7</v>
      </c>
      <c r="G389" s="55">
        <f>IF(ISBLANK(F390),"",Migigan_ConsumerExpectations[[#This Row],[Consumer expectations]]-F390)</f>
        <v>-6.0999999999999943</v>
      </c>
      <c r="I389" s="48">
        <v>36739</v>
      </c>
      <c r="J389" s="55">
        <v>114.3</v>
      </c>
      <c r="K389" s="55">
        <f>IF(ISBLANK(J390),"",Michigan_CurrentCondition[[#This Row],[Current conditions]]-J390)</f>
        <v>-1.2999999999999972</v>
      </c>
    </row>
    <row r="390" spans="1:11" x14ac:dyDescent="0.25">
      <c r="A390" s="58">
        <v>38687</v>
      </c>
      <c r="B390" s="55">
        <v>79.900000000000006</v>
      </c>
      <c r="C390" s="57">
        <f>IF(ISBLANK(B391),"",Michigan_UMCSI[[#This Row],[UMCSI]]-B391)</f>
        <v>4.5</v>
      </c>
      <c r="E390" s="58">
        <v>36586</v>
      </c>
      <c r="F390" s="55">
        <v>107.8</v>
      </c>
      <c r="G390" s="55">
        <f>IF(ISBLANK(F391),"",Migigan_ConsumerExpectations[[#This Row],[Consumer expectations]]-F391)</f>
        <v>-0.79999999999999716</v>
      </c>
      <c r="I390" s="48">
        <v>36708</v>
      </c>
      <c r="J390" s="55">
        <v>115.6</v>
      </c>
      <c r="K390" s="55">
        <f>IF(ISBLANK(J391),"",Michigan_CurrentCondition[[#This Row],[Current conditions]]-J391)</f>
        <v>-5</v>
      </c>
    </row>
    <row r="391" spans="1:11" x14ac:dyDescent="0.25">
      <c r="A391" s="58">
        <v>38657</v>
      </c>
      <c r="B391" s="55">
        <v>75.400000000000006</v>
      </c>
      <c r="C391" s="57">
        <f>IF(ISBLANK(B392),"",Michigan_UMCSI[[#This Row],[UMCSI]]-B392)</f>
        <v>-1.5</v>
      </c>
      <c r="E391" s="58">
        <v>36557</v>
      </c>
      <c r="F391" s="55">
        <v>108.6</v>
      </c>
      <c r="G391" s="55">
        <f>IF(ISBLANK(F392),"",Migigan_ConsumerExpectations[[#This Row],[Consumer expectations]]-F392)</f>
        <v>7.5</v>
      </c>
      <c r="I391" s="48">
        <v>36678</v>
      </c>
      <c r="J391" s="55">
        <v>120.6</v>
      </c>
      <c r="K391" s="55">
        <f>IF(ISBLANK(J392),"",Michigan_CurrentCondition[[#This Row],[Current conditions]]-J392)</f>
        <v>2.6999999999999886</v>
      </c>
    </row>
    <row r="392" spans="1:11" x14ac:dyDescent="0.25">
      <c r="A392" s="58">
        <v>38626</v>
      </c>
      <c r="B392" s="55">
        <v>76.900000000000006</v>
      </c>
      <c r="C392" s="57">
        <f>IF(ISBLANK(B393),"",Michigan_UMCSI[[#This Row],[UMCSI]]-B393)</f>
        <v>-15.799999999999997</v>
      </c>
      <c r="E392" s="58">
        <v>36526</v>
      </c>
      <c r="F392" s="55">
        <v>101.1</v>
      </c>
      <c r="G392" s="55">
        <f>IF(ISBLANK(F393),"",Migigan_ConsumerExpectations[[#This Row],[Consumer expectations]]-F393)</f>
        <v>9.9999999999994316E-2</v>
      </c>
      <c r="I392" s="48">
        <v>36647</v>
      </c>
      <c r="J392" s="55">
        <v>117.9</v>
      </c>
      <c r="K392" s="55">
        <f>IF(ISBLANK(J393),"",Michigan_CurrentCondition[[#This Row],[Current conditions]]-J393)</f>
        <v>2.2000000000000028</v>
      </c>
    </row>
    <row r="393" spans="1:11" x14ac:dyDescent="0.25">
      <c r="A393" s="58">
        <v>38596</v>
      </c>
      <c r="B393" s="55">
        <v>92.7</v>
      </c>
      <c r="C393" s="57">
        <f>IF(ISBLANK(B394),"",Michigan_UMCSI[[#This Row],[UMCSI]]-B394)</f>
        <v>-3.7999999999999972</v>
      </c>
      <c r="E393" s="58">
        <v>36495</v>
      </c>
      <c r="F393" s="55">
        <v>101</v>
      </c>
      <c r="G393" s="55">
        <f>IF(ISBLANK(F394),"",Migigan_ConsumerExpectations[[#This Row],[Consumer expectations]]-F394)</f>
        <v>3.9000000000000057</v>
      </c>
      <c r="I393" s="48">
        <v>36617</v>
      </c>
      <c r="J393" s="55">
        <v>115.7</v>
      </c>
      <c r="K393" s="55">
        <f>IF(ISBLANK(J394),"",Michigan_CurrentCondition[[#This Row],[Current conditions]]-J394)</f>
        <v>-1.2999999999999972</v>
      </c>
    </row>
    <row r="394" spans="1:11" x14ac:dyDescent="0.25">
      <c r="A394" s="58">
        <v>38565</v>
      </c>
      <c r="B394" s="55">
        <v>96.5</v>
      </c>
      <c r="C394" s="57">
        <f>IF(ISBLANK(B395),"",Michigan_UMCSI[[#This Row],[UMCSI]]-B395)</f>
        <v>1.7000000000000028</v>
      </c>
      <c r="E394" s="58">
        <v>36465</v>
      </c>
      <c r="F394" s="55">
        <v>97.1</v>
      </c>
      <c r="G394" s="55">
        <f>IF(ISBLANK(F395),"",Migigan_ConsumerExpectations[[#This Row],[Consumer expectations]]-F395)</f>
        <v>-4.4000000000000057</v>
      </c>
      <c r="I394" s="48">
        <v>36586</v>
      </c>
      <c r="J394" s="55">
        <v>117</v>
      </c>
      <c r="K394" s="55">
        <f>IF(ISBLANK(J395),"",Michigan_CurrentCondition[[#This Row],[Current conditions]]-J395)</f>
        <v>0</v>
      </c>
    </row>
    <row r="395" spans="1:11" x14ac:dyDescent="0.25">
      <c r="A395" s="58">
        <v>38534</v>
      </c>
      <c r="B395" s="55">
        <v>94.8</v>
      </c>
      <c r="C395" s="57">
        <f>IF(ISBLANK(B396),"",Michigan_UMCSI[[#This Row],[UMCSI]]-B396)</f>
        <v>9.5</v>
      </c>
      <c r="E395" s="58">
        <v>36434</v>
      </c>
      <c r="F395" s="55">
        <v>101.5</v>
      </c>
      <c r="G395" s="55">
        <f>IF(ISBLANK(F396),"",Migigan_ConsumerExpectations[[#This Row],[Consumer expectations]]-F396)</f>
        <v>3.0999999999999943</v>
      </c>
      <c r="I395" s="48">
        <v>36557</v>
      </c>
      <c r="J395" s="55">
        <v>117</v>
      </c>
      <c r="K395" s="55">
        <f>IF(ISBLANK(J396),"",Michigan_CurrentCondition[[#This Row],[Current conditions]]-J396)</f>
        <v>6.5999999999999943</v>
      </c>
    </row>
    <row r="396" spans="1:11" x14ac:dyDescent="0.25">
      <c r="A396" s="58">
        <v>38504</v>
      </c>
      <c r="B396" s="55">
        <v>85.3</v>
      </c>
      <c r="C396" s="57">
        <f>IF(ISBLANK(B397),"",Michigan_UMCSI[[#This Row],[UMCSI]]-B397)</f>
        <v>-3.4000000000000057</v>
      </c>
      <c r="E396" s="58">
        <v>36404</v>
      </c>
      <c r="F396" s="55">
        <v>98.4</v>
      </c>
      <c r="G396" s="55">
        <f>IF(ISBLANK(F397),"",Migigan_ConsumerExpectations[[#This Row],[Consumer expectations]]-F397)</f>
        <v>-0.79999999999999716</v>
      </c>
      <c r="I396" s="48">
        <v>36526</v>
      </c>
      <c r="J396" s="55">
        <v>110.4</v>
      </c>
      <c r="K396" s="55">
        <f>IF(ISBLANK(J397),"",Michigan_CurrentCondition[[#This Row],[Current conditions]]-J397)</f>
        <v>-7.7999999999999972</v>
      </c>
    </row>
    <row r="397" spans="1:11" x14ac:dyDescent="0.25">
      <c r="A397" s="58">
        <v>38473</v>
      </c>
      <c r="B397" s="55">
        <v>88.7</v>
      </c>
      <c r="C397" s="57">
        <f>IF(ISBLANK(B398),"",Michigan_UMCSI[[#This Row],[UMCSI]]-B398)</f>
        <v>-4.2000000000000028</v>
      </c>
      <c r="E397" s="58">
        <v>36373</v>
      </c>
      <c r="F397" s="55">
        <v>99.2</v>
      </c>
      <c r="G397" s="55">
        <f>IF(ISBLANK(F398),"",Migigan_ConsumerExpectations[[#This Row],[Consumer expectations]]-F398)</f>
        <v>-0.59999999999999432</v>
      </c>
      <c r="I397" s="48">
        <v>36495</v>
      </c>
      <c r="J397" s="55">
        <v>118.2</v>
      </c>
      <c r="K397" s="55">
        <f>IF(ISBLANK(J398),"",Michigan_CurrentCondition[[#This Row],[Current conditions]]-J398)</f>
        <v>3</v>
      </c>
    </row>
    <row r="398" spans="1:11" x14ac:dyDescent="0.25">
      <c r="A398" s="58">
        <v>38443</v>
      </c>
      <c r="B398" s="55">
        <v>92.9</v>
      </c>
      <c r="C398" s="57">
        <f>IF(ISBLANK(B399),"",Michigan_UMCSI[[#This Row],[UMCSI]]-B399)</f>
        <v>-1.2999999999999972</v>
      </c>
      <c r="E398" s="58">
        <v>36342</v>
      </c>
      <c r="F398" s="55">
        <v>99.8</v>
      </c>
      <c r="G398" s="55">
        <f>IF(ISBLANK(F399),"",Migigan_ConsumerExpectations[[#This Row],[Consumer expectations]]-F399)</f>
        <v>2.2000000000000028</v>
      </c>
      <c r="I398" s="48">
        <v>36465</v>
      </c>
      <c r="J398" s="55">
        <v>115.2</v>
      </c>
      <c r="K398" s="55">
        <f>IF(ISBLANK(J399),"",Michigan_CurrentCondition[[#This Row],[Current conditions]]-J399)</f>
        <v>-1.5999999999999943</v>
      </c>
    </row>
    <row r="399" spans="1:11" x14ac:dyDescent="0.25">
      <c r="A399" s="58">
        <v>38412</v>
      </c>
      <c r="B399" s="55">
        <v>94.2</v>
      </c>
      <c r="C399" s="57">
        <f>IF(ISBLANK(B400),"",Michigan_UMCSI[[#This Row],[UMCSI]]-B400)</f>
        <v>-1.5999999999999943</v>
      </c>
      <c r="E399" s="58">
        <v>36312</v>
      </c>
      <c r="F399" s="55">
        <v>97.6</v>
      </c>
      <c r="G399" s="55">
        <f>IF(ISBLANK(F400),"",Migigan_ConsumerExpectations[[#This Row],[Consumer expectations]]-F400)</f>
        <v>0.19999999999998863</v>
      </c>
      <c r="I399" s="48">
        <v>36434</v>
      </c>
      <c r="J399" s="55">
        <v>116.8</v>
      </c>
      <c r="K399" s="55">
        <f>IF(ISBLANK(J400),"",Michigan_CurrentCondition[[#This Row],[Current conditions]]-J400)</f>
        <v>2.2999999999999972</v>
      </c>
    </row>
    <row r="400" spans="1:11" x14ac:dyDescent="0.25">
      <c r="A400" s="58">
        <v>38384</v>
      </c>
      <c r="B400" s="55">
        <v>95.8</v>
      </c>
      <c r="C400" s="57">
        <f>IF(ISBLANK(B401),"",Michigan_UMCSI[[#This Row],[UMCSI]]-B401)</f>
        <v>9.9999999999994316E-2</v>
      </c>
      <c r="E400" s="58">
        <v>36281</v>
      </c>
      <c r="F400" s="55">
        <v>97.4</v>
      </c>
      <c r="G400" s="55">
        <f>IF(ISBLANK(F401),"",Migigan_ConsumerExpectations[[#This Row],[Consumer expectations]]-F401)</f>
        <v>-1.5999999999999943</v>
      </c>
      <c r="I400" s="48">
        <v>36404</v>
      </c>
      <c r="J400" s="55">
        <v>114.5</v>
      </c>
      <c r="K400" s="55">
        <f>IF(ISBLANK(J401),"",Michigan_CurrentCondition[[#This Row],[Current conditions]]-J401)</f>
        <v>-2.4000000000000057</v>
      </c>
    </row>
    <row r="401" spans="1:11" x14ac:dyDescent="0.25">
      <c r="A401" s="58">
        <v>38353</v>
      </c>
      <c r="B401" s="55">
        <v>95.7</v>
      </c>
      <c r="C401" s="57">
        <f>IF(ISBLANK(B402),"",Michigan_UMCSI[[#This Row],[UMCSI]]-B402)</f>
        <v>0.20000000000000284</v>
      </c>
      <c r="E401" s="58">
        <v>36251</v>
      </c>
      <c r="F401" s="55">
        <v>99</v>
      </c>
      <c r="G401" s="55">
        <f>IF(ISBLANK(F402),"",Migigan_ConsumerExpectations[[#This Row],[Consumer expectations]]-F402)</f>
        <v>-4.5999999999999943</v>
      </c>
      <c r="I401" s="48">
        <v>36373</v>
      </c>
      <c r="J401" s="55">
        <v>116.9</v>
      </c>
      <c r="K401" s="55">
        <f>IF(ISBLANK(J402),"",Michigan_CurrentCondition[[#This Row],[Current conditions]]-J402)</f>
        <v>-4.5</v>
      </c>
    </row>
    <row r="402" spans="1:11" x14ac:dyDescent="0.25">
      <c r="A402" s="58">
        <v>38322</v>
      </c>
      <c r="B402" s="55">
        <v>95.5</v>
      </c>
      <c r="C402" s="57">
        <f>IF(ISBLANK(B403),"",Michigan_UMCSI[[#This Row],[UMCSI]]-B403)</f>
        <v>8</v>
      </c>
      <c r="E402" s="58">
        <v>36220</v>
      </c>
      <c r="F402" s="55">
        <v>103.6</v>
      </c>
      <c r="G402" s="55">
        <f>IF(ISBLANK(F403),"",Migigan_ConsumerExpectations[[#This Row],[Consumer expectations]]-F403)</f>
        <v>7.8999999999999915</v>
      </c>
      <c r="I402" s="48">
        <v>36342</v>
      </c>
      <c r="J402" s="55">
        <v>121.4</v>
      </c>
      <c r="K402" s="55">
        <f>IF(ISBLANK(J403),"",Michigan_CurrentCondition[[#This Row],[Current conditions]]-J403)</f>
        <v>-1.6999999999999886</v>
      </c>
    </row>
    <row r="403" spans="1:11" x14ac:dyDescent="0.25">
      <c r="A403" s="58">
        <v>38292</v>
      </c>
      <c r="B403" s="55">
        <v>87.5</v>
      </c>
      <c r="C403" s="57">
        <f>IF(ISBLANK(B404),"",Michigan_UMCSI[[#This Row],[UMCSI]]-B404)</f>
        <v>-8.2999999999999972</v>
      </c>
      <c r="E403" s="58">
        <v>36192</v>
      </c>
      <c r="F403" s="55">
        <v>95.7</v>
      </c>
      <c r="G403" s="55">
        <f>IF(ISBLANK(F404),"",Migigan_ConsumerExpectations[[#This Row],[Consumer expectations]]-F404)</f>
        <v>3.7999999999999972</v>
      </c>
      <c r="I403" s="48">
        <v>36312</v>
      </c>
      <c r="J403" s="55">
        <v>123.1</v>
      </c>
      <c r="K403" s="55">
        <f>IF(ISBLANK(J404),"",Michigan_CurrentCondition[[#This Row],[Current conditions]]-J404)</f>
        <v>7.0999999999999943</v>
      </c>
    </row>
    <row r="404" spans="1:11" x14ac:dyDescent="0.25">
      <c r="A404" s="58">
        <v>38261</v>
      </c>
      <c r="B404" s="55">
        <v>95.8</v>
      </c>
      <c r="C404" s="57">
        <f>IF(ISBLANK(B405),"",Michigan_UMCSI[[#This Row],[UMCSI]]-B405)</f>
        <v>1.7999999999999972</v>
      </c>
      <c r="E404" s="58">
        <v>36161</v>
      </c>
      <c r="F404" s="55">
        <v>91.9</v>
      </c>
      <c r="G404" s="55">
        <f>IF(ISBLANK(F405),"",Migigan_ConsumerExpectations[[#This Row],[Consumer expectations]]-F405)</f>
        <v>-2.3999999999999915</v>
      </c>
      <c r="I404" s="48">
        <v>36281</v>
      </c>
      <c r="J404" s="55">
        <v>116</v>
      </c>
      <c r="K404" s="55">
        <f>IF(ISBLANK(J405),"",Michigan_CurrentCondition[[#This Row],[Current conditions]]-J405)</f>
        <v>1.0999999999999943</v>
      </c>
    </row>
    <row r="405" spans="1:11" x14ac:dyDescent="0.25">
      <c r="A405" s="58">
        <v>38231</v>
      </c>
      <c r="B405" s="55">
        <v>94</v>
      </c>
      <c r="C405" s="57">
        <f>IF(ISBLANK(B406),"",Michigan_UMCSI[[#This Row],[UMCSI]]-B406)</f>
        <v>-2.7000000000000028</v>
      </c>
      <c r="E405" s="58">
        <v>36130</v>
      </c>
      <c r="F405" s="55">
        <v>94.3</v>
      </c>
      <c r="G405" s="55">
        <f>IF(ISBLANK(F406),"",Migigan_ConsumerExpectations[[#This Row],[Consumer expectations]]-F406)</f>
        <v>6.7999999999999972</v>
      </c>
      <c r="I405" s="48">
        <v>36251</v>
      </c>
      <c r="J405" s="55">
        <v>114.9</v>
      </c>
      <c r="K405" s="55">
        <f>IF(ISBLANK(J406),"",Michigan_CurrentCondition[[#This Row],[Current conditions]]-J406)</f>
        <v>-0.29999999999999716</v>
      </c>
    </row>
    <row r="406" spans="1:11" x14ac:dyDescent="0.25">
      <c r="A406" s="58">
        <v>38200</v>
      </c>
      <c r="B406" s="55">
        <v>96.7</v>
      </c>
      <c r="C406" s="57">
        <f>IF(ISBLANK(B407),"",Michigan_UMCSI[[#This Row],[UMCSI]]-B407)</f>
        <v>2.5</v>
      </c>
      <c r="E406" s="58">
        <v>36100</v>
      </c>
      <c r="F406" s="55">
        <v>87.5</v>
      </c>
      <c r="G406" s="55">
        <f>IF(ISBLANK(F407),"",Migigan_ConsumerExpectations[[#This Row],[Consumer expectations]]-F407)</f>
        <v>-6.4000000000000057</v>
      </c>
      <c r="I406" s="48">
        <v>36220</v>
      </c>
      <c r="J406" s="55">
        <v>115.2</v>
      </c>
      <c r="K406" s="55">
        <f>IF(ISBLANK(J407),"",Michigan_CurrentCondition[[#This Row],[Current conditions]]-J407)</f>
        <v>-0.5</v>
      </c>
    </row>
    <row r="407" spans="1:11" x14ac:dyDescent="0.25">
      <c r="A407" s="58">
        <v>38169</v>
      </c>
      <c r="B407" s="55">
        <v>94.2</v>
      </c>
      <c r="C407" s="57">
        <f>IF(ISBLANK(B408),"",Michigan_UMCSI[[#This Row],[UMCSI]]-B408)</f>
        <v>0</v>
      </c>
      <c r="E407" s="58">
        <v>36069</v>
      </c>
      <c r="F407" s="55">
        <v>93.9</v>
      </c>
      <c r="G407" s="55">
        <f>IF(ISBLANK(F408),"",Migigan_ConsumerExpectations[[#This Row],[Consumer expectations]]-F408)</f>
        <v>-4.3999999999999915</v>
      </c>
      <c r="I407" s="48">
        <v>36192</v>
      </c>
      <c r="J407" s="55">
        <v>115.7</v>
      </c>
      <c r="K407" s="55">
        <f>IF(ISBLANK(J408),"",Michigan_CurrentCondition[[#This Row],[Current conditions]]-J408)</f>
        <v>3.4000000000000057</v>
      </c>
    </row>
    <row r="408" spans="1:11" x14ac:dyDescent="0.25">
      <c r="A408" s="58">
        <v>38139</v>
      </c>
      <c r="B408" s="55">
        <v>94.2</v>
      </c>
      <c r="C408" s="57">
        <f>IF(ISBLANK(B409),"",Michigan_UMCSI[[#This Row],[UMCSI]]-B409)</f>
        <v>1</v>
      </c>
      <c r="E408" s="58">
        <v>36039</v>
      </c>
      <c r="F408" s="55">
        <v>98.3</v>
      </c>
      <c r="G408" s="55">
        <f>IF(ISBLANK(F409),"",Migigan_ConsumerExpectations[[#This Row],[Consumer expectations]]-F409)</f>
        <v>-1.7000000000000028</v>
      </c>
      <c r="I408" s="48">
        <v>36161</v>
      </c>
      <c r="J408" s="55">
        <v>112.3</v>
      </c>
      <c r="K408" s="55">
        <f>IF(ISBLANK(J409),"",Michigan_CurrentCondition[[#This Row],[Current conditions]]-J409)</f>
        <v>-4.5</v>
      </c>
    </row>
    <row r="409" spans="1:11" x14ac:dyDescent="0.25">
      <c r="A409" s="58">
        <v>38108</v>
      </c>
      <c r="B409" s="55">
        <v>93.2</v>
      </c>
      <c r="C409" s="57">
        <f>IF(ISBLANK(B410),"",Michigan_UMCSI[[#This Row],[UMCSI]]-B410)</f>
        <v>-0.89999999999999147</v>
      </c>
      <c r="E409" s="58">
        <v>36008</v>
      </c>
      <c r="F409" s="55">
        <v>100</v>
      </c>
      <c r="G409" s="55">
        <f>IF(ISBLANK(F410),"",Migigan_ConsumerExpectations[[#This Row],[Consumer expectations]]-F410)</f>
        <v>0.70000000000000284</v>
      </c>
      <c r="I409" s="48">
        <v>36130</v>
      </c>
      <c r="J409" s="55">
        <v>116.8</v>
      </c>
      <c r="K409" s="55">
        <f>IF(ISBLANK(J410),"",Michigan_CurrentCondition[[#This Row],[Current conditions]]-J410)</f>
        <v>1.3999999999999915</v>
      </c>
    </row>
    <row r="410" spans="1:11" x14ac:dyDescent="0.25">
      <c r="A410" s="58">
        <v>38078</v>
      </c>
      <c r="B410" s="55">
        <v>94.1</v>
      </c>
      <c r="C410" s="57">
        <f>IF(ISBLANK(B411),"",Michigan_UMCSI[[#This Row],[UMCSI]]-B411)</f>
        <v>1</v>
      </c>
      <c r="E410" s="58">
        <v>35977</v>
      </c>
      <c r="F410" s="55">
        <v>99.3</v>
      </c>
      <c r="G410" s="55">
        <f>IF(ISBLANK(F411),"",Migigan_ConsumerExpectations[[#This Row],[Consumer expectations]]-F411)</f>
        <v>-2.4000000000000057</v>
      </c>
      <c r="I410" s="48">
        <v>36100</v>
      </c>
      <c r="J410" s="55">
        <v>115.4</v>
      </c>
      <c r="K410" s="55">
        <f>IF(ISBLANK(J411),"",Michigan_CurrentCondition[[#This Row],[Current conditions]]-J411)</f>
        <v>3.7000000000000028</v>
      </c>
    </row>
    <row r="411" spans="1:11" x14ac:dyDescent="0.25">
      <c r="A411" s="58">
        <v>38047</v>
      </c>
      <c r="B411" s="55">
        <v>93.1</v>
      </c>
      <c r="C411" s="57">
        <f>IF(ISBLANK(B412),"",Michigan_UMCSI[[#This Row],[UMCSI]]-B412)</f>
        <v>-10.100000000000009</v>
      </c>
      <c r="E411" s="58">
        <v>35947</v>
      </c>
      <c r="F411" s="55">
        <v>101.7</v>
      </c>
      <c r="G411" s="55">
        <f>IF(ISBLANK(F412),"",Migigan_ConsumerExpectations[[#This Row],[Consumer expectations]]-F412)</f>
        <v>-2.5999999999999943</v>
      </c>
      <c r="I411" s="48">
        <v>36069</v>
      </c>
      <c r="J411" s="55">
        <v>111.7</v>
      </c>
      <c r="K411" s="55">
        <f>IF(ISBLANK(J412),"",Michigan_CurrentCondition[[#This Row],[Current conditions]]-J412)</f>
        <v>-4</v>
      </c>
    </row>
    <row r="412" spans="1:11" x14ac:dyDescent="0.25">
      <c r="A412" s="58">
        <v>38018</v>
      </c>
      <c r="B412" s="55">
        <v>103.2</v>
      </c>
      <c r="C412" s="57">
        <f>IF(ISBLANK(B413),"",Michigan_UMCSI[[#This Row],[UMCSI]]-B413)</f>
        <v>13.600000000000009</v>
      </c>
      <c r="E412" s="58">
        <v>35916</v>
      </c>
      <c r="F412" s="55">
        <v>104.3</v>
      </c>
      <c r="G412" s="55">
        <f>IF(ISBLANK(F413),"",Migigan_ConsumerExpectations[[#This Row],[Consumer expectations]]-F413)</f>
        <v>2.3999999999999915</v>
      </c>
      <c r="I412" s="48">
        <v>36039</v>
      </c>
      <c r="J412" s="55">
        <v>115.7</v>
      </c>
      <c r="K412" s="55">
        <f>IF(ISBLANK(J413),"",Michigan_CurrentCondition[[#This Row],[Current conditions]]-J413)</f>
        <v>2.2999999999999972</v>
      </c>
    </row>
    <row r="413" spans="1:11" x14ac:dyDescent="0.25">
      <c r="A413" s="58">
        <v>37987</v>
      </c>
      <c r="B413" s="55">
        <v>89.6</v>
      </c>
      <c r="C413" s="57">
        <f>IF(ISBLANK(B414),"",Michigan_UMCSI[[#This Row],[UMCSI]]-B414)</f>
        <v>-3.9000000000000057</v>
      </c>
      <c r="E413" s="58">
        <v>35886</v>
      </c>
      <c r="F413" s="55">
        <v>101.9</v>
      </c>
      <c r="G413" s="55">
        <f>IF(ISBLANK(F414),"",Migigan_ConsumerExpectations[[#This Row],[Consumer expectations]]-F414)</f>
        <v>-2.2999999999999972</v>
      </c>
      <c r="I413" s="48">
        <v>36008</v>
      </c>
      <c r="J413" s="55">
        <v>113.4</v>
      </c>
      <c r="K413" s="55">
        <f>IF(ISBLANK(J414),"",Michigan_CurrentCondition[[#This Row],[Current conditions]]-J414)</f>
        <v>-3.3999999999999915</v>
      </c>
    </row>
    <row r="414" spans="1:11" x14ac:dyDescent="0.25">
      <c r="A414" s="58">
        <v>37956</v>
      </c>
      <c r="B414" s="55">
        <v>93.5</v>
      </c>
      <c r="C414" s="57">
        <f>IF(ISBLANK(B415),"",Michigan_UMCSI[[#This Row],[UMCSI]]-B415)</f>
        <v>4.0999999999999943</v>
      </c>
      <c r="E414" s="58">
        <v>35855</v>
      </c>
      <c r="F414" s="55">
        <v>104.2</v>
      </c>
      <c r="G414" s="55">
        <f>IF(ISBLANK(F415),"",Migigan_ConsumerExpectations[[#This Row],[Consumer expectations]]-F415)</f>
        <v>2</v>
      </c>
      <c r="I414" s="48">
        <v>35977</v>
      </c>
      <c r="J414" s="55">
        <v>116.8</v>
      </c>
      <c r="K414" s="55">
        <f>IF(ISBLANK(J415),"",Michigan_CurrentCondition[[#This Row],[Current conditions]]-J415)</f>
        <v>5.2999999999999972</v>
      </c>
    </row>
    <row r="415" spans="1:11" x14ac:dyDescent="0.25">
      <c r="A415" s="58">
        <v>37926</v>
      </c>
      <c r="B415" s="55">
        <v>89.4</v>
      </c>
      <c r="C415" s="57">
        <f>IF(ISBLANK(B416),"",Michigan_UMCSI[[#This Row],[UMCSI]]-B416)</f>
        <v>1.2000000000000028</v>
      </c>
      <c r="E415" s="58">
        <v>35827</v>
      </c>
      <c r="F415" s="55">
        <v>102.2</v>
      </c>
      <c r="G415" s="55">
        <f>IF(ISBLANK(F416),"",Migigan_ConsumerExpectations[[#This Row],[Consumer expectations]]-F416)</f>
        <v>6.1000000000000085</v>
      </c>
      <c r="I415" s="48">
        <v>35947</v>
      </c>
      <c r="J415" s="55">
        <v>111.5</v>
      </c>
      <c r="K415" s="55">
        <f>IF(ISBLANK(J416),"",Michigan_CurrentCondition[[#This Row],[Current conditions]]-J416)</f>
        <v>-2.7999999999999972</v>
      </c>
    </row>
    <row r="416" spans="1:11" x14ac:dyDescent="0.25">
      <c r="A416" s="58">
        <v>37895</v>
      </c>
      <c r="B416" s="55">
        <v>88.2</v>
      </c>
      <c r="C416" s="57">
        <f>IF(ISBLANK(B417),"",Michigan_UMCSI[[#This Row],[UMCSI]]-B417)</f>
        <v>-2</v>
      </c>
      <c r="E416" s="58">
        <v>35796</v>
      </c>
      <c r="F416" s="55">
        <v>96.1</v>
      </c>
      <c r="G416" s="55">
        <f>IF(ISBLANK(F417),"",Migigan_ConsumerExpectations[[#This Row],[Consumer expectations]]-F417)</f>
        <v>-6.2000000000000028</v>
      </c>
      <c r="I416" s="48">
        <v>35916</v>
      </c>
      <c r="J416" s="55">
        <v>114.3</v>
      </c>
      <c r="K416" s="55">
        <f>IF(ISBLANK(J417),"",Michigan_CurrentCondition[[#This Row],[Current conditions]]-J417)</f>
        <v>1.7000000000000028</v>
      </c>
    </row>
    <row r="417" spans="1:11" x14ac:dyDescent="0.25">
      <c r="A417" s="58">
        <v>37865</v>
      </c>
      <c r="B417" s="55">
        <v>90.2</v>
      </c>
      <c r="C417" s="57">
        <f>IF(ISBLANK(B418),"",Michigan_UMCSI[[#This Row],[UMCSI]]-B418)</f>
        <v>-9.9999999999994316E-2</v>
      </c>
      <c r="E417" s="58">
        <v>35765</v>
      </c>
      <c r="F417" s="55">
        <v>102.3</v>
      </c>
      <c r="G417" s="55">
        <f>IF(ISBLANK(F418),"",Migigan_ConsumerExpectations[[#This Row],[Consumer expectations]]-F418)</f>
        <v>-0.5</v>
      </c>
      <c r="I417" s="48">
        <v>35886</v>
      </c>
      <c r="J417" s="55">
        <v>112.6</v>
      </c>
      <c r="K417" s="55">
        <f>IF(ISBLANK(J418),"",Michigan_CurrentCondition[[#This Row],[Current conditions]]-J418)</f>
        <v>-6.4000000000000057</v>
      </c>
    </row>
    <row r="418" spans="1:11" x14ac:dyDescent="0.25">
      <c r="A418" s="58">
        <v>37834</v>
      </c>
      <c r="B418" s="55">
        <v>90.3</v>
      </c>
      <c r="C418" s="57">
        <f>IF(ISBLANK(B419),"",Michigan_UMCSI[[#This Row],[UMCSI]]-B419)</f>
        <v>3.0999999999999943</v>
      </c>
      <c r="E418" s="58">
        <v>35735</v>
      </c>
      <c r="F418" s="55">
        <v>102.8</v>
      </c>
      <c r="G418" s="55">
        <f>IF(ISBLANK(F419),"",Migigan_ConsumerExpectations[[#This Row],[Consumer expectations]]-F419)</f>
        <v>2.0999999999999943</v>
      </c>
      <c r="I418" s="48">
        <v>35855</v>
      </c>
      <c r="J418" s="55">
        <v>119</v>
      </c>
      <c r="K418" s="55">
        <f>IF(ISBLANK(J419),"",Michigan_CurrentCondition[[#This Row],[Current conditions]]-J419)</f>
        <v>8.5</v>
      </c>
    </row>
    <row r="419" spans="1:11" x14ac:dyDescent="0.25">
      <c r="A419" s="58">
        <v>37803</v>
      </c>
      <c r="B419" s="55">
        <v>87.2</v>
      </c>
      <c r="C419" s="57">
        <f>IF(ISBLANK(B420),"",Michigan_UMCSI[[#This Row],[UMCSI]]-B420)</f>
        <v>-6</v>
      </c>
      <c r="E419" s="58">
        <v>35704</v>
      </c>
      <c r="F419" s="55">
        <v>100.7</v>
      </c>
      <c r="G419" s="55">
        <f>IF(ISBLANK(F420),"",Migigan_ConsumerExpectations[[#This Row],[Consumer expectations]]-F420)</f>
        <v>0.40000000000000568</v>
      </c>
      <c r="I419" s="48">
        <v>35827</v>
      </c>
      <c r="J419" s="55">
        <v>110.5</v>
      </c>
      <c r="K419" s="55">
        <f>IF(ISBLANK(J420),"",Michigan_CurrentCondition[[#This Row],[Current conditions]]-J420)</f>
        <v>-0.5</v>
      </c>
    </row>
    <row r="420" spans="1:11" x14ac:dyDescent="0.25">
      <c r="A420" s="58">
        <v>37773</v>
      </c>
      <c r="B420" s="55">
        <v>93.2</v>
      </c>
      <c r="C420" s="57">
        <f>IF(ISBLANK(B421),"",Michigan_UMCSI[[#This Row],[UMCSI]]-B421)</f>
        <v>10</v>
      </c>
      <c r="E420" s="58">
        <v>35674</v>
      </c>
      <c r="F420" s="55">
        <v>100.3</v>
      </c>
      <c r="G420" s="55">
        <f>IF(ISBLANK(F421),"",Migigan_ConsumerExpectations[[#This Row],[Consumer expectations]]-F421)</f>
        <v>-2.2999999999999972</v>
      </c>
      <c r="I420" s="48">
        <v>35796</v>
      </c>
      <c r="J420" s="55">
        <v>111</v>
      </c>
      <c r="K420" s="55">
        <f>IF(ISBLANK(J421),"",Michigan_CurrentCondition[[#This Row],[Current conditions]]-J421)</f>
        <v>-4.5</v>
      </c>
    </row>
    <row r="421" spans="1:11" x14ac:dyDescent="0.25">
      <c r="A421" s="58">
        <v>37742</v>
      </c>
      <c r="B421" s="55">
        <v>83.2</v>
      </c>
      <c r="C421" s="57">
        <f>IF(ISBLANK(B422),"",Michigan_UMCSI[[#This Row],[UMCSI]]-B422)</f>
        <v>8.2000000000000028</v>
      </c>
      <c r="E421" s="58">
        <v>35643</v>
      </c>
      <c r="F421" s="55">
        <v>102.6</v>
      </c>
      <c r="G421" s="55">
        <f>IF(ISBLANK(F422),"",Migigan_ConsumerExpectations[[#This Row],[Consumer expectations]]-F422)</f>
        <v>3.6999999999999886</v>
      </c>
      <c r="I421" s="48">
        <v>35765</v>
      </c>
      <c r="J421" s="55">
        <v>115.5</v>
      </c>
      <c r="K421" s="55">
        <f>IF(ISBLANK(J422),"",Michigan_CurrentCondition[[#This Row],[Current conditions]]-J422)</f>
        <v>7.2999999999999972</v>
      </c>
    </row>
    <row r="422" spans="1:11" x14ac:dyDescent="0.25">
      <c r="A422" s="58">
        <v>37712</v>
      </c>
      <c r="B422" s="55">
        <v>75</v>
      </c>
      <c r="C422" s="57">
        <f>IF(ISBLANK(B423),"",Michigan_UMCSI[[#This Row],[UMCSI]]-B423)</f>
        <v>-4.2000000000000028</v>
      </c>
      <c r="E422" s="58">
        <v>35612</v>
      </c>
      <c r="F422" s="55">
        <v>98.9</v>
      </c>
      <c r="G422" s="55">
        <f>IF(ISBLANK(F423),"",Migigan_ConsumerExpectations[[#This Row],[Consumer expectations]]-F423)</f>
        <v>2.3000000000000114</v>
      </c>
      <c r="I422" s="48">
        <v>35735</v>
      </c>
      <c r="J422" s="55">
        <v>108.2</v>
      </c>
      <c r="K422" s="55">
        <f>IF(ISBLANK(J423),"",Michigan_CurrentCondition[[#This Row],[Current conditions]]-J423)</f>
        <v>-2.5999999999999943</v>
      </c>
    </row>
    <row r="423" spans="1:11" x14ac:dyDescent="0.25">
      <c r="A423" s="58">
        <v>37681</v>
      </c>
      <c r="B423" s="55">
        <v>79.2</v>
      </c>
      <c r="C423" s="57">
        <f>IF(ISBLANK(B424),"",Michigan_UMCSI[[#This Row],[UMCSI]]-B424)</f>
        <v>-4.5</v>
      </c>
      <c r="E423" s="58">
        <v>35582</v>
      </c>
      <c r="F423" s="55">
        <v>96.6</v>
      </c>
      <c r="G423" s="55">
        <f>IF(ISBLANK(F424),"",Migigan_ConsumerExpectations[[#This Row],[Consumer expectations]]-F424)</f>
        <v>4.0999999999999943</v>
      </c>
      <c r="I423" s="48">
        <v>35704</v>
      </c>
      <c r="J423" s="55">
        <v>110.8</v>
      </c>
      <c r="K423" s="55">
        <f>IF(ISBLANK(J424),"",Michigan_CurrentCondition[[#This Row],[Current conditions]]-J424)</f>
        <v>1.5</v>
      </c>
    </row>
    <row r="424" spans="1:11" x14ac:dyDescent="0.25">
      <c r="A424" s="58">
        <v>37653</v>
      </c>
      <c r="B424" s="55">
        <v>83.7</v>
      </c>
      <c r="C424" s="57">
        <f>IF(ISBLANK(B425),"",Michigan_UMCSI[[#This Row],[UMCSI]]-B425)</f>
        <v>-3.2999999999999972</v>
      </c>
      <c r="E424" s="58">
        <v>35551</v>
      </c>
      <c r="F424" s="55">
        <v>92.5</v>
      </c>
      <c r="G424" s="55">
        <f>IF(ISBLANK(F425),"",Migigan_ConsumerExpectations[[#This Row],[Consumer expectations]]-F425)</f>
        <v>-1.0999999999999943</v>
      </c>
      <c r="I424" s="48">
        <v>35674</v>
      </c>
      <c r="J424" s="55">
        <v>109.3</v>
      </c>
      <c r="K424" s="55">
        <f>IF(ISBLANK(J425),"",Michigan_CurrentCondition[[#This Row],[Current conditions]]-J425)</f>
        <v>-6.9000000000000057</v>
      </c>
    </row>
    <row r="425" spans="1:11" x14ac:dyDescent="0.25">
      <c r="A425" s="58">
        <v>37622</v>
      </c>
      <c r="B425" s="55">
        <v>87</v>
      </c>
      <c r="C425" s="57">
        <f>IF(ISBLANK(B426),"",Michigan_UMCSI[[#This Row],[UMCSI]]-B426)</f>
        <v>2</v>
      </c>
      <c r="E425" s="58">
        <v>35521</v>
      </c>
      <c r="F425" s="55">
        <v>93.6</v>
      </c>
      <c r="G425" s="55">
        <f>IF(ISBLANK(F426),"",Migigan_ConsumerExpectations[[#This Row],[Consumer expectations]]-F426)</f>
        <v>-1.3000000000000114</v>
      </c>
      <c r="I425" s="48">
        <v>35643</v>
      </c>
      <c r="J425" s="55">
        <v>116.2</v>
      </c>
      <c r="K425" s="55">
        <f>IF(ISBLANK(J426),"",Michigan_CurrentCondition[[#This Row],[Current conditions]]-J426)</f>
        <v>2.7000000000000028</v>
      </c>
    </row>
    <row r="426" spans="1:11" x14ac:dyDescent="0.25">
      <c r="A426" s="58">
        <v>37591</v>
      </c>
      <c r="B426" s="55">
        <v>85</v>
      </c>
      <c r="C426" s="57">
        <f>IF(ISBLANK(B427),"",Michigan_UMCSI[[#This Row],[UMCSI]]-B427)</f>
        <v>4.5999999999999943</v>
      </c>
      <c r="E426" s="58">
        <v>35490</v>
      </c>
      <c r="F426" s="55">
        <v>94.9</v>
      </c>
      <c r="G426" s="55">
        <f>IF(ISBLANK(F427),"",Migigan_ConsumerExpectations[[#This Row],[Consumer expectations]]-F427)</f>
        <v>3.6000000000000085</v>
      </c>
      <c r="I426" s="48">
        <v>35612</v>
      </c>
      <c r="J426" s="55">
        <v>113.5</v>
      </c>
      <c r="K426" s="55">
        <f>IF(ISBLANK(J427),"",Michigan_CurrentCondition[[#This Row],[Current conditions]]-J427)</f>
        <v>-0.40000000000000568</v>
      </c>
    </row>
    <row r="427" spans="1:11" x14ac:dyDescent="0.25">
      <c r="A427" s="58">
        <v>37561</v>
      </c>
      <c r="B427" s="55">
        <v>80.400000000000006</v>
      </c>
      <c r="C427" s="57">
        <f>IF(ISBLANK(B428),"",Michigan_UMCSI[[#This Row],[UMCSI]]-B428)</f>
        <v>-5.7999999999999972</v>
      </c>
      <c r="E427" s="58">
        <v>35462</v>
      </c>
      <c r="F427" s="55">
        <v>91.3</v>
      </c>
      <c r="G427" s="55">
        <f>IF(ISBLANK(F428),"",Migigan_ConsumerExpectations[[#This Row],[Consumer expectations]]-F428)</f>
        <v>-0.5</v>
      </c>
      <c r="I427" s="48">
        <v>35582</v>
      </c>
      <c r="J427" s="55">
        <v>113.9</v>
      </c>
      <c r="K427" s="55">
        <f>IF(ISBLANK(J428),"",Michigan_CurrentCondition[[#This Row],[Current conditions]]-J428)</f>
        <v>-2.7999999999999972</v>
      </c>
    </row>
    <row r="428" spans="1:11" x14ac:dyDescent="0.25">
      <c r="A428" s="58">
        <v>37530</v>
      </c>
      <c r="B428" s="55">
        <v>86.2</v>
      </c>
      <c r="C428" s="57">
        <f>IF(ISBLANK(B429),"",Michigan_UMCSI[[#This Row],[UMCSI]]-B429)</f>
        <v>-1.7000000000000028</v>
      </c>
      <c r="E428" s="58">
        <v>35431</v>
      </c>
      <c r="F428" s="55">
        <v>91.8</v>
      </c>
      <c r="G428" s="55">
        <f>IF(ISBLANK(F429),"",Migigan_ConsumerExpectations[[#This Row],[Consumer expectations]]-F429)</f>
        <v>-2.1000000000000085</v>
      </c>
      <c r="I428" s="48">
        <v>35551</v>
      </c>
      <c r="J428" s="55">
        <v>116.7</v>
      </c>
      <c r="K428" s="55">
        <f>IF(ISBLANK(J429),"",Michigan_CurrentCondition[[#This Row],[Current conditions]]-J429)</f>
        <v>4.2999999999999972</v>
      </c>
    </row>
    <row r="429" spans="1:11" x14ac:dyDescent="0.25">
      <c r="A429" s="58">
        <v>37500</v>
      </c>
      <c r="B429" s="55">
        <v>87.9</v>
      </c>
      <c r="C429" s="57">
        <f>IF(ISBLANK(B430),"",Michigan_UMCSI[[#This Row],[UMCSI]]-B430)</f>
        <v>1.4000000000000057</v>
      </c>
      <c r="E429" s="58">
        <v>35400</v>
      </c>
      <c r="F429" s="55">
        <v>93.9</v>
      </c>
      <c r="G429" s="55">
        <f>IF(ISBLANK(F430),"",Migigan_ConsumerExpectations[[#This Row],[Consumer expectations]]-F430)</f>
        <v>4</v>
      </c>
      <c r="I429" s="48">
        <v>35521</v>
      </c>
      <c r="J429" s="55">
        <v>112.4</v>
      </c>
      <c r="K429" s="55">
        <f>IF(ISBLANK(J430),"",Michigan_CurrentCondition[[#This Row],[Current conditions]]-J430)</f>
        <v>7.6000000000000085</v>
      </c>
    </row>
    <row r="430" spans="1:11" x14ac:dyDescent="0.25">
      <c r="A430" s="58">
        <v>37469</v>
      </c>
      <c r="B430" s="55">
        <v>86.5</v>
      </c>
      <c r="C430" s="57">
        <f>IF(ISBLANK(B431),"",Michigan_UMCSI[[#This Row],[UMCSI]]-B431)</f>
        <v>-4.2999999999999972</v>
      </c>
      <c r="E430" s="58">
        <v>35370</v>
      </c>
      <c r="F430" s="55">
        <v>89.9</v>
      </c>
      <c r="G430" s="55">
        <f>IF(ISBLANK(F431),"",Migigan_ConsumerExpectations[[#This Row],[Consumer expectations]]-F431)</f>
        <v>-0.19999999999998863</v>
      </c>
      <c r="I430" s="48">
        <v>35490</v>
      </c>
      <c r="J430" s="55">
        <v>104.8</v>
      </c>
      <c r="K430" s="55">
        <f>IF(ISBLANK(J431),"",Michigan_CurrentCondition[[#This Row],[Current conditions]]-J431)</f>
        <v>-2.7999999999999972</v>
      </c>
    </row>
    <row r="431" spans="1:11" x14ac:dyDescent="0.25">
      <c r="A431" s="58">
        <v>37438</v>
      </c>
      <c r="B431" s="55">
        <v>90.8</v>
      </c>
      <c r="C431" s="57">
        <f>IF(ISBLANK(B432),"",Michigan_UMCSI[[#This Row],[UMCSI]]-B432)</f>
        <v>-5.2000000000000028</v>
      </c>
      <c r="E431" s="58">
        <v>35339</v>
      </c>
      <c r="F431" s="55">
        <v>90.1</v>
      </c>
      <c r="G431" s="55">
        <f>IF(ISBLANK(F432),"",Migigan_ConsumerExpectations[[#This Row],[Consumer expectations]]-F432)</f>
        <v>2.7999999999999972</v>
      </c>
      <c r="I431" s="48">
        <v>35462</v>
      </c>
      <c r="J431" s="55">
        <v>107.6</v>
      </c>
      <c r="K431" s="55">
        <f>IF(ISBLANK(J432),"",Michigan_CurrentCondition[[#This Row],[Current conditions]]-J432)</f>
        <v>0.5</v>
      </c>
    </row>
    <row r="432" spans="1:11" x14ac:dyDescent="0.25">
      <c r="A432" s="58">
        <v>37408</v>
      </c>
      <c r="B432" s="55">
        <v>96</v>
      </c>
      <c r="C432" s="57">
        <f>IF(ISBLANK(B433),"",Michigan_UMCSI[[#This Row],[UMCSI]]-B433)</f>
        <v>1.5999999999999943</v>
      </c>
      <c r="E432" s="58">
        <v>35309</v>
      </c>
      <c r="F432" s="55">
        <v>87.3</v>
      </c>
      <c r="G432" s="55">
        <f>IF(ISBLANK(F433),"",Migigan_ConsumerExpectations[[#This Row],[Consumer expectations]]-F433)</f>
        <v>0.79999999999999716</v>
      </c>
      <c r="I432" s="48">
        <v>35431</v>
      </c>
      <c r="J432" s="55">
        <v>107.1</v>
      </c>
      <c r="K432" s="55">
        <f>IF(ISBLANK(J433),"",Michigan_CurrentCondition[[#This Row],[Current conditions]]-J433)</f>
        <v>9.9999999999994316E-2</v>
      </c>
    </row>
    <row r="433" spans="1:11" x14ac:dyDescent="0.25">
      <c r="A433" s="58">
        <v>37377</v>
      </c>
      <c r="B433" s="55">
        <v>94.4</v>
      </c>
      <c r="C433" s="57">
        <f>IF(ISBLANK(B434),"",Michigan_UMCSI[[#This Row],[UMCSI]]-B434)</f>
        <v>-0.59999999999999432</v>
      </c>
      <c r="E433" s="58">
        <v>35278</v>
      </c>
      <c r="F433" s="55">
        <v>86.5</v>
      </c>
      <c r="G433" s="55">
        <f>IF(ISBLANK(F434),"",Migigan_ConsumerExpectations[[#This Row],[Consumer expectations]]-F434)</f>
        <v>2.5</v>
      </c>
      <c r="I433" s="48">
        <v>35400</v>
      </c>
      <c r="J433" s="55">
        <v>107</v>
      </c>
      <c r="K433" s="55">
        <f>IF(ISBLANK(J434),"",Michigan_CurrentCondition[[#This Row],[Current conditions]]-J434)</f>
        <v>2.2999999999999972</v>
      </c>
    </row>
    <row r="434" spans="1:11" x14ac:dyDescent="0.25">
      <c r="A434" s="58">
        <v>37347</v>
      </c>
      <c r="B434" s="55">
        <v>95</v>
      </c>
      <c r="C434" s="57">
        <f>IF(ISBLANK(B435),"",Michigan_UMCSI[[#This Row],[UMCSI]]-B435)</f>
        <v>4.0999999999999943</v>
      </c>
      <c r="E434" s="58">
        <v>35247</v>
      </c>
      <c r="F434" s="55">
        <v>84</v>
      </c>
      <c r="G434" s="55">
        <f>IF(ISBLANK(F435),"",Migigan_ConsumerExpectations[[#This Row],[Consumer expectations]]-F435)</f>
        <v>4.7999999999999972</v>
      </c>
      <c r="I434" s="48">
        <v>35370</v>
      </c>
      <c r="J434" s="55">
        <v>104.7</v>
      </c>
      <c r="K434" s="55">
        <f>IF(ISBLANK(J435),"",Michigan_CurrentCondition[[#This Row],[Current conditions]]-J435)</f>
        <v>2.2999999999999972</v>
      </c>
    </row>
    <row r="435" spans="1:11" x14ac:dyDescent="0.25">
      <c r="A435" s="58">
        <v>37316</v>
      </c>
      <c r="B435" s="55">
        <v>90.9</v>
      </c>
      <c r="C435" s="57">
        <f>IF(ISBLANK(B436),"",Michigan_UMCSI[[#This Row],[UMCSI]]-B436)</f>
        <v>-3.2999999999999972</v>
      </c>
      <c r="E435" s="58">
        <v>35217</v>
      </c>
      <c r="F435" s="55">
        <v>79.2</v>
      </c>
      <c r="G435" s="55">
        <f>IF(ISBLANK(F436),"",Migigan_ConsumerExpectations[[#This Row],[Consumer expectations]]-F436)</f>
        <v>-3.7999999999999972</v>
      </c>
      <c r="I435" s="48">
        <v>35339</v>
      </c>
      <c r="J435" s="55">
        <v>102.4</v>
      </c>
      <c r="K435" s="55">
        <f>IF(ISBLANK(J436),"",Michigan_CurrentCondition[[#This Row],[Current conditions]]-J436)</f>
        <v>-5</v>
      </c>
    </row>
    <row r="436" spans="1:11" x14ac:dyDescent="0.25">
      <c r="A436" s="58">
        <v>37288</v>
      </c>
      <c r="B436" s="55">
        <v>94.2</v>
      </c>
      <c r="C436" s="57">
        <f>IF(ISBLANK(B437),"",Michigan_UMCSI[[#This Row],[UMCSI]]-B437)</f>
        <v>8.4000000000000057</v>
      </c>
      <c r="E436" s="58">
        <v>35186</v>
      </c>
      <c r="F436" s="55">
        <v>83</v>
      </c>
      <c r="G436" s="55">
        <f>IF(ISBLANK(F437),"",Migigan_ConsumerExpectations[[#This Row],[Consumer expectations]]-F437)</f>
        <v>-3.2000000000000028</v>
      </c>
      <c r="I436" s="48">
        <v>35309</v>
      </c>
      <c r="J436" s="55">
        <v>107.4</v>
      </c>
      <c r="K436" s="55">
        <f>IF(ISBLANK(J437),"",Michigan_CurrentCondition[[#This Row],[Current conditions]]-J437)</f>
        <v>1.5</v>
      </c>
    </row>
    <row r="437" spans="1:11" x14ac:dyDescent="0.25">
      <c r="A437" s="58">
        <v>37257</v>
      </c>
      <c r="B437" s="55">
        <v>85.8</v>
      </c>
      <c r="C437" s="57">
        <f>IF(ISBLANK(B438),"",Michigan_UMCSI[[#This Row],[UMCSI]]-B438)</f>
        <v>2.2999999999999972</v>
      </c>
      <c r="E437" s="58">
        <v>35156</v>
      </c>
      <c r="F437" s="55">
        <v>86.2</v>
      </c>
      <c r="G437" s="55">
        <f>IF(ISBLANK(F438),"",Migigan_ConsumerExpectations[[#This Row],[Consumer expectations]]-F438)</f>
        <v>8.4000000000000057</v>
      </c>
      <c r="I437" s="48">
        <v>35278</v>
      </c>
      <c r="J437" s="55">
        <v>105.9</v>
      </c>
      <c r="K437" s="55">
        <f>IF(ISBLANK(J438),"",Michigan_CurrentCondition[[#This Row],[Current conditions]]-J438)</f>
        <v>1.4000000000000057</v>
      </c>
    </row>
    <row r="438" spans="1:11" x14ac:dyDescent="0.25">
      <c r="A438" s="58">
        <v>37226</v>
      </c>
      <c r="B438" s="55">
        <v>83.5</v>
      </c>
      <c r="C438" s="57">
        <f>IF(ISBLANK(B439),"",Michigan_UMCSI[[#This Row],[UMCSI]]-B439)</f>
        <v>9.9999999999994316E-2</v>
      </c>
      <c r="E438" s="58">
        <v>35125</v>
      </c>
      <c r="F438" s="55">
        <v>77.8</v>
      </c>
      <c r="G438" s="55">
        <f>IF(ISBLANK(F439),"",Migigan_ConsumerExpectations[[#This Row],[Consumer expectations]]-F439)</f>
        <v>-0.90000000000000568</v>
      </c>
      <c r="I438" s="48">
        <v>35247</v>
      </c>
      <c r="J438" s="55">
        <v>104.5</v>
      </c>
      <c r="K438" s="55">
        <f>IF(ISBLANK(J439),"",Michigan_CurrentCondition[[#This Row],[Current conditions]]-J439)</f>
        <v>-0.20000000000000284</v>
      </c>
    </row>
    <row r="439" spans="1:11" x14ac:dyDescent="0.25">
      <c r="A439" s="58">
        <v>37196</v>
      </c>
      <c r="B439" s="55">
        <v>83.4</v>
      </c>
      <c r="C439" s="57">
        <f>IF(ISBLANK(B440),"",Michigan_UMCSI[[#This Row],[UMCSI]]-B440)</f>
        <v>-0.19999999999998863</v>
      </c>
      <c r="E439" s="58">
        <v>35096</v>
      </c>
      <c r="F439" s="55">
        <v>78.7</v>
      </c>
      <c r="G439" s="55">
        <f>IF(ISBLANK(F440),"",Migigan_ConsumerExpectations[[#This Row],[Consumer expectations]]-F440)</f>
        <v>-5</v>
      </c>
      <c r="I439" s="48">
        <v>35217</v>
      </c>
      <c r="J439" s="55">
        <v>104.7</v>
      </c>
      <c r="K439" s="55">
        <f>IF(ISBLANK(J440),"",Michigan_CurrentCondition[[#This Row],[Current conditions]]-J440)</f>
        <v>-1.3999999999999915</v>
      </c>
    </row>
    <row r="440" spans="1:11" x14ac:dyDescent="0.25">
      <c r="A440" s="58">
        <v>37165</v>
      </c>
      <c r="B440" s="55">
        <v>83.6</v>
      </c>
      <c r="C440" s="57">
        <f>IF(ISBLANK(B441),"",Michigan_UMCSI[[#This Row],[UMCSI]]-B441)</f>
        <v>-9.9000000000000057</v>
      </c>
      <c r="E440" s="58">
        <v>35065</v>
      </c>
      <c r="F440" s="55">
        <v>83.7</v>
      </c>
      <c r="G440" s="55">
        <f>IF(ISBLANK(F441),"",Migigan_ConsumerExpectations[[#This Row],[Consumer expectations]]-F441)</f>
        <v>4</v>
      </c>
      <c r="I440" s="48">
        <v>35186</v>
      </c>
      <c r="J440" s="55">
        <v>106.1</v>
      </c>
      <c r="K440" s="55">
        <f>IF(ISBLANK(J441),"",Michigan_CurrentCondition[[#This Row],[Current conditions]]-J441)</f>
        <v>-2</v>
      </c>
    </row>
    <row r="441" spans="1:11" x14ac:dyDescent="0.25">
      <c r="A441" s="58">
        <v>37135</v>
      </c>
      <c r="B441" s="55">
        <v>93.5</v>
      </c>
      <c r="C441" s="57">
        <f>IF(ISBLANK(B442),"",Michigan_UMCSI[[#This Row],[UMCSI]]-B442)</f>
        <v>-0.20000000000000284</v>
      </c>
      <c r="E441" s="58">
        <v>35034</v>
      </c>
      <c r="F441" s="55">
        <v>79.7</v>
      </c>
      <c r="G441" s="55">
        <f>IF(ISBLANK(F442),"",Migigan_ConsumerExpectations[[#This Row],[Consumer expectations]]-F442)</f>
        <v>-1.0999999999999943</v>
      </c>
      <c r="I441" s="48">
        <v>35156</v>
      </c>
      <c r="J441" s="55">
        <v>108.1</v>
      </c>
      <c r="K441" s="55">
        <f>IF(ISBLANK(J442),"",Michigan_CurrentCondition[[#This Row],[Current conditions]]-J442)</f>
        <v>2.7999999999999972</v>
      </c>
    </row>
    <row r="442" spans="1:11" x14ac:dyDescent="0.25">
      <c r="A442" s="58">
        <v>37104</v>
      </c>
      <c r="B442" s="55">
        <v>93.7</v>
      </c>
      <c r="C442" s="57">
        <f>IF(ISBLANK(B443),"",Michigan_UMCSI[[#This Row],[UMCSI]]-B443)</f>
        <v>2.1000000000000085</v>
      </c>
      <c r="E442" s="58">
        <v>35004</v>
      </c>
      <c r="F442" s="55">
        <v>80.8</v>
      </c>
      <c r="G442" s="55">
        <f>IF(ISBLANK(F443),"",Migigan_ConsumerExpectations[[#This Row],[Consumer expectations]]-F443)</f>
        <v>2</v>
      </c>
      <c r="I442" s="48">
        <v>35125</v>
      </c>
      <c r="J442" s="55">
        <v>105.3</v>
      </c>
      <c r="K442" s="55">
        <f>IF(ISBLANK(J443),"",Michigan_CurrentCondition[[#This Row],[Current conditions]]-J443)</f>
        <v>-2.4000000000000057</v>
      </c>
    </row>
    <row r="443" spans="1:11" x14ac:dyDescent="0.25">
      <c r="A443" s="58">
        <v>37073</v>
      </c>
      <c r="B443" s="55">
        <v>91.6</v>
      </c>
      <c r="C443" s="57">
        <f>IF(ISBLANK(B444),"",Michigan_UMCSI[[#This Row],[UMCSI]]-B444)</f>
        <v>-1</v>
      </c>
      <c r="E443" s="58">
        <v>34973</v>
      </c>
      <c r="F443" s="55">
        <v>78.8</v>
      </c>
      <c r="G443" s="55">
        <f>IF(ISBLANK(F444),"",Migigan_ConsumerExpectations[[#This Row],[Consumer expectations]]-F444)</f>
        <v>-7.2999999999999972</v>
      </c>
      <c r="I443" s="48">
        <v>35096</v>
      </c>
      <c r="J443" s="55">
        <v>107.7</v>
      </c>
      <c r="K443" s="55">
        <f>IF(ISBLANK(J444),"",Michigan_CurrentCondition[[#This Row],[Current conditions]]-J444)</f>
        <v>6.2999999999999972</v>
      </c>
    </row>
    <row r="444" spans="1:11" x14ac:dyDescent="0.25">
      <c r="A444" s="58">
        <v>37043</v>
      </c>
      <c r="B444" s="55">
        <v>92.6</v>
      </c>
      <c r="C444" s="57">
        <f>IF(ISBLANK(B445),"",Michigan_UMCSI[[#This Row],[UMCSI]]-B445)</f>
        <v>4.7999999999999972</v>
      </c>
      <c r="E444" s="58">
        <v>34943</v>
      </c>
      <c r="F444" s="55">
        <v>86.1</v>
      </c>
      <c r="G444" s="55">
        <f>IF(ISBLANK(F445),"",Migigan_ConsumerExpectations[[#This Row],[Consumer expectations]]-F445)</f>
        <v>-1.3000000000000114</v>
      </c>
      <c r="I444" s="48">
        <v>35065</v>
      </c>
      <c r="J444" s="55">
        <v>101.4</v>
      </c>
      <c r="K444" s="55">
        <f>IF(ISBLANK(J445),"",Michigan_CurrentCondition[[#This Row],[Current conditions]]-J445)</f>
        <v>-2.8999999999999915</v>
      </c>
    </row>
    <row r="445" spans="1:11" x14ac:dyDescent="0.25">
      <c r="A445" s="58">
        <v>37012</v>
      </c>
      <c r="B445" s="55">
        <v>87.8</v>
      </c>
      <c r="C445" s="57">
        <f>IF(ISBLANK(B446),"",Michigan_UMCSI[[#This Row],[UMCSI]]-B446)</f>
        <v>-4</v>
      </c>
      <c r="E445" s="58">
        <v>34912</v>
      </c>
      <c r="F445" s="55">
        <v>87.4</v>
      </c>
      <c r="G445" s="55">
        <f>IF(ISBLANK(F446),"",Migigan_ConsumerExpectations[[#This Row],[Consumer expectations]]-F446)</f>
        <v>3.3000000000000114</v>
      </c>
      <c r="I445" s="48">
        <v>35034</v>
      </c>
      <c r="J445" s="55">
        <v>104.3</v>
      </c>
      <c r="K445" s="55">
        <f>IF(ISBLANK(J446),"",Michigan_CurrentCondition[[#This Row],[Current conditions]]-J446)</f>
        <v>-0.5</v>
      </c>
    </row>
    <row r="446" spans="1:11" x14ac:dyDescent="0.25">
      <c r="A446" s="58">
        <v>36982</v>
      </c>
      <c r="B446" s="55">
        <v>91.8</v>
      </c>
      <c r="C446" s="57">
        <f>IF(ISBLANK(B447),"",Michigan_UMCSI[[#This Row],[UMCSI]]-B447)</f>
        <v>4</v>
      </c>
      <c r="E446" s="58">
        <v>34881</v>
      </c>
      <c r="F446" s="55">
        <v>84.1</v>
      </c>
      <c r="G446" s="55">
        <f>IF(ISBLANK(F447),"",Migigan_ConsumerExpectations[[#This Row],[Consumer expectations]]-F447)</f>
        <v>4</v>
      </c>
      <c r="I446" s="48">
        <v>35004</v>
      </c>
      <c r="J446" s="55">
        <v>104.8</v>
      </c>
      <c r="K446" s="55">
        <f>IF(ISBLANK(J447),"",Michigan_CurrentCondition[[#This Row],[Current conditions]]-J447)</f>
        <v>-1.2999999999999972</v>
      </c>
    </row>
    <row r="447" spans="1:11" x14ac:dyDescent="0.25">
      <c r="A447" s="58">
        <v>36951</v>
      </c>
      <c r="B447" s="55">
        <v>87.8</v>
      </c>
      <c r="C447" s="57">
        <f>IF(ISBLANK(B448),"",Michigan_UMCSI[[#This Row],[UMCSI]]-B448)</f>
        <v>-5.7999999999999972</v>
      </c>
      <c r="E447" s="58">
        <v>34851</v>
      </c>
      <c r="F447" s="55">
        <v>80.099999999999994</v>
      </c>
      <c r="G447" s="55">
        <f>IF(ISBLANK(F448),"",Migigan_ConsumerExpectations[[#This Row],[Consumer expectations]]-F448)</f>
        <v>-3.7000000000000028</v>
      </c>
      <c r="I447" s="48">
        <v>34973</v>
      </c>
      <c r="J447" s="55">
        <v>106.1</v>
      </c>
      <c r="K447" s="55">
        <f>IF(ISBLANK(J448),"",Michigan_CurrentCondition[[#This Row],[Current conditions]]-J448)</f>
        <v>-9.3000000000000114</v>
      </c>
    </row>
    <row r="448" spans="1:11" x14ac:dyDescent="0.25">
      <c r="A448" s="58">
        <v>36923</v>
      </c>
      <c r="B448" s="55">
        <v>93.6</v>
      </c>
      <c r="C448" s="57">
        <f>IF(ISBLANK(B449),"",Michigan_UMCSI[[#This Row],[UMCSI]]-B449)</f>
        <v>-3.8000000000000114</v>
      </c>
      <c r="E448" s="58">
        <v>34820</v>
      </c>
      <c r="F448" s="55">
        <v>83.8</v>
      </c>
      <c r="G448" s="55">
        <f>IF(ISBLANK(F449),"",Migigan_ConsumerExpectations[[#This Row],[Consumer expectations]]-F449)</f>
        <v>4</v>
      </c>
      <c r="I448" s="48">
        <v>34943</v>
      </c>
      <c r="J448" s="55">
        <v>115.4</v>
      </c>
      <c r="K448" s="55">
        <f>IF(ISBLANK(J449),"",Michigan_CurrentCondition[[#This Row],[Current conditions]]-J449)</f>
        <v>8</v>
      </c>
    </row>
    <row r="449" spans="1:11" x14ac:dyDescent="0.25">
      <c r="A449" s="58">
        <v>36892</v>
      </c>
      <c r="B449" s="55">
        <v>97.4</v>
      </c>
      <c r="C449" s="57">
        <f>IF(ISBLANK(B450),"",Michigan_UMCSI[[#This Row],[UMCSI]]-B450)</f>
        <v>-10.299999999999997</v>
      </c>
      <c r="E449" s="58">
        <v>34790</v>
      </c>
      <c r="F449" s="55">
        <v>79.8</v>
      </c>
      <c r="G449" s="55">
        <f>IF(ISBLANK(F450),"",Migigan_ConsumerExpectations[[#This Row],[Consumer expectations]]-F450)</f>
        <v>-6.1000000000000085</v>
      </c>
      <c r="I449" s="48">
        <v>34912</v>
      </c>
      <c r="J449" s="55">
        <v>107.4</v>
      </c>
      <c r="K449" s="55">
        <f>IF(ISBLANK(J450),"",Michigan_CurrentCondition[[#This Row],[Current conditions]]-J450)</f>
        <v>2</v>
      </c>
    </row>
    <row r="450" spans="1:11" x14ac:dyDescent="0.25">
      <c r="A450" s="58">
        <v>36861</v>
      </c>
      <c r="B450" s="55">
        <v>107.7</v>
      </c>
      <c r="C450" s="57">
        <f>IF(ISBLANK(B451),"",Michigan_UMCSI[[#This Row],[UMCSI]]-B451)</f>
        <v>1.2999999999999972</v>
      </c>
      <c r="E450" s="58">
        <v>34759</v>
      </c>
      <c r="F450" s="55">
        <v>85.9</v>
      </c>
      <c r="G450" s="55">
        <f>IF(ISBLANK(F451),"",Migigan_ConsumerExpectations[[#This Row],[Consumer expectations]]-F451)</f>
        <v>-2.5</v>
      </c>
      <c r="I450" s="48">
        <v>34881</v>
      </c>
      <c r="J450" s="55">
        <v>105.4</v>
      </c>
      <c r="K450" s="55">
        <f>IF(ISBLANK(J451),"",Michigan_CurrentCondition[[#This Row],[Current conditions]]-J451)</f>
        <v>1.3000000000000114</v>
      </c>
    </row>
    <row r="451" spans="1:11" x14ac:dyDescent="0.25">
      <c r="A451" s="58">
        <v>36831</v>
      </c>
      <c r="B451" s="55">
        <v>106.4</v>
      </c>
      <c r="C451" s="57">
        <f>IF(ISBLANK(B452),"",Michigan_UMCSI[[#This Row],[UMCSI]]-B452)</f>
        <v>-2.3999999999999915</v>
      </c>
      <c r="E451" s="58">
        <v>34731</v>
      </c>
      <c r="F451" s="55">
        <v>88.4</v>
      </c>
      <c r="G451" s="55">
        <f>IF(ISBLANK(F452),"",Migigan_ConsumerExpectations[[#This Row],[Consumer expectations]]-F452)</f>
        <v>-0.39999999999999147</v>
      </c>
      <c r="I451" s="48">
        <v>34851</v>
      </c>
      <c r="J451" s="55">
        <v>104.1</v>
      </c>
      <c r="K451" s="55">
        <f>IF(ISBLANK(J452),"",Michigan_CurrentCondition[[#This Row],[Current conditions]]-J452)</f>
        <v>-4.9000000000000057</v>
      </c>
    </row>
    <row r="452" spans="1:11" x14ac:dyDescent="0.25">
      <c r="A452" s="58">
        <v>36800</v>
      </c>
      <c r="B452" s="55">
        <v>108.8</v>
      </c>
      <c r="C452" s="57">
        <f>IF(ISBLANK(B453),"",Michigan_UMCSI[[#This Row],[UMCSI]]-B453)</f>
        <v>1</v>
      </c>
      <c r="E452" s="58">
        <v>34700</v>
      </c>
      <c r="F452" s="55">
        <v>88.8</v>
      </c>
      <c r="G452" s="55">
        <f>IF(ISBLANK(F453),"",Migigan_ConsumerExpectations[[#This Row],[Consumer expectations]]-F453)</f>
        <v>4</v>
      </c>
      <c r="I452" s="48">
        <v>34820</v>
      </c>
      <c r="J452" s="55">
        <v>109</v>
      </c>
      <c r="K452" s="55">
        <f>IF(ISBLANK(J453),"",Michigan_CurrentCondition[[#This Row],[Current conditions]]-J453)</f>
        <v>2.5</v>
      </c>
    </row>
    <row r="453" spans="1:11" x14ac:dyDescent="0.25">
      <c r="A453" s="58">
        <v>36770</v>
      </c>
      <c r="B453" s="55">
        <v>107.8</v>
      </c>
      <c r="C453" s="57">
        <f>IF(ISBLANK(B454),"",Michigan_UMCSI[[#This Row],[UMCSI]]-B454)</f>
        <v>-0.20000000000000284</v>
      </c>
      <c r="E453" s="58">
        <v>34669</v>
      </c>
      <c r="F453" s="55">
        <v>84.8</v>
      </c>
      <c r="G453" s="55">
        <f>IF(ISBLANK(F454),"",Migigan_ConsumerExpectations[[#This Row],[Consumer expectations]]-F454)</f>
        <v>-0.29999999999999716</v>
      </c>
      <c r="I453" s="48">
        <v>34790</v>
      </c>
      <c r="J453" s="55">
        <v>106.5</v>
      </c>
      <c r="K453" s="55">
        <f>IF(ISBLANK(J454),"",Michigan_CurrentCondition[[#This Row],[Current conditions]]-J454)</f>
        <v>-4.5999999999999943</v>
      </c>
    </row>
    <row r="454" spans="1:11" x14ac:dyDescent="0.25">
      <c r="A454" s="58">
        <v>36739</v>
      </c>
      <c r="B454" s="55">
        <v>108</v>
      </c>
      <c r="C454" s="57">
        <f>IF(ISBLANK(B455),"",Michigan_UMCSI[[#This Row],[UMCSI]]-B455)</f>
        <v>1.2000000000000028</v>
      </c>
      <c r="E454" s="58">
        <v>34639</v>
      </c>
      <c r="F454" s="55">
        <v>85.1</v>
      </c>
      <c r="G454" s="55">
        <f>IF(ISBLANK(F455),"",Migigan_ConsumerExpectations[[#This Row],[Consumer expectations]]-F455)</f>
        <v>1.5999999999999943</v>
      </c>
      <c r="I454" s="48">
        <v>34759</v>
      </c>
      <c r="J454" s="55">
        <v>111.1</v>
      </c>
      <c r="K454" s="55">
        <f>IF(ISBLANK(J455),"",Michigan_CurrentCondition[[#This Row],[Current conditions]]-J455)</f>
        <v>-3.8000000000000114</v>
      </c>
    </row>
    <row r="455" spans="1:11" x14ac:dyDescent="0.25">
      <c r="A455" s="58">
        <v>36708</v>
      </c>
      <c r="B455" s="55">
        <v>106.8</v>
      </c>
      <c r="C455" s="57">
        <f>IF(ISBLANK(B456),"",Michigan_UMCSI[[#This Row],[UMCSI]]-B456)</f>
        <v>-4.1000000000000085</v>
      </c>
      <c r="E455" s="58">
        <v>34608</v>
      </c>
      <c r="F455" s="55">
        <v>83.5</v>
      </c>
      <c r="G455" s="55">
        <f>IF(ISBLANK(F456),"",Migigan_ConsumerExpectations[[#This Row],[Consumer expectations]]-F456)</f>
        <v>2.7000000000000028</v>
      </c>
      <c r="I455" s="48">
        <v>34731</v>
      </c>
      <c r="J455" s="55">
        <v>114.9</v>
      </c>
      <c r="K455" s="55">
        <f>IF(ISBLANK(J456),"",Michigan_CurrentCondition[[#This Row],[Current conditions]]-J456)</f>
        <v>8.2000000000000028</v>
      </c>
    </row>
    <row r="456" spans="1:11" x14ac:dyDescent="0.25">
      <c r="A456" s="58">
        <v>36678</v>
      </c>
      <c r="B456" s="55">
        <v>110.9</v>
      </c>
      <c r="C456" s="57">
        <f>IF(ISBLANK(B457),"",Michigan_UMCSI[[#This Row],[UMCSI]]-B457)</f>
        <v>0.70000000000000284</v>
      </c>
      <c r="E456" s="58">
        <v>34578</v>
      </c>
      <c r="F456" s="55">
        <v>80.8</v>
      </c>
      <c r="G456" s="55">
        <f>IF(ISBLANK(F457),"",Migigan_ConsumerExpectations[[#This Row],[Consumer expectations]]-F457)</f>
        <v>2.2999999999999972</v>
      </c>
      <c r="I456" s="48">
        <v>34700</v>
      </c>
      <c r="J456" s="55">
        <v>106.7</v>
      </c>
      <c r="K456" s="55">
        <f>IF(ISBLANK(J457),"",Michigan_CurrentCondition[[#This Row],[Current conditions]]-J457)</f>
        <v>4.6000000000000085</v>
      </c>
    </row>
    <row r="457" spans="1:11" x14ac:dyDescent="0.25">
      <c r="A457" s="58">
        <v>36647</v>
      </c>
      <c r="B457" s="55">
        <v>110.2</v>
      </c>
      <c r="C457" s="57">
        <f>IF(ISBLANK(B458),"",Michigan_UMCSI[[#This Row],[UMCSI]]-B458)</f>
        <v>2.5</v>
      </c>
      <c r="E457" s="58">
        <v>34547</v>
      </c>
      <c r="F457" s="55">
        <v>78.5</v>
      </c>
      <c r="G457" s="55">
        <f>IF(ISBLANK(F458),"",Migigan_ConsumerExpectations[[#This Row],[Consumer expectations]]-F458)</f>
        <v>-4.2000000000000028</v>
      </c>
      <c r="I457" s="48">
        <v>34669</v>
      </c>
      <c r="J457" s="55">
        <v>102.1</v>
      </c>
      <c r="K457" s="55">
        <f>IF(ISBLANK(J458),"",Michigan_CurrentCondition[[#This Row],[Current conditions]]-J458)</f>
        <v>-2.2000000000000028</v>
      </c>
    </row>
    <row r="458" spans="1:11" x14ac:dyDescent="0.25">
      <c r="A458" s="58">
        <v>36617</v>
      </c>
      <c r="B458" s="55">
        <v>107.7</v>
      </c>
      <c r="C458" s="57">
        <f>IF(ISBLANK(B459),"",Michigan_UMCSI[[#This Row],[UMCSI]]-B459)</f>
        <v>-3.5</v>
      </c>
      <c r="E458" s="58">
        <v>34516</v>
      </c>
      <c r="F458" s="55">
        <v>82.7</v>
      </c>
      <c r="G458" s="55">
        <f>IF(ISBLANK(F459),"",Migigan_ConsumerExpectations[[#This Row],[Consumer expectations]]-F459)</f>
        <v>-1.5</v>
      </c>
      <c r="I458" s="48">
        <v>34639</v>
      </c>
      <c r="J458" s="55">
        <v>104.3</v>
      </c>
      <c r="K458" s="55">
        <f>IF(ISBLANK(J459),"",Michigan_CurrentCondition[[#This Row],[Current conditions]]-J459)</f>
        <v>1.3999999999999915</v>
      </c>
    </row>
    <row r="459" spans="1:11" x14ac:dyDescent="0.25">
      <c r="A459" s="58">
        <v>36586</v>
      </c>
      <c r="B459" s="55">
        <v>111.2</v>
      </c>
      <c r="C459" s="57">
        <f>IF(ISBLANK(B460),"",Michigan_UMCSI[[#This Row],[UMCSI]]-B460)</f>
        <v>-0.20000000000000284</v>
      </c>
      <c r="E459" s="58">
        <v>34486</v>
      </c>
      <c r="F459" s="55">
        <v>84.2</v>
      </c>
      <c r="G459" s="55">
        <f>IF(ISBLANK(F460),"",Migigan_ConsumerExpectations[[#This Row],[Consumer expectations]]-F460)</f>
        <v>1.6000000000000085</v>
      </c>
      <c r="I459" s="48">
        <v>34608</v>
      </c>
      <c r="J459" s="55">
        <v>102.9</v>
      </c>
      <c r="K459" s="55">
        <f>IF(ISBLANK(J460),"",Michigan_CurrentCondition[[#This Row],[Current conditions]]-J460)</f>
        <v>-7.1999999999999886</v>
      </c>
    </row>
    <row r="460" spans="1:11" x14ac:dyDescent="0.25">
      <c r="A460" s="58">
        <v>36557</v>
      </c>
      <c r="B460" s="55">
        <v>111.4</v>
      </c>
      <c r="C460" s="57">
        <f>IF(ISBLANK(B461),"",Michigan_UMCSI[[#This Row],[UMCSI]]-B461)</f>
        <v>7.2000000000000028</v>
      </c>
      <c r="E460" s="58">
        <v>34455</v>
      </c>
      <c r="F460" s="55">
        <v>82.6</v>
      </c>
      <c r="G460" s="55">
        <f>IF(ISBLANK(F461),"",Migigan_ConsumerExpectations[[#This Row],[Consumer expectations]]-F461)</f>
        <v>-2.5</v>
      </c>
      <c r="I460" s="48">
        <v>34578</v>
      </c>
      <c r="J460" s="55">
        <v>110.1</v>
      </c>
      <c r="K460" s="55">
        <f>IF(ISBLANK(J461),"",Michigan_CurrentCondition[[#This Row],[Current conditions]]-J461)</f>
        <v>4.0999999999999943</v>
      </c>
    </row>
    <row r="461" spans="1:11" x14ac:dyDescent="0.25">
      <c r="A461" s="58">
        <v>36526</v>
      </c>
      <c r="B461" s="55">
        <v>104.2</v>
      </c>
      <c r="C461" s="57">
        <f>IF(ISBLANK(B462),"",Michigan_UMCSI[[#This Row],[UMCSI]]-B462)</f>
        <v>-3.5</v>
      </c>
      <c r="E461" s="58">
        <v>34425</v>
      </c>
      <c r="F461" s="55">
        <v>85.1</v>
      </c>
      <c r="G461" s="55">
        <f>IF(ISBLANK(F462),"",Migigan_ConsumerExpectations[[#This Row],[Consumer expectations]]-F462)</f>
        <v>1.5999999999999943</v>
      </c>
      <c r="I461" s="48">
        <v>34547</v>
      </c>
      <c r="J461" s="55">
        <v>106</v>
      </c>
      <c r="K461" s="55">
        <f>IF(ISBLANK(J462),"",Michigan_CurrentCondition[[#This Row],[Current conditions]]-J462)</f>
        <v>-1.2999999999999972</v>
      </c>
    </row>
    <row r="462" spans="1:11" x14ac:dyDescent="0.25">
      <c r="A462" s="58">
        <v>36495</v>
      </c>
      <c r="B462" s="55">
        <v>107.7</v>
      </c>
      <c r="C462" s="57">
        <f>IF(ISBLANK(B463),"",Michigan_UMCSI[[#This Row],[UMCSI]]-B463)</f>
        <v>2.4000000000000057</v>
      </c>
      <c r="E462" s="58">
        <v>34394</v>
      </c>
      <c r="F462" s="55">
        <v>83.5</v>
      </c>
      <c r="G462" s="55">
        <f>IF(ISBLANK(F463),"",Migigan_ConsumerExpectations[[#This Row],[Consumer expectations]]-F463)</f>
        <v>-2.9000000000000057</v>
      </c>
      <c r="I462" s="48">
        <v>34516</v>
      </c>
      <c r="J462" s="55">
        <v>107.3</v>
      </c>
      <c r="K462" s="55">
        <f>IF(ISBLANK(J463),"",Michigan_CurrentCondition[[#This Row],[Current conditions]]-J463)</f>
        <v>2.0999999999999943</v>
      </c>
    </row>
    <row r="463" spans="1:11" x14ac:dyDescent="0.25">
      <c r="A463" s="58">
        <v>36465</v>
      </c>
      <c r="B463" s="55">
        <v>105.3</v>
      </c>
      <c r="C463" s="57">
        <f>IF(ISBLANK(B464),"",Michigan_UMCSI[[#This Row],[UMCSI]]-B464)</f>
        <v>-1.7999999999999972</v>
      </c>
      <c r="E463" s="58">
        <v>34366</v>
      </c>
      <c r="F463" s="55">
        <v>86.4</v>
      </c>
      <c r="G463" s="55">
        <f>IF(ISBLANK(F464),"",Migigan_ConsumerExpectations[[#This Row],[Consumer expectations]]-F464)</f>
        <v>7.6000000000000085</v>
      </c>
      <c r="I463" s="48">
        <v>34486</v>
      </c>
      <c r="J463" s="55">
        <v>105.2</v>
      </c>
      <c r="K463" s="55">
        <f>IF(ISBLANK(J464),"",Michigan_CurrentCondition[[#This Row],[Current conditions]]-J464)</f>
        <v>-3.7000000000000028</v>
      </c>
    </row>
    <row r="464" spans="1:11" x14ac:dyDescent="0.25">
      <c r="A464" s="58">
        <v>36434</v>
      </c>
      <c r="B464" s="55">
        <v>107.1</v>
      </c>
      <c r="C464" s="57">
        <f>IF(ISBLANK(B465),"",Michigan_UMCSI[[#This Row],[UMCSI]]-B465)</f>
        <v>2.5</v>
      </c>
      <c r="E464" s="58">
        <v>34335</v>
      </c>
      <c r="F464" s="55">
        <v>78.8</v>
      </c>
      <c r="G464" s="55">
        <f>IF(ISBLANK(F465),"",Migigan_ConsumerExpectations[[#This Row],[Consumer expectations]]-F465)</f>
        <v>8.5</v>
      </c>
      <c r="I464" s="48">
        <v>34455</v>
      </c>
      <c r="J464" s="55">
        <v>108.9</v>
      </c>
      <c r="K464" s="55">
        <f>IF(ISBLANK(J465),"",Michigan_CurrentCondition[[#This Row],[Current conditions]]-J465)</f>
        <v>5.5</v>
      </c>
    </row>
    <row r="465" spans="1:11" x14ac:dyDescent="0.25">
      <c r="A465" s="58">
        <v>36404</v>
      </c>
      <c r="B465" s="55">
        <v>104.6</v>
      </c>
      <c r="C465" s="57">
        <f>IF(ISBLANK(B466),"",Michigan_UMCSI[[#This Row],[UMCSI]]-B466)</f>
        <v>-1.6000000000000085</v>
      </c>
      <c r="E465" s="58">
        <v>34304</v>
      </c>
      <c r="F465" s="55">
        <v>70.3</v>
      </c>
      <c r="G465" s="55">
        <f>IF(ISBLANK(F466),"",Migigan_ConsumerExpectations[[#This Row],[Consumer expectations]]-F466)</f>
        <v>-2.2000000000000028</v>
      </c>
      <c r="I465" s="48">
        <v>34425</v>
      </c>
      <c r="J465" s="55">
        <v>103.4</v>
      </c>
      <c r="K465" s="55">
        <f>IF(ISBLANK(J466),"",Michigan_CurrentCondition[[#This Row],[Current conditions]]-J466)</f>
        <v>-5</v>
      </c>
    </row>
    <row r="466" spans="1:11" x14ac:dyDescent="0.25">
      <c r="A466" s="58">
        <v>36373</v>
      </c>
      <c r="B466" s="55">
        <v>106.2</v>
      </c>
      <c r="C466" s="57">
        <f>IF(ISBLANK(B467),"",Michigan_UMCSI[[#This Row],[UMCSI]]-B467)</f>
        <v>-2.7999999999999972</v>
      </c>
      <c r="E466" s="58">
        <v>34274</v>
      </c>
      <c r="F466" s="55">
        <v>72.5</v>
      </c>
      <c r="G466" s="55">
        <f>IF(ISBLANK(F467),"",Migigan_ConsumerExpectations[[#This Row],[Consumer expectations]]-F467)</f>
        <v>5.7000000000000028</v>
      </c>
      <c r="I466" s="48">
        <v>34394</v>
      </c>
      <c r="J466" s="55">
        <v>108.4</v>
      </c>
      <c r="K466" s="55">
        <f>IF(ISBLANK(J467),"",Michigan_CurrentCondition[[#This Row],[Current conditions]]-J467)</f>
        <v>-0.19999999999998863</v>
      </c>
    </row>
    <row r="467" spans="1:11" x14ac:dyDescent="0.25">
      <c r="A467" s="58">
        <v>36342</v>
      </c>
      <c r="B467" s="55">
        <v>109</v>
      </c>
      <c r="C467" s="57">
        <f>IF(ISBLANK(B468),"",Michigan_UMCSI[[#This Row],[UMCSI]]-B468)</f>
        <v>2.5999999999999943</v>
      </c>
      <c r="E467" s="58">
        <v>34243</v>
      </c>
      <c r="F467" s="55">
        <v>66.8</v>
      </c>
      <c r="G467" s="55">
        <f>IF(ISBLANK(F468),"",Migigan_ConsumerExpectations[[#This Row],[Consumer expectations]]-F468)</f>
        <v>1</v>
      </c>
      <c r="I467" s="48">
        <v>34366</v>
      </c>
      <c r="J467" s="55">
        <v>108.6</v>
      </c>
      <c r="K467" s="55">
        <f>IF(ISBLANK(J468),"",Michigan_CurrentCondition[[#This Row],[Current conditions]]-J468)</f>
        <v>4.1999999999999886</v>
      </c>
    </row>
    <row r="468" spans="1:11" x14ac:dyDescent="0.25">
      <c r="A468" s="58">
        <v>36312</v>
      </c>
      <c r="B468" s="55">
        <v>106.4</v>
      </c>
      <c r="C468" s="57">
        <f>IF(ISBLANK(B469),"",Michigan_UMCSI[[#This Row],[UMCSI]]-B469)</f>
        <v>1.6000000000000085</v>
      </c>
      <c r="E468" s="58">
        <v>34213</v>
      </c>
      <c r="F468" s="55">
        <v>65.8</v>
      </c>
      <c r="G468" s="55">
        <f>IF(ISBLANK(F469),"",Migigan_ConsumerExpectations[[#This Row],[Consumer expectations]]-F469)</f>
        <v>1.0999999999999943</v>
      </c>
      <c r="I468" s="48">
        <v>34335</v>
      </c>
      <c r="J468" s="55">
        <v>104.4</v>
      </c>
      <c r="K468" s="55">
        <f>IF(ISBLANK(J469),"",Michigan_CurrentCondition[[#This Row],[Current conditions]]-J469)</f>
        <v>6.5</v>
      </c>
    </row>
    <row r="469" spans="1:11" x14ac:dyDescent="0.25">
      <c r="A469" s="58">
        <v>36281</v>
      </c>
      <c r="B469" s="55">
        <v>104.8</v>
      </c>
      <c r="C469" s="57">
        <f>IF(ISBLANK(B470),"",Michigan_UMCSI[[#This Row],[UMCSI]]-B470)</f>
        <v>9.9999999999994316E-2</v>
      </c>
      <c r="E469" s="58">
        <v>34182</v>
      </c>
      <c r="F469" s="55">
        <v>64.7</v>
      </c>
      <c r="G469" s="55">
        <f>IF(ISBLANK(F470),"",Migigan_ConsumerExpectations[[#This Row],[Consumer expectations]]-F470)</f>
        <v>-5.7000000000000028</v>
      </c>
      <c r="I469" s="48">
        <v>34304</v>
      </c>
      <c r="J469" s="55">
        <v>97.9</v>
      </c>
      <c r="K469" s="55">
        <f>IF(ISBLANK(J470),"",Michigan_CurrentCondition[[#This Row],[Current conditions]]-J470)</f>
        <v>-1.1999999999999886</v>
      </c>
    </row>
    <row r="470" spans="1:11" x14ac:dyDescent="0.25">
      <c r="A470" s="58">
        <v>36251</v>
      </c>
      <c r="B470" s="55">
        <v>104.7</v>
      </c>
      <c r="C470" s="57">
        <f>IF(ISBLANK(B471),"",Michigan_UMCSI[[#This Row],[UMCSI]]-B471)</f>
        <v>-2.7000000000000028</v>
      </c>
      <c r="E470" s="58">
        <v>34151</v>
      </c>
      <c r="F470" s="55">
        <v>70.400000000000006</v>
      </c>
      <c r="G470" s="55">
        <f>IF(ISBLANK(F471),"",Migigan_ConsumerExpectations[[#This Row],[Consumer expectations]]-F471)</f>
        <v>1.9000000000000057</v>
      </c>
      <c r="I470" s="48">
        <v>34274</v>
      </c>
      <c r="J470" s="55">
        <v>99.1</v>
      </c>
      <c r="K470" s="55">
        <f>IF(ISBLANK(J471),"",Michigan_CurrentCondition[[#This Row],[Current conditions]]-J471)</f>
        <v>1.1999999999999886</v>
      </c>
    </row>
    <row r="471" spans="1:11" x14ac:dyDescent="0.25">
      <c r="A471" s="58">
        <v>36220</v>
      </c>
      <c r="B471" s="55">
        <v>107.4</v>
      </c>
      <c r="C471" s="57">
        <f>IF(ISBLANK(B472),"",Michigan_UMCSI[[#This Row],[UMCSI]]-B472)</f>
        <v>6.4000000000000057</v>
      </c>
      <c r="E471" s="58">
        <v>34121</v>
      </c>
      <c r="F471" s="55">
        <v>68.5</v>
      </c>
      <c r="G471" s="55">
        <f>IF(ISBLANK(F472),"",Migigan_ConsumerExpectations[[#This Row],[Consumer expectations]]-F472)</f>
        <v>-7.9000000000000057</v>
      </c>
      <c r="I471" s="48">
        <v>34243</v>
      </c>
      <c r="J471" s="55">
        <v>97.9</v>
      </c>
      <c r="K471" s="55">
        <f>IF(ISBLANK(J472),"",Michigan_CurrentCondition[[#This Row],[Current conditions]]-J472)</f>
        <v>5.4000000000000057</v>
      </c>
    </row>
    <row r="472" spans="1:11" x14ac:dyDescent="0.25">
      <c r="A472" s="58">
        <v>36192</v>
      </c>
      <c r="B472" s="55">
        <v>101</v>
      </c>
      <c r="C472" s="57">
        <f>IF(ISBLANK(B473),"",Michigan_UMCSI[[#This Row],[UMCSI]]-B473)</f>
        <v>0.29999999999999716</v>
      </c>
      <c r="E472" s="58">
        <v>34090</v>
      </c>
      <c r="F472" s="55">
        <v>76.400000000000006</v>
      </c>
      <c r="G472" s="55">
        <f>IF(ISBLANK(F473),"",Migigan_ConsumerExpectations[[#This Row],[Consumer expectations]]-F473)</f>
        <v>0.60000000000000853</v>
      </c>
      <c r="I472" s="48">
        <v>34213</v>
      </c>
      <c r="J472" s="55">
        <v>92.5</v>
      </c>
      <c r="K472" s="55">
        <f>IF(ISBLANK(J473),"",Michigan_CurrentCondition[[#This Row],[Current conditions]]-J473)</f>
        <v>-2.5999999999999943</v>
      </c>
    </row>
    <row r="473" spans="1:11" x14ac:dyDescent="0.25">
      <c r="A473" s="58">
        <v>36161</v>
      </c>
      <c r="B473" s="55">
        <v>100.7</v>
      </c>
      <c r="C473" s="57">
        <f>IF(ISBLANK(B474),"",Michigan_UMCSI[[#This Row],[UMCSI]]-B474)</f>
        <v>-1.7000000000000028</v>
      </c>
      <c r="E473" s="58">
        <v>34060</v>
      </c>
      <c r="F473" s="55">
        <v>75.8</v>
      </c>
      <c r="G473" s="55">
        <f>IF(ISBLANK(F474),"",Migigan_ConsumerExpectations[[#This Row],[Consumer expectations]]-F474)</f>
        <v>-4.7999999999999972</v>
      </c>
      <c r="I473" s="48">
        <v>34182</v>
      </c>
      <c r="J473" s="55">
        <v>95.1</v>
      </c>
      <c r="K473" s="55">
        <f>IF(ISBLANK(J474),"",Michigan_CurrentCondition[[#This Row],[Current conditions]]-J474)</f>
        <v>-5.9000000000000057</v>
      </c>
    </row>
    <row r="474" spans="1:11" x14ac:dyDescent="0.25">
      <c r="A474" s="58">
        <v>36130</v>
      </c>
      <c r="B474" s="55">
        <v>102.4</v>
      </c>
      <c r="C474" s="57">
        <f>IF(ISBLANK(B475),"",Michigan_UMCSI[[#This Row],[UMCSI]]-B475)</f>
        <v>3.5</v>
      </c>
      <c r="E474" s="58">
        <v>34029</v>
      </c>
      <c r="F474" s="55">
        <v>80.599999999999994</v>
      </c>
      <c r="G474" s="55">
        <f>IF(ISBLANK(F475),"",Migigan_ConsumerExpectations[[#This Row],[Consumer expectations]]-F475)</f>
        <v>-2.8000000000000114</v>
      </c>
      <c r="I474" s="48">
        <v>34151</v>
      </c>
      <c r="J474" s="55">
        <v>101</v>
      </c>
      <c r="K474" s="55">
        <f>IF(ISBLANK(J475),"",Michigan_CurrentCondition[[#This Row],[Current conditions]]-J475)</f>
        <v>3.5999999999999943</v>
      </c>
    </row>
    <row r="475" spans="1:11" x14ac:dyDescent="0.25">
      <c r="A475" s="58">
        <v>36100</v>
      </c>
      <c r="B475" s="55">
        <v>98.9</v>
      </c>
      <c r="C475" s="57">
        <f>IF(ISBLANK(B476),"",Michigan_UMCSI[[#This Row],[UMCSI]]-B476)</f>
        <v>-1.5</v>
      </c>
      <c r="E475" s="58">
        <v>34001</v>
      </c>
      <c r="F475" s="55">
        <v>83.4</v>
      </c>
      <c r="G475" s="55">
        <f>IF(ISBLANK(F476),"",Migigan_ConsumerExpectations[[#This Row],[Consumer expectations]]-F476)</f>
        <v>-6.0999999999999943</v>
      </c>
      <c r="I475" s="48">
        <v>34121</v>
      </c>
      <c r="J475" s="55">
        <v>97.4</v>
      </c>
      <c r="K475" s="55">
        <f>IF(ISBLANK(J476),"",Michigan_CurrentCondition[[#This Row],[Current conditions]]-J476)</f>
        <v>-1</v>
      </c>
    </row>
    <row r="476" spans="1:11" x14ac:dyDescent="0.25">
      <c r="A476" s="58">
        <v>36069</v>
      </c>
      <c r="B476" s="55">
        <v>100.4</v>
      </c>
      <c r="C476" s="57">
        <f>IF(ISBLANK(B477),"",Michigan_UMCSI[[#This Row],[UMCSI]]-B477)</f>
        <v>-4.0999999999999943</v>
      </c>
      <c r="E476" s="58">
        <v>33970</v>
      </c>
      <c r="F476" s="55">
        <v>89.5</v>
      </c>
      <c r="G476" s="55">
        <f>IF(ISBLANK(F477),"",Migigan_ConsumerExpectations[[#This Row],[Consumer expectations]]-F477)</f>
        <v>11.299999999999997</v>
      </c>
      <c r="I476" s="48">
        <v>34090</v>
      </c>
      <c r="J476" s="55">
        <v>98.4</v>
      </c>
      <c r="K476" s="55">
        <f>IF(ISBLANK(J477),"",Michigan_CurrentCondition[[#This Row],[Current conditions]]-J477)</f>
        <v>-1.6999999999999886</v>
      </c>
    </row>
    <row r="477" spans="1:11" x14ac:dyDescent="0.25">
      <c r="A477" s="58">
        <v>36039</v>
      </c>
      <c r="B477" s="55">
        <v>104.5</v>
      </c>
      <c r="C477" s="57">
        <f>IF(ISBLANK(B478),"",Michigan_UMCSI[[#This Row],[UMCSI]]-B478)</f>
        <v>-0.29999999999999716</v>
      </c>
      <c r="E477" s="58">
        <v>33939</v>
      </c>
      <c r="F477" s="55">
        <v>78.2</v>
      </c>
      <c r="G477" s="55">
        <f>IF(ISBLANK(F478),"",Migigan_ConsumerExpectations[[#This Row],[Consumer expectations]]-F478)</f>
        <v>10.700000000000003</v>
      </c>
      <c r="I477" s="48">
        <v>34060</v>
      </c>
      <c r="J477" s="55">
        <v>100.1</v>
      </c>
      <c r="K477" s="55">
        <f>IF(ISBLANK(J478),"",Michigan_CurrentCondition[[#This Row],[Current conditions]]-J478)</f>
        <v>0.29999999999999716</v>
      </c>
    </row>
    <row r="478" spans="1:11" x14ac:dyDescent="0.25">
      <c r="A478" s="58">
        <v>36008</v>
      </c>
      <c r="B478" s="55">
        <v>104.8</v>
      </c>
      <c r="C478" s="57">
        <f>IF(ISBLANK(B479),"",Michigan_UMCSI[[#This Row],[UMCSI]]-B479)</f>
        <v>-1.7999999999999972</v>
      </c>
      <c r="E478" s="58">
        <v>33909</v>
      </c>
      <c r="F478" s="55">
        <v>67.5</v>
      </c>
      <c r="G478" s="55">
        <f>IF(ISBLANK(F479),"",Migigan_ConsumerExpectations[[#This Row],[Consumer expectations]]-F479)</f>
        <v>9.9999999999994316E-2</v>
      </c>
      <c r="I478" s="48">
        <v>34029</v>
      </c>
      <c r="J478" s="55">
        <v>99.8</v>
      </c>
      <c r="K478" s="55">
        <f>IF(ISBLANK(J479),"",Michigan_CurrentCondition[[#This Row],[Current conditions]]-J479)</f>
        <v>-2.7999999999999972</v>
      </c>
    </row>
    <row r="479" spans="1:11" x14ac:dyDescent="0.25">
      <c r="A479" s="58">
        <v>35977</v>
      </c>
      <c r="B479" s="55">
        <v>106.6</v>
      </c>
      <c r="C479" s="57">
        <f>IF(ISBLANK(B480),"",Michigan_UMCSI[[#This Row],[UMCSI]]-B480)</f>
        <v>1.3999999999999915</v>
      </c>
      <c r="E479" s="58">
        <v>33878</v>
      </c>
      <c r="F479" s="55">
        <v>67.400000000000006</v>
      </c>
      <c r="G479" s="55">
        <f>IF(ISBLANK(F480),"",Migigan_ConsumerExpectations[[#This Row],[Consumer expectations]]-F480)</f>
        <v>-2.0999999999999943</v>
      </c>
      <c r="I479" s="48">
        <v>34001</v>
      </c>
      <c r="J479" s="55">
        <v>102.6</v>
      </c>
      <c r="K479" s="55">
        <f>IF(ISBLANK(J480),"",Michigan_CurrentCondition[[#This Row],[Current conditions]]-J480)</f>
        <v>8.5999999999999943</v>
      </c>
    </row>
    <row r="480" spans="1:11" x14ac:dyDescent="0.25">
      <c r="A480" s="58">
        <v>35947</v>
      </c>
      <c r="B480" s="55">
        <v>105.2</v>
      </c>
      <c r="C480" s="57">
        <f>IF(ISBLANK(B481),"",Michigan_UMCSI[[#This Row],[UMCSI]]-B481)</f>
        <v>-2.7999999999999972</v>
      </c>
      <c r="E480" s="58">
        <v>33848</v>
      </c>
      <c r="F480" s="55">
        <v>69.5</v>
      </c>
      <c r="G480" s="55">
        <f>IF(ISBLANK(F481),"",Migigan_ConsumerExpectations[[#This Row],[Consumer expectations]]-F481)</f>
        <v>1.9000000000000057</v>
      </c>
      <c r="I480" s="48">
        <v>33970</v>
      </c>
      <c r="J480" s="55">
        <v>94</v>
      </c>
      <c r="K480" s="55">
        <f>IF(ISBLANK(J481),"",Michigan_CurrentCondition[[#This Row],[Current conditions]]-J481)</f>
        <v>-2.7000000000000028</v>
      </c>
    </row>
    <row r="481" spans="1:11" x14ac:dyDescent="0.25">
      <c r="A481" s="58">
        <v>35916</v>
      </c>
      <c r="B481" s="55">
        <v>108</v>
      </c>
      <c r="C481" s="57">
        <f>IF(ISBLANK(B482),"",Michigan_UMCSI[[#This Row],[UMCSI]]-B482)</f>
        <v>1.2000000000000028</v>
      </c>
      <c r="E481" s="58">
        <v>33817</v>
      </c>
      <c r="F481" s="55">
        <v>67.599999999999994</v>
      </c>
      <c r="G481" s="55">
        <f>IF(ISBLANK(F482),"",Migigan_ConsumerExpectations[[#This Row],[Consumer expectations]]-F482)</f>
        <v>-3.1000000000000085</v>
      </c>
      <c r="I481" s="48">
        <v>33939</v>
      </c>
      <c r="J481" s="55">
        <v>96.7</v>
      </c>
      <c r="K481" s="55">
        <f>IF(ISBLANK(J482),"",Michigan_CurrentCondition[[#This Row],[Current conditions]]-J482)</f>
        <v>13</v>
      </c>
    </row>
    <row r="482" spans="1:11" x14ac:dyDescent="0.25">
      <c r="A482" s="58">
        <v>35886</v>
      </c>
      <c r="B482" s="55">
        <v>106.8</v>
      </c>
      <c r="C482" s="57">
        <f>IF(ISBLANK(B483),"",Michigan_UMCSI[[#This Row],[UMCSI]]-B483)</f>
        <v>-3.2999999999999972</v>
      </c>
      <c r="E482" s="58">
        <v>33786</v>
      </c>
      <c r="F482" s="55">
        <v>70.7</v>
      </c>
      <c r="G482" s="55">
        <f>IF(ISBLANK(F483),"",Migigan_ConsumerExpectations[[#This Row],[Consumer expectations]]-F483)</f>
        <v>-0.5</v>
      </c>
      <c r="I482" s="48">
        <v>33909</v>
      </c>
      <c r="J482" s="55">
        <v>83.7</v>
      </c>
      <c r="K482" s="55">
        <f>IF(ISBLANK(J483),"",Michigan_CurrentCondition[[#This Row],[Current conditions]]-J483)</f>
        <v>-4.0999999999999943</v>
      </c>
    </row>
    <row r="483" spans="1:11" x14ac:dyDescent="0.25">
      <c r="A483" s="58">
        <v>35855</v>
      </c>
      <c r="B483" s="55">
        <v>110.1</v>
      </c>
      <c r="C483" s="57">
        <f>IF(ISBLANK(B484),"",Michigan_UMCSI[[#This Row],[UMCSI]]-B484)</f>
        <v>6.0999999999999943</v>
      </c>
      <c r="E483" s="58">
        <v>33756</v>
      </c>
      <c r="F483" s="55">
        <v>71.2</v>
      </c>
      <c r="G483" s="55">
        <f>IF(ISBLANK(F484),"",Migigan_ConsumerExpectations[[#This Row],[Consumer expectations]]-F484)</f>
        <v>0.70000000000000284</v>
      </c>
      <c r="I483" s="48">
        <v>33878</v>
      </c>
      <c r="J483" s="55">
        <v>87.8</v>
      </c>
      <c r="K483" s="55">
        <f>IF(ISBLANK(J484),"",Michigan_CurrentCondition[[#This Row],[Current conditions]]-J484)</f>
        <v>4.5999999999999943</v>
      </c>
    </row>
    <row r="484" spans="1:11" x14ac:dyDescent="0.25">
      <c r="A484" s="58">
        <v>35827</v>
      </c>
      <c r="B484" s="55">
        <v>104</v>
      </c>
      <c r="C484" s="57">
        <f>IF(ISBLANK(B485),"",Michigan_UMCSI[[#This Row],[UMCSI]]-B485)</f>
        <v>1</v>
      </c>
      <c r="E484" s="58">
        <v>33725</v>
      </c>
      <c r="F484" s="55">
        <v>70.5</v>
      </c>
      <c r="G484" s="55">
        <f>IF(ISBLANK(F485),"",Migigan_ConsumerExpectations[[#This Row],[Consumer expectations]]-F485)</f>
        <v>0.20000000000000284</v>
      </c>
      <c r="I484" s="48">
        <v>33848</v>
      </c>
      <c r="J484" s="55">
        <v>83.2</v>
      </c>
      <c r="K484" s="55">
        <f>IF(ISBLANK(J485),"",Michigan_CurrentCondition[[#This Row],[Current conditions]]-J485)</f>
        <v>-9.5</v>
      </c>
    </row>
    <row r="485" spans="1:11" x14ac:dyDescent="0.25">
      <c r="A485" s="58">
        <v>35796</v>
      </c>
      <c r="B485" s="55">
        <v>103</v>
      </c>
      <c r="C485" s="57">
        <f>IF(ISBLANK(B486),"",Michigan_UMCSI[[#This Row],[UMCSI]]-B486)</f>
        <v>-3.0999999999999943</v>
      </c>
      <c r="E485" s="58">
        <v>33695</v>
      </c>
      <c r="F485" s="55">
        <v>70.3</v>
      </c>
      <c r="G485" s="55">
        <f>IF(ISBLANK(F486),"",Migigan_ConsumerExpectations[[#This Row],[Consumer expectations]]-F486)</f>
        <v>8.5</v>
      </c>
      <c r="I485" s="48">
        <v>33817</v>
      </c>
      <c r="J485" s="55">
        <v>92.7</v>
      </c>
      <c r="K485" s="55">
        <f>IF(ISBLANK(J486),"",Michigan_CurrentCondition[[#This Row],[Current conditions]]-J486)</f>
        <v>-2.2999999999999972</v>
      </c>
    </row>
    <row r="486" spans="1:11" x14ac:dyDescent="0.25">
      <c r="A486" s="58">
        <v>35765</v>
      </c>
      <c r="B486" s="55">
        <v>106.1</v>
      </c>
      <c r="C486" s="57">
        <f>IF(ISBLANK(B487),"",Michigan_UMCSI[[#This Row],[UMCSI]]-B487)</f>
        <v>0.89999999999999147</v>
      </c>
      <c r="E486" s="58">
        <v>33664</v>
      </c>
      <c r="F486" s="55">
        <v>61.8</v>
      </c>
      <c r="G486" s="55">
        <f>IF(ISBLANK(F487),"",Migigan_ConsumerExpectations[[#This Row],[Consumer expectations]]-F487)</f>
        <v>2.6999999999999957</v>
      </c>
      <c r="I486" s="48">
        <v>33786</v>
      </c>
      <c r="J486" s="55">
        <v>95</v>
      </c>
      <c r="K486" s="55">
        <f>IF(ISBLANK(J487),"",Michigan_CurrentCondition[[#This Row],[Current conditions]]-J487)</f>
        <v>4</v>
      </c>
    </row>
    <row r="487" spans="1:11" x14ac:dyDescent="0.25">
      <c r="A487" s="58">
        <v>35735</v>
      </c>
      <c r="B487" s="55">
        <v>105.2</v>
      </c>
      <c r="C487" s="57">
        <f>IF(ISBLANK(B488),"",Michigan_UMCSI[[#This Row],[UMCSI]]-B488)</f>
        <v>-1.5999999999999943</v>
      </c>
      <c r="E487" s="58">
        <v>33635</v>
      </c>
      <c r="F487" s="55">
        <v>59.1</v>
      </c>
      <c r="G487" s="55">
        <f>IF(ISBLANK(F488),"",Migigan_ConsumerExpectations[[#This Row],[Consumer expectations]]-F488)</f>
        <v>-2.3999999999999986</v>
      </c>
      <c r="I487" s="48">
        <v>33756</v>
      </c>
      <c r="J487" s="55">
        <v>91</v>
      </c>
      <c r="K487" s="55">
        <f>IF(ISBLANK(J488),"",Michigan_CurrentCondition[[#This Row],[Current conditions]]-J488)</f>
        <v>7.5</v>
      </c>
    </row>
    <row r="488" spans="1:11" x14ac:dyDescent="0.25">
      <c r="A488" s="58">
        <v>35704</v>
      </c>
      <c r="B488" s="55">
        <v>106.8</v>
      </c>
      <c r="C488" s="57">
        <f>IF(ISBLANK(B489),"",Michigan_UMCSI[[#This Row],[UMCSI]]-B489)</f>
        <v>4</v>
      </c>
      <c r="E488" s="58">
        <v>33604</v>
      </c>
      <c r="F488" s="55">
        <v>61.5</v>
      </c>
      <c r="G488" s="55">
        <f>IF(ISBLANK(F489),"",Migigan_ConsumerExpectations[[#This Row],[Consumer expectations]]-F489)</f>
        <v>-0.39999999999999858</v>
      </c>
      <c r="I488" s="48">
        <v>33725</v>
      </c>
      <c r="J488" s="55">
        <v>83.5</v>
      </c>
      <c r="K488" s="55">
        <f>IF(ISBLANK(J489),"",Michigan_CurrentCondition[[#This Row],[Current conditions]]-J489)</f>
        <v>0.40000000000000568</v>
      </c>
    </row>
    <row r="489" spans="1:11" x14ac:dyDescent="0.25">
      <c r="A489" s="58">
        <v>35674</v>
      </c>
      <c r="B489" s="55">
        <v>102.8</v>
      </c>
      <c r="C489" s="57">
        <f>IF(ISBLANK(B490),"",Michigan_UMCSI[[#This Row],[UMCSI]]-B490)</f>
        <v>-3.6000000000000085</v>
      </c>
      <c r="E489" s="58">
        <v>33573</v>
      </c>
      <c r="F489" s="55">
        <v>61.9</v>
      </c>
      <c r="G489" s="55">
        <f>IF(ISBLANK(F490),"",Migigan_ConsumerExpectations[[#This Row],[Consumer expectations]]-F490)</f>
        <v>-8.6000000000000014</v>
      </c>
      <c r="I489" s="48">
        <v>33695</v>
      </c>
      <c r="J489" s="55">
        <v>83.1</v>
      </c>
      <c r="K489" s="55">
        <f>IF(ISBLANK(J490),"",Michigan_CurrentCondition[[#This Row],[Current conditions]]-J490)</f>
        <v>4.8999999999999915</v>
      </c>
    </row>
    <row r="490" spans="1:11" x14ac:dyDescent="0.25">
      <c r="A490" s="58">
        <v>35643</v>
      </c>
      <c r="B490" s="55">
        <v>106.4</v>
      </c>
      <c r="C490" s="57">
        <f>IF(ISBLANK(B491),"",Michigan_UMCSI[[#This Row],[UMCSI]]-B491)</f>
        <v>3</v>
      </c>
      <c r="E490" s="58">
        <v>33543</v>
      </c>
      <c r="F490" s="55">
        <v>70.5</v>
      </c>
      <c r="G490" s="55">
        <f>IF(ISBLANK(F491),"",Migigan_ConsumerExpectations[[#This Row],[Consumer expectations]]-F491)</f>
        <v>-5.9000000000000057</v>
      </c>
      <c r="I490" s="48">
        <v>33664</v>
      </c>
      <c r="J490" s="55">
        <v>78.2</v>
      </c>
      <c r="K490" s="55">
        <f>IF(ISBLANK(J491),"",Michigan_CurrentCondition[[#This Row],[Current conditions]]-J491)</f>
        <v>-2.5</v>
      </c>
    </row>
    <row r="491" spans="1:11" x14ac:dyDescent="0.25">
      <c r="A491" s="58">
        <v>35612</v>
      </c>
      <c r="B491" s="55">
        <v>103.4</v>
      </c>
      <c r="C491" s="57">
        <f>IF(ISBLANK(B492),"",Michigan_UMCSI[[#This Row],[UMCSI]]-B492)</f>
        <v>-1.1999999999999886</v>
      </c>
      <c r="E491" s="58">
        <v>33512</v>
      </c>
      <c r="F491" s="55">
        <v>76.400000000000006</v>
      </c>
      <c r="G491" s="55">
        <f>IF(ISBLANK(F492),"",Migigan_ConsumerExpectations[[#This Row],[Consumer expectations]]-F492)</f>
        <v>1.1000000000000085</v>
      </c>
      <c r="I491" s="48">
        <v>33635</v>
      </c>
      <c r="J491" s="55">
        <v>80.7</v>
      </c>
      <c r="K491" s="55">
        <f>IF(ISBLANK(J492),"",Michigan_CurrentCondition[[#This Row],[Current conditions]]-J492)</f>
        <v>0.20000000000000284</v>
      </c>
    </row>
    <row r="492" spans="1:11" x14ac:dyDescent="0.25">
      <c r="A492" s="58">
        <v>35582</v>
      </c>
      <c r="B492" s="55">
        <v>104.6</v>
      </c>
      <c r="C492" s="57">
        <f>IF(ISBLANK(B493),"",Michigan_UMCSI[[#This Row],[UMCSI]]-B493)</f>
        <v>3.5999999999999943</v>
      </c>
      <c r="E492" s="58">
        <v>33482</v>
      </c>
      <c r="F492" s="55">
        <v>75.3</v>
      </c>
      <c r="G492" s="55">
        <f>IF(ISBLANK(F493),"",Migigan_ConsumerExpectations[[#This Row],[Consumer expectations]]-F493)</f>
        <v>0.89999999999999147</v>
      </c>
      <c r="I492" s="48">
        <v>33604</v>
      </c>
      <c r="J492" s="55">
        <v>80.5</v>
      </c>
      <c r="K492" s="55">
        <f>IF(ISBLANK(J493),"",Michigan_CurrentCondition[[#This Row],[Current conditions]]-J493)</f>
        <v>-2.2999999999999972</v>
      </c>
    </row>
    <row r="493" spans="1:11" x14ac:dyDescent="0.25">
      <c r="A493" s="58">
        <v>35551</v>
      </c>
      <c r="B493" s="55">
        <v>101</v>
      </c>
      <c r="C493" s="57">
        <f>IF(ISBLANK(B494),"",Michigan_UMCSI[[#This Row],[UMCSI]]-B494)</f>
        <v>-0.90000000000000568</v>
      </c>
      <c r="E493" s="58">
        <v>33451</v>
      </c>
      <c r="F493" s="55">
        <v>74.400000000000006</v>
      </c>
      <c r="G493" s="55">
        <f>IF(ISBLANK(F494),"",Migigan_ConsumerExpectations[[#This Row],[Consumer expectations]]-F494)</f>
        <v>-1.5</v>
      </c>
      <c r="I493" s="48">
        <v>33573</v>
      </c>
      <c r="J493" s="55">
        <v>82.8</v>
      </c>
      <c r="K493" s="55">
        <f>IF(ISBLANK(J494),"",Michigan_CurrentCondition[[#This Row],[Current conditions]]-J494)</f>
        <v>-6.7999999999999972</v>
      </c>
    </row>
    <row r="494" spans="1:11" x14ac:dyDescent="0.25">
      <c r="A494" s="58">
        <v>35521</v>
      </c>
      <c r="B494" s="55">
        <v>101.9</v>
      </c>
      <c r="C494" s="57">
        <f>IF(ISBLANK(B495),"",Michigan_UMCSI[[#This Row],[UMCSI]]-B495)</f>
        <v>4.5</v>
      </c>
      <c r="E494" s="58">
        <v>33420</v>
      </c>
      <c r="F494" s="55">
        <v>75.900000000000006</v>
      </c>
      <c r="G494" s="55">
        <f>IF(ISBLANK(F495),"",Migigan_ConsumerExpectations[[#This Row],[Consumer expectations]]-F495)</f>
        <v>4.4000000000000057</v>
      </c>
      <c r="I494" s="48">
        <v>33543</v>
      </c>
      <c r="J494" s="55">
        <v>89.6</v>
      </c>
      <c r="K494" s="55">
        <f>IF(ISBLANK(J495),"",Michigan_CurrentCondition[[#This Row],[Current conditions]]-J495)</f>
        <v>-5.1000000000000085</v>
      </c>
    </row>
    <row r="495" spans="1:11" x14ac:dyDescent="0.25">
      <c r="A495" s="58">
        <v>35490</v>
      </c>
      <c r="B495" s="55">
        <v>97.4</v>
      </c>
      <c r="C495" s="57">
        <f>IF(ISBLANK(B496),"",Michigan_UMCSI[[#This Row],[UMCSI]]-B496)</f>
        <v>1.4000000000000057</v>
      </c>
      <c r="E495" s="58">
        <v>33390</v>
      </c>
      <c r="F495" s="55">
        <v>71.5</v>
      </c>
      <c r="G495" s="55">
        <f>IF(ISBLANK(F496),"",Migigan_ConsumerExpectations[[#This Row],[Consumer expectations]]-F496)</f>
        <v>-3.2000000000000028</v>
      </c>
      <c r="I495" s="48">
        <v>33512</v>
      </c>
      <c r="J495" s="55">
        <v>94.7</v>
      </c>
      <c r="K495" s="55">
        <f>IF(ISBLANK(J496),"",Michigan_CurrentCondition[[#This Row],[Current conditions]]-J496)</f>
        <v>4</v>
      </c>
    </row>
    <row r="496" spans="1:11" x14ac:dyDescent="0.25">
      <c r="A496" s="58">
        <v>35462</v>
      </c>
      <c r="B496" s="55">
        <v>96</v>
      </c>
      <c r="C496" s="57">
        <f>IF(ISBLANK(B497),"",Michigan_UMCSI[[#This Row],[UMCSI]]-B497)</f>
        <v>-2.9000000000000057</v>
      </c>
      <c r="E496" s="58">
        <v>33359</v>
      </c>
      <c r="F496" s="55">
        <v>74.7</v>
      </c>
      <c r="G496" s="55">
        <f>IF(ISBLANK(F497),"",Migigan_ConsumerExpectations[[#This Row],[Consumer expectations]]-F497)</f>
        <v>-9.7999999999999972</v>
      </c>
      <c r="I496" s="48">
        <v>33482</v>
      </c>
      <c r="J496" s="55">
        <v>90.7</v>
      </c>
      <c r="K496" s="55">
        <f>IF(ISBLANK(J497),"",Michigan_CurrentCondition[[#This Row],[Current conditions]]-J497)</f>
        <v>-7.5</v>
      </c>
    </row>
    <row r="497" spans="1:11" x14ac:dyDescent="0.25">
      <c r="A497" s="58">
        <v>35431</v>
      </c>
      <c r="B497" s="55">
        <v>98.9</v>
      </c>
      <c r="C497" s="57">
        <f>IF(ISBLANK(B498),"",Michigan_UMCSI[[#This Row],[UMCSI]]-B498)</f>
        <v>0</v>
      </c>
      <c r="E497" s="58">
        <v>33329</v>
      </c>
      <c r="F497" s="55">
        <v>84.5</v>
      </c>
      <c r="G497" s="55">
        <f>IF(ISBLANK(F498),"",Migigan_ConsumerExpectations[[#This Row],[Consumer expectations]]-F498)</f>
        <v>22.5</v>
      </c>
      <c r="I497" s="48">
        <v>33451</v>
      </c>
      <c r="J497" s="55">
        <v>98.2</v>
      </c>
      <c r="K497" s="55">
        <f>IF(ISBLANK(J498),"",Michigan_CurrentCondition[[#This Row],[Current conditions]]-J498)</f>
        <v>11.400000000000006</v>
      </c>
    </row>
    <row r="498" spans="1:11" x14ac:dyDescent="0.25">
      <c r="A498" s="58">
        <v>35400</v>
      </c>
      <c r="B498" s="55">
        <v>98.9</v>
      </c>
      <c r="C498" s="57">
        <f>IF(ISBLANK(B499),"",Michigan_UMCSI[[#This Row],[UMCSI]]-B499)</f>
        <v>4.1000000000000085</v>
      </c>
      <c r="E498" s="58">
        <v>33298</v>
      </c>
      <c r="F498" s="55">
        <v>62</v>
      </c>
      <c r="G498" s="55">
        <f>IF(ISBLANK(F499),"",Migigan_ConsumerExpectations[[#This Row],[Consumer expectations]]-F499)</f>
        <v>6.7999999999999972</v>
      </c>
      <c r="I498" s="48">
        <v>33420</v>
      </c>
      <c r="J498" s="55">
        <v>86.8</v>
      </c>
      <c r="K498" s="55">
        <f>IF(ISBLANK(J499),"",Michigan_CurrentCondition[[#This Row],[Current conditions]]-J499)</f>
        <v>-4.2000000000000028</v>
      </c>
    </row>
    <row r="499" spans="1:11" x14ac:dyDescent="0.25">
      <c r="A499" s="58">
        <v>35370</v>
      </c>
      <c r="B499" s="55">
        <v>94.8</v>
      </c>
      <c r="C499" s="57">
        <f>IF(ISBLANK(B500),"",Michigan_UMCSI[[#This Row],[UMCSI]]-B500)</f>
        <v>-0.20000000000000284</v>
      </c>
      <c r="E499" s="58">
        <v>33270</v>
      </c>
      <c r="F499" s="55">
        <v>55.2</v>
      </c>
      <c r="G499" s="55">
        <f>IF(ISBLANK(F500),"",Migigan_ConsumerExpectations[[#This Row],[Consumer expectations]]-F500)</f>
        <v>1.5</v>
      </c>
      <c r="I499" s="48">
        <v>33390</v>
      </c>
      <c r="J499" s="55">
        <v>91</v>
      </c>
      <c r="K499" s="55">
        <f>IF(ISBLANK(J500),"",Michigan_CurrentCondition[[#This Row],[Current conditions]]-J500)</f>
        <v>-3.2000000000000028</v>
      </c>
    </row>
    <row r="500" spans="1:11" x14ac:dyDescent="0.25">
      <c r="A500" s="58">
        <v>35339</v>
      </c>
      <c r="B500" s="55">
        <v>95</v>
      </c>
      <c r="C500" s="57">
        <f>IF(ISBLANK(B501),"",Michigan_UMCSI[[#This Row],[UMCSI]]-B501)</f>
        <v>0.5</v>
      </c>
      <c r="E500" s="58">
        <v>33239</v>
      </c>
      <c r="F500" s="55">
        <v>53.7</v>
      </c>
      <c r="G500" s="55">
        <f>IF(ISBLANK(F501),"",Migigan_ConsumerExpectations[[#This Row],[Consumer expectations]]-F501)</f>
        <v>0.90000000000000568</v>
      </c>
      <c r="I500" s="48">
        <v>33359</v>
      </c>
      <c r="J500" s="55">
        <v>94.2</v>
      </c>
      <c r="K500" s="55">
        <f>IF(ISBLANK(J501),"",Michigan_CurrentCondition[[#This Row],[Current conditions]]-J501)</f>
        <v>1.9000000000000057</v>
      </c>
    </row>
    <row r="501" spans="1:11" x14ac:dyDescent="0.25">
      <c r="A501" s="58">
        <v>35309</v>
      </c>
      <c r="B501" s="55">
        <v>94.5</v>
      </c>
      <c r="C501" s="57">
        <f>IF(ISBLANK(B502),"",Michigan_UMCSI[[#This Row],[UMCSI]]-B502)</f>
        <v>1.5</v>
      </c>
      <c r="E501" s="58">
        <v>33208</v>
      </c>
      <c r="F501" s="55">
        <v>52.8</v>
      </c>
      <c r="G501" s="55">
        <f>IF(ISBLANK(F502),"",Migigan_ConsumerExpectations[[#This Row],[Consumer expectations]]-F502)</f>
        <v>1.8999999999999986</v>
      </c>
      <c r="I501" s="48">
        <v>33329</v>
      </c>
      <c r="J501" s="55">
        <v>92.3</v>
      </c>
      <c r="K501" s="55">
        <f>IF(ISBLANK(J502),"",Michigan_CurrentCondition[[#This Row],[Current conditions]]-J502)</f>
        <v>6.3999999999999915</v>
      </c>
    </row>
    <row r="502" spans="1:11" x14ac:dyDescent="0.25">
      <c r="A502" s="58">
        <v>35278</v>
      </c>
      <c r="B502" s="55">
        <v>93</v>
      </c>
      <c r="C502" s="57">
        <f>IF(ISBLANK(B503),"",Michigan_UMCSI[[#This Row],[UMCSI]]-B503)</f>
        <v>-0.79999999999999716</v>
      </c>
      <c r="E502" s="58">
        <v>33178</v>
      </c>
      <c r="F502" s="55">
        <v>50.9</v>
      </c>
      <c r="G502" s="55">
        <f>IF(ISBLANK(F503),"",Migigan_ConsumerExpectations[[#This Row],[Consumer expectations]]-F503)</f>
        <v>-7.8999999999999986</v>
      </c>
      <c r="I502" s="48">
        <v>33298</v>
      </c>
      <c r="J502" s="55">
        <v>85.9</v>
      </c>
      <c r="K502" s="55">
        <f>IF(ISBLANK(J503),"",Michigan_CurrentCondition[[#This Row],[Current conditions]]-J503)</f>
        <v>-0.89999999999999147</v>
      </c>
    </row>
    <row r="503" spans="1:11" x14ac:dyDescent="0.25">
      <c r="A503" s="58">
        <v>35247</v>
      </c>
      <c r="B503" s="55">
        <v>93.8</v>
      </c>
      <c r="C503" s="57">
        <f>IF(ISBLANK(B504),"",Michigan_UMCSI[[#This Row],[UMCSI]]-B504)</f>
        <v>3.8999999999999915</v>
      </c>
      <c r="E503" s="58">
        <v>33147</v>
      </c>
      <c r="F503" s="55">
        <v>58.8</v>
      </c>
      <c r="G503" s="55">
        <f>IF(ISBLANK(F504),"",Migigan_ConsumerExpectations[[#This Row],[Consumer expectations]]-F504)</f>
        <v>-4.1000000000000014</v>
      </c>
      <c r="I503" s="48">
        <v>33270</v>
      </c>
      <c r="J503" s="55">
        <v>86.8</v>
      </c>
      <c r="K503" s="55">
        <f>IF(ISBLANK(J504),"",Michigan_CurrentCondition[[#This Row],[Current conditions]]-J504)</f>
        <v>2.7999999999999972</v>
      </c>
    </row>
    <row r="504" spans="1:11" x14ac:dyDescent="0.25">
      <c r="A504" s="58">
        <v>35217</v>
      </c>
      <c r="B504" s="55">
        <v>89.9</v>
      </c>
      <c r="C504" s="57">
        <f>IF(ISBLANK(B505),"",Michigan_UMCSI[[#This Row],[UMCSI]]-B505)</f>
        <v>-0.89999999999999147</v>
      </c>
      <c r="E504" s="58">
        <v>33117</v>
      </c>
      <c r="F504" s="55">
        <v>62.9</v>
      </c>
      <c r="G504" s="55">
        <f>IF(ISBLANK(F505),"",Migigan_ConsumerExpectations[[#This Row],[Consumer expectations]]-F505)</f>
        <v>-14.399999999999999</v>
      </c>
      <c r="I504" s="48">
        <v>33239</v>
      </c>
      <c r="J504" s="55">
        <v>84</v>
      </c>
      <c r="K504" s="55">
        <f>IF(ISBLANK(J505),"",Michigan_CurrentCondition[[#This Row],[Current conditions]]-J505)</f>
        <v>-2.7000000000000028</v>
      </c>
    </row>
    <row r="505" spans="1:11" x14ac:dyDescent="0.25">
      <c r="A505" s="58">
        <v>35186</v>
      </c>
      <c r="B505" s="55">
        <v>90.8</v>
      </c>
      <c r="C505" s="57">
        <f>IF(ISBLANK(B506),"",Michigan_UMCSI[[#This Row],[UMCSI]]-B506)</f>
        <v>-4.9000000000000057</v>
      </c>
      <c r="E505" s="58">
        <v>33086</v>
      </c>
      <c r="F505" s="55">
        <v>77.3</v>
      </c>
      <c r="G505" s="55">
        <f>IF(ISBLANK(F506),"",Migigan_ConsumerExpectations[[#This Row],[Consumer expectations]]-F506)</f>
        <v>0.70000000000000284</v>
      </c>
      <c r="I505" s="48">
        <v>33208</v>
      </c>
      <c r="J505" s="55">
        <v>86.7</v>
      </c>
      <c r="K505" s="55">
        <f>IF(ISBLANK(J506),"",Michigan_CurrentCondition[[#This Row],[Current conditions]]-J506)</f>
        <v>2.5</v>
      </c>
    </row>
    <row r="506" spans="1:11" x14ac:dyDescent="0.25">
      <c r="A506" s="58">
        <v>35156</v>
      </c>
      <c r="B506" s="55">
        <v>95.7</v>
      </c>
      <c r="C506" s="57">
        <f>IF(ISBLANK(B507),"",Michigan_UMCSI[[#This Row],[UMCSI]]-B507)</f>
        <v>9.1000000000000085</v>
      </c>
      <c r="E506" s="58">
        <v>33055</v>
      </c>
      <c r="F506" s="55">
        <v>76.599999999999994</v>
      </c>
      <c r="G506" s="55">
        <f>IF(ISBLANK(F507),"",Migigan_ConsumerExpectations[[#This Row],[Consumer expectations]]-F507)</f>
        <v>-2.7000000000000028</v>
      </c>
      <c r="I506" s="48">
        <v>33178</v>
      </c>
      <c r="J506" s="55">
        <v>84.2</v>
      </c>
      <c r="K506" s="55">
        <f>IF(ISBLANK(J507),"",Michigan_CurrentCondition[[#This Row],[Current conditions]]-J507)</f>
        <v>-10.5</v>
      </c>
    </row>
    <row r="507" spans="1:11" x14ac:dyDescent="0.25">
      <c r="A507" s="58">
        <v>35125</v>
      </c>
      <c r="B507" s="55">
        <v>86.6</v>
      </c>
      <c r="C507" s="57">
        <f>IF(ISBLANK(B508),"",Michigan_UMCSI[[#This Row],[UMCSI]]-B508)</f>
        <v>-3.3000000000000114</v>
      </c>
      <c r="E507" s="58">
        <v>33025</v>
      </c>
      <c r="F507" s="55">
        <v>79.3</v>
      </c>
      <c r="G507" s="55">
        <f>IF(ISBLANK(F508),"",Migigan_ConsumerExpectations[[#This Row],[Consumer expectations]]-F508)</f>
        <v>-4.6000000000000085</v>
      </c>
      <c r="I507" s="48">
        <v>33147</v>
      </c>
      <c r="J507" s="55">
        <v>94.7</v>
      </c>
      <c r="K507" s="55">
        <f>IF(ISBLANK(J508),"",Michigan_CurrentCondition[[#This Row],[Current conditions]]-J508)</f>
        <v>-2.7999999999999972</v>
      </c>
    </row>
    <row r="508" spans="1:11" x14ac:dyDescent="0.25">
      <c r="A508" s="58">
        <v>35096</v>
      </c>
      <c r="B508" s="55">
        <v>89.9</v>
      </c>
      <c r="C508" s="57">
        <f>IF(ISBLANK(B509),"",Michigan_UMCSI[[#This Row],[UMCSI]]-B509)</f>
        <v>-0.59999999999999432</v>
      </c>
      <c r="E508" s="58">
        <v>32994</v>
      </c>
      <c r="F508" s="55">
        <v>83.9</v>
      </c>
      <c r="G508" s="55">
        <f>IF(ISBLANK(F509),"",Migigan_ConsumerExpectations[[#This Row],[Consumer expectations]]-F509)</f>
        <v>2.6000000000000085</v>
      </c>
      <c r="I508" s="48">
        <v>33117</v>
      </c>
      <c r="J508" s="55">
        <v>97.5</v>
      </c>
      <c r="K508" s="55">
        <f>IF(ISBLANK(J509),"",Michigan_CurrentCondition[[#This Row],[Current conditions]]-J509)</f>
        <v>-7.5999999999999943</v>
      </c>
    </row>
    <row r="509" spans="1:11" x14ac:dyDescent="0.25">
      <c r="A509" s="58">
        <v>35065</v>
      </c>
      <c r="B509" s="55">
        <v>90.5</v>
      </c>
      <c r="C509" s="57">
        <f>IF(ISBLANK(B510),"",Michigan_UMCSI[[#This Row],[UMCSI]]-B510)</f>
        <v>-0.20000000000000284</v>
      </c>
      <c r="E509" s="58">
        <v>32964</v>
      </c>
      <c r="F509" s="55">
        <v>81.3</v>
      </c>
      <c r="G509" s="55">
        <f>IF(ISBLANK(F510),"",Migigan_ConsumerExpectations[[#This Row],[Consumer expectations]]-F510)</f>
        <v>0</v>
      </c>
      <c r="I509" s="48">
        <v>33086</v>
      </c>
      <c r="J509" s="55">
        <v>105.1</v>
      </c>
      <c r="K509" s="55">
        <f>IF(ISBLANK(J510),"",Michigan_CurrentCondition[[#This Row],[Current conditions]]-J510)</f>
        <v>-1.4000000000000057</v>
      </c>
    </row>
    <row r="510" spans="1:11" x14ac:dyDescent="0.25">
      <c r="A510" s="58">
        <v>35034</v>
      </c>
      <c r="B510" s="55">
        <v>90.7</v>
      </c>
      <c r="C510" s="57">
        <f>IF(ISBLANK(B511),"",Michigan_UMCSI[[#This Row],[UMCSI]]-B511)</f>
        <v>0.29999999999999716</v>
      </c>
      <c r="E510" s="58">
        <v>32933</v>
      </c>
      <c r="F510" s="55">
        <v>81.3</v>
      </c>
      <c r="G510" s="55">
        <f>IF(ISBLANK(F511),"",Migigan_ConsumerExpectations[[#This Row],[Consumer expectations]]-F511)</f>
        <v>-2.1000000000000085</v>
      </c>
      <c r="I510" s="48">
        <v>33055</v>
      </c>
      <c r="J510" s="55">
        <v>106.5</v>
      </c>
      <c r="K510" s="55">
        <f>IF(ISBLANK(J511),"",Michigan_CurrentCondition[[#This Row],[Current conditions]]-J511)</f>
        <v>-1.5999999999999943</v>
      </c>
    </row>
    <row r="511" spans="1:11" x14ac:dyDescent="0.25">
      <c r="A511" s="58">
        <v>35004</v>
      </c>
      <c r="B511" s="55">
        <v>90.4</v>
      </c>
      <c r="C511" s="57">
        <f>IF(ISBLANK(B512),"",Michigan_UMCSI[[#This Row],[UMCSI]]-B512)</f>
        <v>1.5</v>
      </c>
      <c r="E511" s="58">
        <v>32905</v>
      </c>
      <c r="F511" s="55">
        <v>83.4</v>
      </c>
      <c r="G511" s="55">
        <f>IF(ISBLANK(F512),"",Migigan_ConsumerExpectations[[#This Row],[Consumer expectations]]-F512)</f>
        <v>-2.0999999999999943</v>
      </c>
      <c r="I511" s="48">
        <v>33025</v>
      </c>
      <c r="J511" s="55">
        <v>108.1</v>
      </c>
      <c r="K511" s="55">
        <f>IF(ISBLANK(J512),"",Michigan_CurrentCondition[[#This Row],[Current conditions]]-J512)</f>
        <v>-1.3000000000000114</v>
      </c>
    </row>
    <row r="512" spans="1:11" x14ac:dyDescent="0.25">
      <c r="A512" s="58">
        <v>34973</v>
      </c>
      <c r="B512" s="55">
        <v>88.9</v>
      </c>
      <c r="C512" s="57">
        <f>IF(ISBLANK(B513),"",Michigan_UMCSI[[#This Row],[UMCSI]]-B513)</f>
        <v>-7.5999999999999943</v>
      </c>
      <c r="E512" s="58">
        <v>32874</v>
      </c>
      <c r="F512" s="55">
        <v>85.5</v>
      </c>
      <c r="G512" s="55">
        <f>IF(ISBLANK(F513),"",Migigan_ConsumerExpectations[[#This Row],[Consumer expectations]]-F513)</f>
        <v>1.2000000000000028</v>
      </c>
      <c r="I512" s="48">
        <v>32994</v>
      </c>
      <c r="J512" s="55">
        <v>109.4</v>
      </c>
      <c r="K512" s="55">
        <f>IF(ISBLANK(J513),"",Michigan_CurrentCondition[[#This Row],[Current conditions]]-J513)</f>
        <v>2.5</v>
      </c>
    </row>
    <row r="513" spans="1:11" x14ac:dyDescent="0.25">
      <c r="A513" s="58">
        <v>34943</v>
      </c>
      <c r="B513" s="55">
        <v>96.5</v>
      </c>
      <c r="C513" s="57">
        <f>IF(ISBLANK(B514),"",Michigan_UMCSI[[#This Row],[UMCSI]]-B514)</f>
        <v>2.4000000000000057</v>
      </c>
      <c r="E513" s="58">
        <v>32843</v>
      </c>
      <c r="F513" s="55">
        <v>84.3</v>
      </c>
      <c r="G513" s="55">
        <f>IF(ISBLANK(F514),"",Migigan_ConsumerExpectations[[#This Row],[Consumer expectations]]-F514)</f>
        <v>-2.9000000000000057</v>
      </c>
      <c r="I513" s="48">
        <v>32964</v>
      </c>
      <c r="J513" s="55">
        <v>106.9</v>
      </c>
      <c r="K513" s="55">
        <f>IF(ISBLANK(J514),"",Michigan_CurrentCondition[[#This Row],[Current conditions]]-J514)</f>
        <v>4.6000000000000085</v>
      </c>
    </row>
    <row r="514" spans="1:11" x14ac:dyDescent="0.25">
      <c r="A514" s="58">
        <v>34912</v>
      </c>
      <c r="B514" s="55">
        <v>94.1</v>
      </c>
      <c r="C514" s="57">
        <f>IF(ISBLANK(B515),"",Michigan_UMCSI[[#This Row],[UMCSI]]-B515)</f>
        <v>1.7999999999999972</v>
      </c>
      <c r="E514" s="58">
        <v>32813</v>
      </c>
      <c r="F514" s="55">
        <v>87.2</v>
      </c>
      <c r="G514" s="55">
        <f>IF(ISBLANK(F515),"",Migigan_ConsumerExpectations[[#This Row],[Consumer expectations]]-F515)</f>
        <v>-1.3999999999999915</v>
      </c>
      <c r="I514" s="48">
        <v>32933</v>
      </c>
      <c r="J514" s="55">
        <v>102.3</v>
      </c>
      <c r="K514" s="55">
        <f>IF(ISBLANK(J515),"",Michigan_CurrentCondition[[#This Row],[Current conditions]]-J515)</f>
        <v>-5.7000000000000028</v>
      </c>
    </row>
    <row r="515" spans="1:11" x14ac:dyDescent="0.25">
      <c r="A515" s="58">
        <v>34881</v>
      </c>
      <c r="B515" s="55">
        <v>92.3</v>
      </c>
      <c r="C515" s="57">
        <f>IF(ISBLANK(B516),"",Michigan_UMCSI[[#This Row],[UMCSI]]-B516)</f>
        <v>3.8999999999999915</v>
      </c>
      <c r="E515" s="58">
        <v>32782</v>
      </c>
      <c r="F515" s="55">
        <v>88.6</v>
      </c>
      <c r="G515" s="55">
        <f>IF(ISBLANK(F516),"",Migigan_ConsumerExpectations[[#This Row],[Consumer expectations]]-F516)</f>
        <v>8.2999999999999972</v>
      </c>
      <c r="I515" s="48">
        <v>32905</v>
      </c>
      <c r="J515" s="55">
        <v>108</v>
      </c>
      <c r="K515" s="55">
        <f>IF(ISBLANK(J516),"",Michigan_CurrentCondition[[#This Row],[Current conditions]]-J516)</f>
        <v>9.7999999999999972</v>
      </c>
    </row>
    <row r="516" spans="1:11" x14ac:dyDescent="0.25">
      <c r="A516" s="58">
        <v>34851</v>
      </c>
      <c r="B516" s="55">
        <v>88.4</v>
      </c>
      <c r="C516" s="57">
        <f>IF(ISBLANK(B517),"",Michigan_UMCSI[[#This Row],[UMCSI]]-B517)</f>
        <v>-5.3999999999999915</v>
      </c>
      <c r="E516" s="58">
        <v>32752</v>
      </c>
      <c r="F516" s="55">
        <v>80.3</v>
      </c>
      <c r="G516" s="55">
        <f>IF(ISBLANK(F517),"",Migigan_ConsumerExpectations[[#This Row],[Consumer expectations]]-F517)</f>
        <v>-5.2000000000000028</v>
      </c>
      <c r="I516" s="48">
        <v>32874</v>
      </c>
      <c r="J516" s="55">
        <v>98.2</v>
      </c>
      <c r="K516" s="55">
        <f>IF(ISBLANK(J517),"",Michigan_CurrentCondition[[#This Row],[Current conditions]]-J517)</f>
        <v>-3</v>
      </c>
    </row>
    <row r="517" spans="1:11" x14ac:dyDescent="0.25">
      <c r="A517" s="58">
        <v>34820</v>
      </c>
      <c r="B517" s="55">
        <v>93.8</v>
      </c>
      <c r="C517" s="57">
        <f>IF(ISBLANK(B518),"",Michigan_UMCSI[[#This Row],[UMCSI]]-B518)</f>
        <v>2</v>
      </c>
      <c r="E517" s="58">
        <v>32721</v>
      </c>
      <c r="F517" s="55">
        <v>85.5</v>
      </c>
      <c r="G517" s="55">
        <f>IF(ISBLANK(F518),"",Migigan_ConsumerExpectations[[#This Row],[Consumer expectations]]-F518)</f>
        <v>3.5</v>
      </c>
      <c r="I517" s="48">
        <v>32843</v>
      </c>
      <c r="J517" s="55">
        <v>101.2</v>
      </c>
      <c r="K517" s="55">
        <f>IF(ISBLANK(J518),"",Michigan_CurrentCondition[[#This Row],[Current conditions]]-J518)</f>
        <v>-3.2000000000000028</v>
      </c>
    </row>
    <row r="518" spans="1:11" x14ac:dyDescent="0.25">
      <c r="A518" s="58">
        <v>34790</v>
      </c>
      <c r="B518" s="55">
        <v>91.8</v>
      </c>
      <c r="C518" s="57">
        <f>IF(ISBLANK(B519),"",Michigan_UMCSI[[#This Row],[UMCSI]]-B519)</f>
        <v>-5.2999999999999972</v>
      </c>
      <c r="E518" s="58">
        <v>32690</v>
      </c>
      <c r="F518" s="55">
        <v>82</v>
      </c>
      <c r="G518" s="55">
        <f>IF(ISBLANK(F519),"",Migigan_ConsumerExpectations[[#This Row],[Consumer expectations]]-F519)</f>
        <v>1.9000000000000057</v>
      </c>
      <c r="I518" s="48">
        <v>32813</v>
      </c>
      <c r="J518" s="55">
        <v>104.4</v>
      </c>
      <c r="K518" s="55">
        <f>IF(ISBLANK(J519),"",Michigan_CurrentCondition[[#This Row],[Current conditions]]-J519)</f>
        <v>-2.6999999999999886</v>
      </c>
    </row>
    <row r="519" spans="1:11" x14ac:dyDescent="0.25">
      <c r="A519" s="58">
        <v>34759</v>
      </c>
      <c r="B519" s="55">
        <v>97.1</v>
      </c>
      <c r="C519" s="57">
        <f>IF(ISBLANK(B520),"",Michigan_UMCSI[[#This Row],[UMCSI]]-B520)</f>
        <v>-2</v>
      </c>
      <c r="E519" s="58">
        <v>32660</v>
      </c>
      <c r="F519" s="55">
        <v>80.099999999999994</v>
      </c>
      <c r="G519" s="55">
        <f>IF(ISBLANK(F520),"",Migigan_ConsumerExpectations[[#This Row],[Consumer expectations]]-F520)</f>
        <v>-3.1000000000000085</v>
      </c>
      <c r="I519" s="48">
        <v>32782</v>
      </c>
      <c r="J519" s="55">
        <v>107.1</v>
      </c>
      <c r="K519" s="55">
        <f>IF(ISBLANK(J520),"",Michigan_CurrentCondition[[#This Row],[Current conditions]]-J520)</f>
        <v>3.1999999999999886</v>
      </c>
    </row>
    <row r="520" spans="1:11" x14ac:dyDescent="0.25">
      <c r="A520" s="58">
        <v>34731</v>
      </c>
      <c r="B520" s="55">
        <v>99.1</v>
      </c>
      <c r="C520" s="57">
        <f>IF(ISBLANK(B521),"",Michigan_UMCSI[[#This Row],[UMCSI]]-B521)</f>
        <v>1.3999999999999915</v>
      </c>
      <c r="E520" s="58">
        <v>32629</v>
      </c>
      <c r="F520" s="55">
        <v>83.2</v>
      </c>
      <c r="G520" s="55">
        <f>IF(ISBLANK(F521),"",Migigan_ConsumerExpectations[[#This Row],[Consumer expectations]]-F521)</f>
        <v>-4.3999999999999915</v>
      </c>
      <c r="I520" s="48">
        <v>32752</v>
      </c>
      <c r="J520" s="55">
        <v>103.9</v>
      </c>
      <c r="K520" s="55">
        <f>IF(ISBLANK(J521),"",Michigan_CurrentCondition[[#This Row],[Current conditions]]-J521)</f>
        <v>1.8000000000000114</v>
      </c>
    </row>
    <row r="521" spans="1:11" x14ac:dyDescent="0.25">
      <c r="A521" s="58">
        <v>34700</v>
      </c>
      <c r="B521" s="55">
        <v>97.7</v>
      </c>
      <c r="C521" s="57">
        <f>IF(ISBLANK(B522),"",Michigan_UMCSI[[#This Row],[UMCSI]]-B522)</f>
        <v>7.6000000000000085</v>
      </c>
      <c r="E521" s="58">
        <v>32599</v>
      </c>
      <c r="F521" s="55">
        <v>87.6</v>
      </c>
      <c r="G521" s="55">
        <f>IF(ISBLANK(F522),"",Migigan_ConsumerExpectations[[#This Row],[Consumer expectations]]-F522)</f>
        <v>-1.2000000000000028</v>
      </c>
      <c r="I521" s="48">
        <v>32721</v>
      </c>
      <c r="J521" s="55">
        <v>102.1</v>
      </c>
      <c r="K521" s="55">
        <f>IF(ISBLANK(J522),"",Michigan_CurrentCondition[[#This Row],[Current conditions]]-J522)</f>
        <v>-2</v>
      </c>
    </row>
    <row r="522" spans="1:11" x14ac:dyDescent="0.25">
      <c r="A522" s="58">
        <v>34669</v>
      </c>
      <c r="B522" s="55">
        <v>90.1</v>
      </c>
      <c r="C522" s="57">
        <f>IF(ISBLANK(B523),"",Michigan_UMCSI[[#This Row],[UMCSI]]-B523)</f>
        <v>-1.9000000000000057</v>
      </c>
      <c r="E522" s="58">
        <v>32568</v>
      </c>
      <c r="F522" s="55">
        <v>88.8</v>
      </c>
      <c r="G522" s="55">
        <f>IF(ISBLANK(F523),"",Migigan_ConsumerExpectations[[#This Row],[Consumer expectations]]-F523)</f>
        <v>-1.1000000000000085</v>
      </c>
      <c r="I522" s="48">
        <v>32690</v>
      </c>
      <c r="J522" s="55">
        <v>104.1</v>
      </c>
      <c r="K522" s="55">
        <f>IF(ISBLANK(J523),"",Michigan_CurrentCondition[[#This Row],[Current conditions]]-J523)</f>
        <v>-3</v>
      </c>
    </row>
    <row r="523" spans="1:11" x14ac:dyDescent="0.25">
      <c r="A523" s="58">
        <v>34639</v>
      </c>
      <c r="B523" s="55">
        <v>92</v>
      </c>
      <c r="C523" s="57">
        <f>IF(ISBLANK(B524),"",Michigan_UMCSI[[#This Row],[UMCSI]]-B524)</f>
        <v>-0.20000000000000284</v>
      </c>
      <c r="E523" s="58">
        <v>32540</v>
      </c>
      <c r="F523" s="55">
        <v>89.9</v>
      </c>
      <c r="G523" s="55">
        <f>IF(ISBLANK(F524),"",Migigan_ConsumerExpectations[[#This Row],[Consumer expectations]]-F524)</f>
        <v>4.4000000000000057</v>
      </c>
      <c r="I523" s="48">
        <v>32660</v>
      </c>
      <c r="J523" s="55">
        <v>107.1</v>
      </c>
      <c r="K523" s="55">
        <f>IF(ISBLANK(J524),"",Michigan_CurrentCondition[[#This Row],[Current conditions]]-J524)</f>
        <v>2.6999999999999886</v>
      </c>
    </row>
    <row r="524" spans="1:11" x14ac:dyDescent="0.25">
      <c r="A524" s="58">
        <v>34608</v>
      </c>
      <c r="B524" s="55">
        <v>92.2</v>
      </c>
      <c r="C524" s="57">
        <f>IF(ISBLANK(B525),"",Michigan_UMCSI[[#This Row],[UMCSI]]-B525)</f>
        <v>-0.39999999999999147</v>
      </c>
      <c r="E524" s="58">
        <v>32509</v>
      </c>
      <c r="F524" s="55">
        <v>85.5</v>
      </c>
      <c r="G524" s="55">
        <f>IF(ISBLANK(F525),"",Migigan_ConsumerExpectations[[#This Row],[Consumer expectations]]-F525)</f>
        <v>-0.79999999999999716</v>
      </c>
      <c r="I524" s="48">
        <v>32629</v>
      </c>
      <c r="J524" s="55">
        <v>104.4</v>
      </c>
      <c r="K524" s="55">
        <f>IF(ISBLANK(J525),"",Michigan_CurrentCondition[[#This Row],[Current conditions]]-J525)</f>
        <v>-0.39999999999999147</v>
      </c>
    </row>
    <row r="525" spans="1:11" x14ac:dyDescent="0.25">
      <c r="A525" s="58">
        <v>34578</v>
      </c>
      <c r="B525" s="55">
        <v>92.6</v>
      </c>
      <c r="C525" s="57">
        <f>IF(ISBLANK(B526),"",Michigan_UMCSI[[#This Row],[UMCSI]]-B526)</f>
        <v>3.6999999999999886</v>
      </c>
      <c r="E525" s="58">
        <v>32478</v>
      </c>
      <c r="F525" s="55">
        <v>86.3</v>
      </c>
      <c r="G525" s="55">
        <f>IF(ISBLANK(F526),"",Migigan_ConsumerExpectations[[#This Row],[Consumer expectations]]-F526)</f>
        <v>-0.70000000000000284</v>
      </c>
      <c r="I525" s="48">
        <v>32599</v>
      </c>
      <c r="J525" s="55">
        <v>104.8</v>
      </c>
      <c r="K525" s="55">
        <f>IF(ISBLANK(J526),"",Michigan_CurrentCondition[[#This Row],[Current conditions]]-J526)</f>
        <v>-0.90000000000000568</v>
      </c>
    </row>
    <row r="526" spans="1:11" x14ac:dyDescent="0.25">
      <c r="A526" s="58">
        <v>34547</v>
      </c>
      <c r="B526" s="55">
        <v>88.9</v>
      </c>
      <c r="C526" s="57">
        <f>IF(ISBLANK(B527),"",Michigan_UMCSI[[#This Row],[UMCSI]]-B527)</f>
        <v>-5.5999999999999943</v>
      </c>
      <c r="E526" s="58">
        <v>32448</v>
      </c>
      <c r="F526" s="55">
        <v>87</v>
      </c>
      <c r="G526" s="55">
        <f>IF(ISBLANK(F527),"",Migigan_ConsumerExpectations[[#This Row],[Consumer expectations]]-F527)</f>
        <v>-2.5</v>
      </c>
      <c r="I526" s="48">
        <v>32568</v>
      </c>
      <c r="J526" s="55">
        <v>105.7</v>
      </c>
      <c r="K526" s="55">
        <f>IF(ISBLANK(J527),"",Michigan_CurrentCondition[[#This Row],[Current conditions]]-J527)</f>
        <v>-4.5999999999999943</v>
      </c>
    </row>
    <row r="527" spans="1:11" x14ac:dyDescent="0.25">
      <c r="A527" s="58">
        <v>34516</v>
      </c>
      <c r="B527" s="55">
        <v>94.5</v>
      </c>
      <c r="C527" s="57">
        <f>IF(ISBLANK(B528),"",Michigan_UMCSI[[#This Row],[UMCSI]]-B528)</f>
        <v>3</v>
      </c>
      <c r="E527" s="58">
        <v>32417</v>
      </c>
      <c r="F527" s="55">
        <v>89.5</v>
      </c>
      <c r="G527" s="55">
        <f>IF(ISBLANK(F528),"",Migigan_ConsumerExpectations[[#This Row],[Consumer expectations]]-F528)</f>
        <v>0.70000000000000284</v>
      </c>
      <c r="I527" s="48">
        <v>32540</v>
      </c>
      <c r="J527" s="55">
        <v>110.3</v>
      </c>
      <c r="K527" s="55">
        <f>IF(ISBLANK(J528),"",Michigan_CurrentCondition[[#This Row],[Current conditions]]-J528)</f>
        <v>8.2999999999999972</v>
      </c>
    </row>
    <row r="528" spans="1:11" x14ac:dyDescent="0.25">
      <c r="A528" s="58">
        <v>34486</v>
      </c>
      <c r="B528" s="55">
        <v>91.5</v>
      </c>
      <c r="C528" s="57">
        <f>IF(ISBLANK(B529),"",Michigan_UMCSI[[#This Row],[UMCSI]]-B529)</f>
        <v>-2.7000000000000028</v>
      </c>
      <c r="E528" s="58">
        <v>32387</v>
      </c>
      <c r="F528" s="55">
        <v>88.8</v>
      </c>
      <c r="G528" s="55">
        <f>IF(ISBLANK(F529),"",Migigan_ConsumerExpectations[[#This Row],[Consumer expectations]]-F529)</f>
        <v>6.5</v>
      </c>
      <c r="I528" s="48">
        <v>32509</v>
      </c>
      <c r="J528" s="55">
        <v>102</v>
      </c>
      <c r="K528" s="55">
        <f>IF(ISBLANK(J529),"",Michigan_CurrentCondition[[#This Row],[Current conditions]]-J529)</f>
        <v>-1.2999999999999972</v>
      </c>
    </row>
    <row r="529" spans="1:11" x14ac:dyDescent="0.25">
      <c r="A529" s="58">
        <v>34455</v>
      </c>
      <c r="B529" s="55">
        <v>94.2</v>
      </c>
      <c r="C529" s="57">
        <f>IF(ISBLANK(B530),"",Michigan_UMCSI[[#This Row],[UMCSI]]-B530)</f>
        <v>2.1000000000000085</v>
      </c>
      <c r="E529" s="58">
        <v>32356</v>
      </c>
      <c r="F529" s="55">
        <v>82.3</v>
      </c>
      <c r="G529" s="55">
        <f>IF(ISBLANK(F530),"",Migigan_ConsumerExpectations[[#This Row],[Consumer expectations]]-F530)</f>
        <v>-3.4000000000000057</v>
      </c>
      <c r="I529" s="48">
        <v>32478</v>
      </c>
      <c r="J529" s="55">
        <v>103.3</v>
      </c>
      <c r="K529" s="55">
        <f>IF(ISBLANK(J530),"",Michigan_CurrentCondition[[#This Row],[Current conditions]]-J530)</f>
        <v>-1.7000000000000028</v>
      </c>
    </row>
    <row r="530" spans="1:11" x14ac:dyDescent="0.25">
      <c r="A530" s="58">
        <v>34425</v>
      </c>
      <c r="B530" s="55">
        <v>92.1</v>
      </c>
      <c r="C530" s="57">
        <f>IF(ISBLANK(B531),"",Michigan_UMCSI[[#This Row],[UMCSI]]-B531)</f>
        <v>-0.80000000000001137</v>
      </c>
      <c r="E530" s="58">
        <v>32325</v>
      </c>
      <c r="F530" s="55">
        <v>85.7</v>
      </c>
      <c r="G530" s="55">
        <f>IF(ISBLANK(F531),"",Migigan_ConsumerExpectations[[#This Row],[Consumer expectations]]-F531)</f>
        <v>-1.5999999999999943</v>
      </c>
      <c r="I530" s="48">
        <v>32448</v>
      </c>
      <c r="J530" s="55">
        <v>105</v>
      </c>
      <c r="K530" s="55">
        <f>IF(ISBLANK(J531),"",Michigan_CurrentCondition[[#This Row],[Current conditions]]-J531)</f>
        <v>-4.4000000000000057</v>
      </c>
    </row>
    <row r="531" spans="1:11" x14ac:dyDescent="0.25">
      <c r="A531" s="58">
        <v>34394</v>
      </c>
      <c r="B531" s="55">
        <v>92.9</v>
      </c>
      <c r="C531" s="57">
        <f>IF(ISBLANK(B532),"",Michigan_UMCSI[[#This Row],[UMCSI]]-B532)</f>
        <v>-2.8999999999999915</v>
      </c>
      <c r="E531" s="58">
        <v>32295</v>
      </c>
      <c r="F531" s="55">
        <v>87.3</v>
      </c>
      <c r="G531" s="55">
        <f>IF(ISBLANK(F532),"",Migigan_ConsumerExpectations[[#This Row],[Consumer expectations]]-F532)</f>
        <v>4.8999999999999915</v>
      </c>
      <c r="I531" s="48">
        <v>32417</v>
      </c>
      <c r="J531" s="55">
        <v>109.4</v>
      </c>
      <c r="K531" s="55">
        <f>IF(ISBLANK(J532),"",Michigan_CurrentCondition[[#This Row],[Current conditions]]-J532)</f>
        <v>-1.3999999999999915</v>
      </c>
    </row>
    <row r="532" spans="1:11" x14ac:dyDescent="0.25">
      <c r="A532" s="58">
        <v>34366</v>
      </c>
      <c r="B532" s="55">
        <v>95.8</v>
      </c>
      <c r="C532" s="57">
        <f>IF(ISBLANK(B533),"",Michigan_UMCSI[[#This Row],[UMCSI]]-B533)</f>
        <v>8.0999999999999943</v>
      </c>
      <c r="E532" s="58">
        <v>32264</v>
      </c>
      <c r="F532" s="55">
        <v>82.4</v>
      </c>
      <c r="G532" s="55">
        <f>IF(ISBLANK(F533),"",Migigan_ConsumerExpectations[[#This Row],[Consumer expectations]]-F533)</f>
        <v>-2.7999999999999972</v>
      </c>
      <c r="I532" s="48">
        <v>32387</v>
      </c>
      <c r="J532" s="55">
        <v>110.8</v>
      </c>
      <c r="K532" s="55">
        <f>IF(ISBLANK(J533),"",Michigan_CurrentCondition[[#This Row],[Current conditions]]-J533)</f>
        <v>9.9999999999994316E-2</v>
      </c>
    </row>
    <row r="533" spans="1:11" x14ac:dyDescent="0.25">
      <c r="A533" s="58">
        <v>34335</v>
      </c>
      <c r="B533" s="55">
        <v>87.7</v>
      </c>
      <c r="C533" s="57">
        <f>IF(ISBLANK(B534),"",Michigan_UMCSI[[#This Row],[UMCSI]]-B534)</f>
        <v>5.7000000000000028</v>
      </c>
      <c r="E533" s="58">
        <v>32234</v>
      </c>
      <c r="F533" s="55">
        <v>85.2</v>
      </c>
      <c r="G533" s="55">
        <f>IF(ISBLANK(F534),"",Migigan_ConsumerExpectations[[#This Row],[Consumer expectations]]-F534)</f>
        <v>3.2999999999999972</v>
      </c>
      <c r="I533" s="48">
        <v>32356</v>
      </c>
      <c r="J533" s="55">
        <v>110.7</v>
      </c>
      <c r="K533" s="55">
        <f>IF(ISBLANK(J534),"",Michigan_CurrentCondition[[#This Row],[Current conditions]]-J534)</f>
        <v>2.1000000000000085</v>
      </c>
    </row>
    <row r="534" spans="1:11" x14ac:dyDescent="0.25">
      <c r="A534" s="58">
        <v>34304</v>
      </c>
      <c r="B534" s="55">
        <v>82</v>
      </c>
      <c r="C534" s="57">
        <f>IF(ISBLANK(B535),"",Michigan_UMCSI[[#This Row],[UMCSI]]-B535)</f>
        <v>-1.0999999999999943</v>
      </c>
      <c r="E534" s="58">
        <v>32203</v>
      </c>
      <c r="F534" s="55">
        <v>81.900000000000006</v>
      </c>
      <c r="G534" s="55">
        <f>IF(ISBLANK(F535),"",Migigan_ConsumerExpectations[[#This Row],[Consumer expectations]]-F535)</f>
        <v>1</v>
      </c>
      <c r="I534" s="48">
        <v>32325</v>
      </c>
      <c r="J534" s="55">
        <v>108.6</v>
      </c>
      <c r="K534" s="55">
        <f>IF(ISBLANK(J535),"",Michigan_CurrentCondition[[#This Row],[Current conditions]]-J535)</f>
        <v>2.0999999999999943</v>
      </c>
    </row>
    <row r="535" spans="1:11" x14ac:dyDescent="0.25">
      <c r="A535" s="58">
        <v>34274</v>
      </c>
      <c r="B535" s="55">
        <v>83.1</v>
      </c>
      <c r="C535" s="57">
        <f>IF(ISBLANK(B536),"",Michigan_UMCSI[[#This Row],[UMCSI]]-B536)</f>
        <v>5.6999999999999886</v>
      </c>
      <c r="E535" s="58">
        <v>32174</v>
      </c>
      <c r="F535" s="55">
        <v>80.900000000000006</v>
      </c>
      <c r="G535" s="55">
        <f>IF(ISBLANK(F536),"",Migigan_ConsumerExpectations[[#This Row],[Consumer expectations]]-F536)</f>
        <v>4.2000000000000028</v>
      </c>
      <c r="I535" s="48">
        <v>32295</v>
      </c>
      <c r="J535" s="55">
        <v>106.5</v>
      </c>
      <c r="K535" s="55">
        <f>IF(ISBLANK(J536),"",Michigan_CurrentCondition[[#This Row],[Current conditions]]-J536)</f>
        <v>1.7000000000000028</v>
      </c>
    </row>
    <row r="536" spans="1:11" x14ac:dyDescent="0.25">
      <c r="A536" s="58">
        <v>34243</v>
      </c>
      <c r="B536" s="55">
        <v>77.400000000000006</v>
      </c>
      <c r="C536" s="57">
        <f>IF(ISBLANK(B537),"",Michigan_UMCSI[[#This Row],[UMCSI]]-B537)</f>
        <v>2</v>
      </c>
      <c r="E536" s="58">
        <v>32143</v>
      </c>
      <c r="F536" s="55">
        <v>76.7</v>
      </c>
      <c r="G536" s="55">
        <f>IF(ISBLANK(F537),"",Migigan_ConsumerExpectations[[#This Row],[Consumer expectations]]-F537)</f>
        <v>4</v>
      </c>
      <c r="I536" s="48">
        <v>32264</v>
      </c>
      <c r="J536" s="55">
        <v>104.8</v>
      </c>
      <c r="K536" s="55">
        <f>IF(ISBLANK(J537),"",Michigan_CurrentCondition[[#This Row],[Current conditions]]-J537)</f>
        <v>-4.2999999999999972</v>
      </c>
    </row>
    <row r="537" spans="1:11" x14ac:dyDescent="0.25">
      <c r="A537" s="58">
        <v>34213</v>
      </c>
      <c r="B537" s="55">
        <v>75.400000000000006</v>
      </c>
      <c r="C537" s="57">
        <f>IF(ISBLANK(B538),"",Michigan_UMCSI[[#This Row],[UMCSI]]-B538)</f>
        <v>-1.5</v>
      </c>
      <c r="E537" s="58">
        <v>32112</v>
      </c>
      <c r="F537" s="55">
        <v>72.7</v>
      </c>
      <c r="G537" s="55">
        <f>IF(ISBLANK(F538),"",Migigan_ConsumerExpectations[[#This Row],[Consumer expectations]]-F538)</f>
        <v>-7.7000000000000028</v>
      </c>
      <c r="I537" s="48">
        <v>32234</v>
      </c>
      <c r="J537" s="55">
        <v>109.1</v>
      </c>
      <c r="K537" s="55">
        <f>IF(ISBLANK(J538),"",Michigan_CurrentCondition[[#This Row],[Current conditions]]-J538)</f>
        <v>2.5</v>
      </c>
    </row>
    <row r="538" spans="1:11" x14ac:dyDescent="0.25">
      <c r="A538" s="58">
        <v>34182</v>
      </c>
      <c r="B538" s="55">
        <v>76.900000000000006</v>
      </c>
      <c r="C538" s="57">
        <f>IF(ISBLANK(B539),"",Michigan_UMCSI[[#This Row],[UMCSI]]-B539)</f>
        <v>-5.8999999999999915</v>
      </c>
      <c r="E538" s="58">
        <v>32082</v>
      </c>
      <c r="F538" s="55">
        <v>80.400000000000006</v>
      </c>
      <c r="G538" s="55">
        <f>IF(ISBLANK(F539),"",Migigan_ConsumerExpectations[[#This Row],[Consumer expectations]]-F539)</f>
        <v>-3.7999999999999972</v>
      </c>
      <c r="I538" s="48">
        <v>32203</v>
      </c>
      <c r="J538" s="55">
        <v>106.6</v>
      </c>
      <c r="K538" s="55">
        <f>IF(ISBLANK(J539),"",Michigan_CurrentCondition[[#This Row],[Current conditions]]-J539)</f>
        <v>0.39999999999999147</v>
      </c>
    </row>
    <row r="539" spans="1:11" x14ac:dyDescent="0.25">
      <c r="A539" s="58">
        <v>34151</v>
      </c>
      <c r="B539" s="55">
        <v>82.8</v>
      </c>
      <c r="C539" s="57">
        <f>IF(ISBLANK(B540),"",Michigan_UMCSI[[#This Row],[UMCSI]]-B540)</f>
        <v>0.89999999999999147</v>
      </c>
      <c r="E539" s="58">
        <v>32051</v>
      </c>
      <c r="F539" s="55">
        <v>84.2</v>
      </c>
      <c r="G539" s="55">
        <f>IF(ISBLANK(F540),"",Migigan_ConsumerExpectations[[#This Row],[Consumer expectations]]-F540)</f>
        <v>-1.5999999999999943</v>
      </c>
      <c r="I539" s="48">
        <v>32174</v>
      </c>
      <c r="J539" s="55">
        <v>106.2</v>
      </c>
      <c r="K539" s="55">
        <f>IF(ISBLANK(J540),"",Michigan_CurrentCondition[[#This Row],[Current conditions]]-J540)</f>
        <v>3.5</v>
      </c>
    </row>
    <row r="540" spans="1:11" x14ac:dyDescent="0.25">
      <c r="A540" s="58">
        <v>34121</v>
      </c>
      <c r="B540" s="55">
        <v>81.900000000000006</v>
      </c>
      <c r="C540" s="57">
        <f>IF(ISBLANK(B541),"",Michigan_UMCSI[[#This Row],[UMCSI]]-B541)</f>
        <v>-2.0999999999999943</v>
      </c>
      <c r="E540" s="58">
        <v>32021</v>
      </c>
      <c r="F540" s="55">
        <v>85.8</v>
      </c>
      <c r="G540" s="55">
        <f>IF(ISBLANK(F541),"",Migigan_ConsumerExpectations[[#This Row],[Consumer expectations]]-F541)</f>
        <v>2.5</v>
      </c>
      <c r="I540" s="48">
        <v>32143</v>
      </c>
      <c r="J540" s="55">
        <v>102.7</v>
      </c>
      <c r="K540" s="55">
        <f>IF(ISBLANK(J541),"",Michigan_CurrentCondition[[#This Row],[Current conditions]]-J541)</f>
        <v>3.4000000000000057</v>
      </c>
    </row>
    <row r="541" spans="1:11" x14ac:dyDescent="0.25">
      <c r="A541" s="58">
        <v>34090</v>
      </c>
      <c r="B541" s="55">
        <v>84</v>
      </c>
      <c r="C541" s="57">
        <f>IF(ISBLANK(B542),"",Michigan_UMCSI[[#This Row],[UMCSI]]-B542)</f>
        <v>-0.29999999999999716</v>
      </c>
      <c r="E541" s="58">
        <v>31990</v>
      </c>
      <c r="F541" s="55">
        <v>83.3</v>
      </c>
      <c r="G541" s="55">
        <f>IF(ISBLANK(F542),"",Migigan_ConsumerExpectations[[#This Row],[Consumer expectations]]-F542)</f>
        <v>2.5</v>
      </c>
      <c r="I541" s="48">
        <v>32112</v>
      </c>
      <c r="J541" s="55">
        <v>99.3</v>
      </c>
      <c r="K541" s="55">
        <f>IF(ISBLANK(J542),"",Michigan_CurrentCondition[[#This Row],[Current conditions]]-J542)</f>
        <v>-3.7999999999999972</v>
      </c>
    </row>
    <row r="542" spans="1:11" x14ac:dyDescent="0.25">
      <c r="A542" s="58">
        <v>34060</v>
      </c>
      <c r="B542" s="55">
        <v>84.3</v>
      </c>
      <c r="C542" s="57">
        <f>IF(ISBLANK(B543),"",Michigan_UMCSI[[#This Row],[UMCSI]]-B543)</f>
        <v>-5.5</v>
      </c>
      <c r="E542" s="58">
        <v>31959</v>
      </c>
      <c r="F542" s="55">
        <v>80.8</v>
      </c>
      <c r="G542" s="55">
        <f>IF(ISBLANK(F543),"",Migigan_ConsumerExpectations[[#This Row],[Consumer expectations]]-F543)</f>
        <v>0.20000000000000284</v>
      </c>
      <c r="I542" s="48">
        <v>32082</v>
      </c>
      <c r="J542" s="55">
        <v>103.1</v>
      </c>
      <c r="K542" s="55">
        <f>IF(ISBLANK(J543),"",Michigan_CurrentCondition[[#This Row],[Current conditions]]-J543)</f>
        <v>-5.2000000000000028</v>
      </c>
    </row>
    <row r="543" spans="1:11" x14ac:dyDescent="0.25">
      <c r="A543" s="58">
        <v>34029</v>
      </c>
      <c r="B543" s="55">
        <v>89.8</v>
      </c>
      <c r="C543" s="57">
        <f>IF(ISBLANK(B544),"",Michigan_UMCSI[[#This Row],[UMCSI]]-B544)</f>
        <v>-0.20000000000000284</v>
      </c>
      <c r="E543" s="58">
        <v>31929</v>
      </c>
      <c r="F543" s="55">
        <v>80.599999999999994</v>
      </c>
      <c r="G543" s="55">
        <f>IF(ISBLANK(F544),"",Migigan_ConsumerExpectations[[#This Row],[Consumer expectations]]-F544)</f>
        <v>-4.1000000000000085</v>
      </c>
      <c r="I543" s="48">
        <v>32051</v>
      </c>
      <c r="J543" s="55">
        <v>108.3</v>
      </c>
      <c r="K543" s="55">
        <f>IF(ISBLANK(J544),"",Michigan_CurrentCondition[[#This Row],[Current conditions]]-J544)</f>
        <v>0.5</v>
      </c>
    </row>
    <row r="544" spans="1:11" x14ac:dyDescent="0.25">
      <c r="A544" s="58">
        <v>34001</v>
      </c>
      <c r="B544" s="55">
        <v>90</v>
      </c>
      <c r="C544" s="57">
        <f>IF(ISBLANK(B545),"",Michigan_UMCSI[[#This Row],[UMCSI]]-B545)</f>
        <v>-1.4000000000000057</v>
      </c>
      <c r="E544" s="58">
        <v>31898</v>
      </c>
      <c r="F544" s="55">
        <v>84.7</v>
      </c>
      <c r="G544" s="55">
        <f>IF(ISBLANK(F545),"",Migigan_ConsumerExpectations[[#This Row],[Consumer expectations]]-F545)</f>
        <v>1.4000000000000057</v>
      </c>
      <c r="I544" s="48">
        <v>32021</v>
      </c>
      <c r="J544" s="55">
        <v>107.8</v>
      </c>
      <c r="K544" s="55">
        <f>IF(ISBLANK(J545),"",Michigan_CurrentCondition[[#This Row],[Current conditions]]-J545)</f>
        <v>-2.1000000000000085</v>
      </c>
    </row>
    <row r="545" spans="1:11" x14ac:dyDescent="0.25">
      <c r="A545" s="58">
        <v>33970</v>
      </c>
      <c r="B545" s="55">
        <v>91.4</v>
      </c>
      <c r="C545" s="57">
        <f>IF(ISBLANK(B546),"",Michigan_UMCSI[[#This Row],[UMCSI]]-B546)</f>
        <v>7.8000000000000114</v>
      </c>
      <c r="E545" s="58">
        <v>31868</v>
      </c>
      <c r="F545" s="55">
        <v>83.3</v>
      </c>
      <c r="G545" s="55">
        <f>IF(ISBLANK(F546),"",Migigan_ConsumerExpectations[[#This Row],[Consumer expectations]]-F546)</f>
        <v>1.7000000000000028</v>
      </c>
      <c r="I545" s="48">
        <v>31990</v>
      </c>
      <c r="J545" s="55">
        <v>109.9</v>
      </c>
      <c r="K545" s="55">
        <f>IF(ISBLANK(J546),"",Michigan_CurrentCondition[[#This Row],[Current conditions]]-J546)</f>
        <v>1.8000000000000114</v>
      </c>
    </row>
    <row r="546" spans="1:11" x14ac:dyDescent="0.25">
      <c r="A546" s="58">
        <v>33939</v>
      </c>
      <c r="B546" s="55">
        <v>83.6</v>
      </c>
      <c r="C546" s="57">
        <f>IF(ISBLANK(B547),"",Michigan_UMCSI[[#This Row],[UMCSI]]-B547)</f>
        <v>10.399999999999991</v>
      </c>
      <c r="E546" s="58">
        <v>31837</v>
      </c>
      <c r="F546" s="55">
        <v>81.599999999999994</v>
      </c>
      <c r="G546" s="55">
        <f>IF(ISBLANK(F547),"",Migigan_ConsumerExpectations[[#This Row],[Consumer expectations]]-F547)</f>
        <v>0.69999999999998863</v>
      </c>
      <c r="I546" s="48">
        <v>31959</v>
      </c>
      <c r="J546" s="55">
        <v>108.1</v>
      </c>
      <c r="K546" s="55">
        <f>IF(ISBLANK(J547),"",Michigan_CurrentCondition[[#This Row],[Current conditions]]-J547)</f>
        <v>0.69999999999998863</v>
      </c>
    </row>
    <row r="547" spans="1:11" x14ac:dyDescent="0.25">
      <c r="A547" s="58">
        <v>33909</v>
      </c>
      <c r="B547" s="55">
        <v>73.2</v>
      </c>
      <c r="C547" s="57">
        <f>IF(ISBLANK(B548),"",Michigan_UMCSI[[#This Row],[UMCSI]]-B548)</f>
        <v>-1</v>
      </c>
      <c r="E547" s="58">
        <v>31809</v>
      </c>
      <c r="F547" s="55">
        <v>80.900000000000006</v>
      </c>
      <c r="G547" s="55">
        <f>IF(ISBLANK(F548),"",Migigan_ConsumerExpectations[[#This Row],[Consumer expectations]]-F548)</f>
        <v>2.6000000000000085</v>
      </c>
      <c r="I547" s="48">
        <v>31929</v>
      </c>
      <c r="J547" s="55">
        <v>107.4</v>
      </c>
      <c r="K547" s="55">
        <f>IF(ISBLANK(J548),"",Michigan_CurrentCondition[[#This Row],[Current conditions]]-J548)</f>
        <v>1.9000000000000057</v>
      </c>
    </row>
    <row r="548" spans="1:11" x14ac:dyDescent="0.25">
      <c r="A548" s="58">
        <v>33878</v>
      </c>
      <c r="B548" s="55">
        <v>74.2</v>
      </c>
      <c r="C548" s="57">
        <f>IF(ISBLANK(B549),"",Michigan_UMCSI[[#This Row],[UMCSI]]-B549)</f>
        <v>-1.0999999999999943</v>
      </c>
      <c r="E548" s="58">
        <v>31778</v>
      </c>
      <c r="F548" s="55">
        <v>78.3</v>
      </c>
      <c r="G548" s="55">
        <f>IF(ISBLANK(F549),"",Migigan_ConsumerExpectations[[#This Row],[Consumer expectations]]-F549)</f>
        <v>-3.2999999999999972</v>
      </c>
      <c r="I548" s="48">
        <v>31898</v>
      </c>
      <c r="J548" s="55">
        <v>105.5</v>
      </c>
      <c r="K548" s="55">
        <f>IF(ISBLANK(J549),"",Michigan_CurrentCondition[[#This Row],[Current conditions]]-J549)</f>
        <v>3</v>
      </c>
    </row>
    <row r="549" spans="1:11" x14ac:dyDescent="0.25">
      <c r="A549" s="58">
        <v>33848</v>
      </c>
      <c r="B549" s="55">
        <v>75.3</v>
      </c>
      <c r="C549" s="57">
        <f>IF(ISBLANK(B550),"",Michigan_UMCSI[[#This Row],[UMCSI]]-B550)</f>
        <v>-1.7999999999999972</v>
      </c>
      <c r="E549" s="58">
        <v>31747</v>
      </c>
      <c r="F549" s="55">
        <v>81.599999999999994</v>
      </c>
      <c r="G549" s="55">
        <f>IF(ISBLANK(F550),"",Migigan_ConsumerExpectations[[#This Row],[Consumer expectations]]-F550)</f>
        <v>-5.5</v>
      </c>
      <c r="I549" s="48">
        <v>31868</v>
      </c>
      <c r="J549" s="55">
        <v>102.5</v>
      </c>
      <c r="K549" s="55">
        <f>IF(ISBLANK(J550),"",Michigan_CurrentCondition[[#This Row],[Current conditions]]-J550)</f>
        <v>-1.2000000000000028</v>
      </c>
    </row>
    <row r="550" spans="1:11" x14ac:dyDescent="0.25">
      <c r="A550" s="58">
        <v>33817</v>
      </c>
      <c r="B550" s="55">
        <v>77.099999999999994</v>
      </c>
      <c r="C550" s="57">
        <f>IF(ISBLANK(B551),"",Michigan_UMCSI[[#This Row],[UMCSI]]-B551)</f>
        <v>-3.5</v>
      </c>
      <c r="E550" s="58">
        <v>31717</v>
      </c>
      <c r="F550" s="55">
        <v>87.1</v>
      </c>
      <c r="G550" s="55">
        <f>IF(ISBLANK(F551),"",Migigan_ConsumerExpectations[[#This Row],[Consumer expectations]]-F551)</f>
        <v>5.7999999999999972</v>
      </c>
      <c r="I550" s="48">
        <v>31837</v>
      </c>
      <c r="J550" s="55">
        <v>103.7</v>
      </c>
      <c r="K550" s="55">
        <f>IF(ISBLANK(J551),"",Michigan_CurrentCondition[[#This Row],[Current conditions]]-J551)</f>
        <v>-1.3999999999999915</v>
      </c>
    </row>
    <row r="551" spans="1:11" x14ac:dyDescent="0.25">
      <c r="A551" s="58">
        <v>33786</v>
      </c>
      <c r="B551" s="55">
        <v>80.599999999999994</v>
      </c>
      <c r="C551" s="57">
        <f>IF(ISBLANK(B552),"",Michigan_UMCSI[[#This Row],[UMCSI]]-B552)</f>
        <v>0.89999999999999147</v>
      </c>
      <c r="E551" s="58">
        <v>31686</v>
      </c>
      <c r="F551" s="55">
        <v>81.3</v>
      </c>
      <c r="G551" s="55">
        <f>IF(ISBLANK(F552),"",Migigan_ConsumerExpectations[[#This Row],[Consumer expectations]]-F552)</f>
        <v>-4.6000000000000085</v>
      </c>
      <c r="I551" s="48">
        <v>31809</v>
      </c>
      <c r="J551" s="55">
        <v>105.1</v>
      </c>
      <c r="K551" s="55">
        <f>IF(ISBLANK(J552),"",Michigan_CurrentCondition[[#This Row],[Current conditions]]-J552)</f>
        <v>-0.70000000000000284</v>
      </c>
    </row>
    <row r="552" spans="1:11" x14ac:dyDescent="0.25">
      <c r="A552" s="58">
        <v>33756</v>
      </c>
      <c r="B552" s="55">
        <v>79.7</v>
      </c>
      <c r="C552" s="57">
        <f>IF(ISBLANK(B553),"",Michigan_UMCSI[[#This Row],[UMCSI]]-B553)</f>
        <v>4</v>
      </c>
      <c r="E552" s="58">
        <v>31656</v>
      </c>
      <c r="F552" s="55">
        <v>85.9</v>
      </c>
      <c r="G552" s="55">
        <f>IF(ISBLANK(F553),"",Migigan_ConsumerExpectations[[#This Row],[Consumer expectations]]-F553)</f>
        <v>-2.5999999999999943</v>
      </c>
      <c r="I552" s="48">
        <v>31778</v>
      </c>
      <c r="J552" s="55">
        <v>105.8</v>
      </c>
      <c r="K552" s="55">
        <f>IF(ISBLANK(J553),"",Michigan_CurrentCondition[[#This Row],[Current conditions]]-J553)</f>
        <v>-0.90000000000000568</v>
      </c>
    </row>
    <row r="553" spans="1:11" x14ac:dyDescent="0.25">
      <c r="A553" s="58">
        <v>33725</v>
      </c>
      <c r="B553" s="55">
        <v>75.7</v>
      </c>
      <c r="C553" s="57">
        <f>IF(ISBLANK(B554),"",Michigan_UMCSI[[#This Row],[UMCSI]]-B554)</f>
        <v>1.1000000000000085</v>
      </c>
      <c r="E553" s="58">
        <v>31625</v>
      </c>
      <c r="F553" s="55">
        <v>88.5</v>
      </c>
      <c r="G553" s="55">
        <f>IF(ISBLANK(F554),"",Migigan_ConsumerExpectations[[#This Row],[Consumer expectations]]-F554)</f>
        <v>-1.7999999999999972</v>
      </c>
      <c r="I553" s="48">
        <v>31747</v>
      </c>
      <c r="J553" s="55">
        <v>106.7</v>
      </c>
      <c r="K553" s="55">
        <f>IF(ISBLANK(J554),"",Michigan_CurrentCondition[[#This Row],[Current conditions]]-J554)</f>
        <v>-2.2000000000000028</v>
      </c>
    </row>
    <row r="554" spans="1:11" x14ac:dyDescent="0.25">
      <c r="A554" s="58">
        <v>33695</v>
      </c>
      <c r="B554" s="55">
        <v>74.599999999999994</v>
      </c>
      <c r="C554" s="57">
        <f>IF(ISBLANK(B555),"",Michigan_UMCSI[[#This Row],[UMCSI]]-B555)</f>
        <v>6.5</v>
      </c>
      <c r="E554" s="58">
        <v>31594</v>
      </c>
      <c r="F554" s="55">
        <v>90.3</v>
      </c>
      <c r="G554" s="55">
        <f>IF(ISBLANK(F555),"",Migigan_ConsumerExpectations[[#This Row],[Consumer expectations]]-F555)</f>
        <v>2.7999999999999972</v>
      </c>
      <c r="I554" s="48">
        <v>31717</v>
      </c>
      <c r="J554" s="55">
        <v>108.9</v>
      </c>
      <c r="K554" s="55">
        <f>IF(ISBLANK(J555),"",Michigan_CurrentCondition[[#This Row],[Current conditions]]-J555)</f>
        <v>0.60000000000000853</v>
      </c>
    </row>
    <row r="555" spans="1:11" x14ac:dyDescent="0.25">
      <c r="A555" s="58">
        <v>33664</v>
      </c>
      <c r="B555" s="55">
        <v>68.099999999999994</v>
      </c>
      <c r="C555" s="57">
        <f>IF(ISBLANK(B556),"",Michigan_UMCSI[[#This Row],[UMCSI]]-B556)</f>
        <v>1</v>
      </c>
      <c r="E555" s="58">
        <v>31564</v>
      </c>
      <c r="F555" s="55">
        <v>87.5</v>
      </c>
      <c r="G555" s="55">
        <f>IF(ISBLANK(F556),"",Migigan_ConsumerExpectations[[#This Row],[Consumer expectations]]-F556)</f>
        <v>-1</v>
      </c>
      <c r="I555" s="48">
        <v>31686</v>
      </c>
      <c r="J555" s="55">
        <v>108.3</v>
      </c>
      <c r="K555" s="55">
        <f>IF(ISBLANK(J556),"",Michigan_CurrentCondition[[#This Row],[Current conditions]]-J556)</f>
        <v>-0.60000000000000853</v>
      </c>
    </row>
    <row r="556" spans="1:11" x14ac:dyDescent="0.25">
      <c r="A556" s="58">
        <v>33635</v>
      </c>
      <c r="B556" s="55">
        <v>67.099999999999994</v>
      </c>
      <c r="C556" s="57">
        <f>IF(ISBLANK(B557),"",Michigan_UMCSI[[#This Row],[UMCSI]]-B557)</f>
        <v>-3.3000000000000114</v>
      </c>
      <c r="E556" s="58">
        <v>31533</v>
      </c>
      <c r="F556" s="55">
        <v>88.5</v>
      </c>
      <c r="G556" s="55">
        <f>IF(ISBLANK(F557),"",Migigan_ConsumerExpectations[[#This Row],[Consumer expectations]]-F557)</f>
        <v>1.5999999999999943</v>
      </c>
      <c r="I556" s="48">
        <v>31656</v>
      </c>
      <c r="J556" s="55">
        <v>108.9</v>
      </c>
      <c r="K556" s="55">
        <f>IF(ISBLANK(J557),"",Michigan_CurrentCondition[[#This Row],[Current conditions]]-J557)</f>
        <v>-3.1999999999999886</v>
      </c>
    </row>
    <row r="557" spans="1:11" x14ac:dyDescent="0.25">
      <c r="A557" s="58">
        <v>33604</v>
      </c>
      <c r="B557" s="55">
        <v>70.400000000000006</v>
      </c>
      <c r="C557" s="57">
        <f>IF(ISBLANK(B558),"",Michigan_UMCSI[[#This Row],[UMCSI]]-B558)</f>
        <v>-0.29999999999999716</v>
      </c>
      <c r="E557" s="58">
        <v>31503</v>
      </c>
      <c r="F557" s="55">
        <v>86.9</v>
      </c>
      <c r="G557" s="55">
        <f>IF(ISBLANK(F558),"",Migigan_ConsumerExpectations[[#This Row],[Consumer expectations]]-F558)</f>
        <v>-0.89999999999999147</v>
      </c>
      <c r="I557" s="48">
        <v>31625</v>
      </c>
      <c r="J557" s="55">
        <v>112.1</v>
      </c>
      <c r="K557" s="55">
        <f>IF(ISBLANK(J558),"",Michigan_CurrentCondition[[#This Row],[Current conditions]]-J558)</f>
        <v>-1.2000000000000028</v>
      </c>
    </row>
    <row r="558" spans="1:11" x14ac:dyDescent="0.25">
      <c r="A558" s="58">
        <v>33573</v>
      </c>
      <c r="B558" s="55">
        <v>70.7</v>
      </c>
      <c r="C558" s="57">
        <f>IF(ISBLANK(B559),"",Michigan_UMCSI[[#This Row],[UMCSI]]-B559)</f>
        <v>-7.7999999999999972</v>
      </c>
      <c r="E558" s="58">
        <v>31472</v>
      </c>
      <c r="F558" s="55">
        <v>87.8</v>
      </c>
      <c r="G558" s="55">
        <f>IF(ISBLANK(F559),"",Migigan_ConsumerExpectations[[#This Row],[Consumer expectations]]-F559)</f>
        <v>2.5</v>
      </c>
      <c r="I558" s="48">
        <v>31594</v>
      </c>
      <c r="J558" s="55">
        <v>113.3</v>
      </c>
      <c r="K558" s="55">
        <f>IF(ISBLANK(J559),"",Michigan_CurrentCondition[[#This Row],[Current conditions]]-J559)</f>
        <v>7.0999999999999943</v>
      </c>
    </row>
    <row r="559" spans="1:11" x14ac:dyDescent="0.25">
      <c r="A559" s="58">
        <v>33543</v>
      </c>
      <c r="B559" s="55">
        <v>78.5</v>
      </c>
      <c r="C559" s="57">
        <f>IF(ISBLANK(B560),"",Michigan_UMCSI[[#This Row],[UMCSI]]-B560)</f>
        <v>-6</v>
      </c>
      <c r="E559" s="58">
        <v>31444</v>
      </c>
      <c r="F559" s="55">
        <v>85.3</v>
      </c>
      <c r="G559" s="55">
        <f>IF(ISBLANK(F560),"",Migigan_ConsumerExpectations[[#This Row],[Consumer expectations]]-F560)</f>
        <v>-2.7999999999999972</v>
      </c>
      <c r="I559" s="48">
        <v>31564</v>
      </c>
      <c r="J559" s="55">
        <v>106.2</v>
      </c>
      <c r="K559" s="55">
        <f>IF(ISBLANK(J560),"",Michigan_CurrentCondition[[#This Row],[Current conditions]]-J560)</f>
        <v>-1.8999999999999915</v>
      </c>
    </row>
    <row r="560" spans="1:11" x14ac:dyDescent="0.25">
      <c r="A560" s="58">
        <v>33512</v>
      </c>
      <c r="B560" s="55">
        <v>84.5</v>
      </c>
      <c r="C560" s="57">
        <f>IF(ISBLANK(B561),"",Michigan_UMCSI[[#This Row],[UMCSI]]-B561)</f>
        <v>4.9000000000000057</v>
      </c>
      <c r="E560" s="58">
        <v>31413</v>
      </c>
      <c r="F560" s="55">
        <v>88.1</v>
      </c>
      <c r="G560" s="55">
        <f>IF(ISBLANK(F561),"",Migigan_ConsumerExpectations[[#This Row],[Consumer expectations]]-F561)</f>
        <v>3.5999999999999943</v>
      </c>
      <c r="I560" s="48">
        <v>31533</v>
      </c>
      <c r="J560" s="55">
        <v>108.1</v>
      </c>
      <c r="K560" s="55">
        <f>IF(ISBLANK(J561),"",Michigan_CurrentCondition[[#This Row],[Current conditions]]-J561)</f>
        <v>0.19999999999998863</v>
      </c>
    </row>
    <row r="561" spans="1:11" x14ac:dyDescent="0.25">
      <c r="A561" s="58">
        <v>33482</v>
      </c>
      <c r="B561" s="55">
        <v>79.599999999999994</v>
      </c>
      <c r="C561" s="57">
        <f>IF(ISBLANK(B562),"",Michigan_UMCSI[[#This Row],[UMCSI]]-B562)</f>
        <v>-2.6000000000000085</v>
      </c>
      <c r="E561" s="58">
        <v>31382</v>
      </c>
      <c r="F561" s="55">
        <v>84.5</v>
      </c>
      <c r="G561" s="55">
        <f>IF(ISBLANK(F562),"",Migigan_ConsumerExpectations[[#This Row],[Consumer expectations]]-F562)</f>
        <v>3.7000000000000028</v>
      </c>
      <c r="I561" s="48">
        <v>31503</v>
      </c>
      <c r="J561" s="55">
        <v>107.9</v>
      </c>
      <c r="K561" s="55">
        <f>IF(ISBLANK(J562),"",Michigan_CurrentCondition[[#This Row],[Current conditions]]-J562)</f>
        <v>-0.5</v>
      </c>
    </row>
    <row r="562" spans="1:11" x14ac:dyDescent="0.25">
      <c r="A562" s="58">
        <v>33451</v>
      </c>
      <c r="B562" s="55">
        <v>82.2</v>
      </c>
      <c r="C562" s="57">
        <f>IF(ISBLANK(B563),"",Michigan_UMCSI[[#This Row],[UMCSI]]-B563)</f>
        <v>2.7999999999999972</v>
      </c>
      <c r="E562" s="58">
        <v>31352</v>
      </c>
      <c r="F562" s="55">
        <v>80.8</v>
      </c>
      <c r="G562" s="55">
        <f>IF(ISBLANK(F563),"",Migigan_ConsumerExpectations[[#This Row],[Consumer expectations]]-F563)</f>
        <v>-3.4000000000000057</v>
      </c>
      <c r="I562" s="48">
        <v>31472</v>
      </c>
      <c r="J562" s="55">
        <v>108.4</v>
      </c>
      <c r="K562" s="55">
        <f>IF(ISBLANK(J563),"",Michigan_CurrentCondition[[#This Row],[Current conditions]]-J563)</f>
        <v>-3.3999999999999915</v>
      </c>
    </row>
    <row r="563" spans="1:11" x14ac:dyDescent="0.25">
      <c r="A563" s="58">
        <v>33420</v>
      </c>
      <c r="B563" s="55">
        <v>79.400000000000006</v>
      </c>
      <c r="C563" s="57">
        <f>IF(ISBLANK(B564),"",Michigan_UMCSI[[#This Row],[UMCSI]]-B564)</f>
        <v>1.2000000000000028</v>
      </c>
      <c r="E563" s="58">
        <v>31321</v>
      </c>
      <c r="F563" s="55">
        <v>84.2</v>
      </c>
      <c r="G563" s="55">
        <f>IF(ISBLANK(F564),"",Migigan_ConsumerExpectations[[#This Row],[Consumer expectations]]-F564)</f>
        <v>-2.0999999999999943</v>
      </c>
      <c r="I563" s="48">
        <v>31444</v>
      </c>
      <c r="J563" s="55">
        <v>111.8</v>
      </c>
      <c r="K563" s="55">
        <f>IF(ISBLANK(J564),"",Michigan_CurrentCondition[[#This Row],[Current conditions]]-J564)</f>
        <v>8.7000000000000028</v>
      </c>
    </row>
    <row r="564" spans="1:11" x14ac:dyDescent="0.25">
      <c r="A564" s="58">
        <v>33390</v>
      </c>
      <c r="B564" s="55">
        <v>78.2</v>
      </c>
      <c r="C564" s="57">
        <f>IF(ISBLANK(B565),"",Michigan_UMCSI[[#This Row],[UMCSI]]-B565)</f>
        <v>-2.7000000000000028</v>
      </c>
      <c r="E564" s="58">
        <v>31291</v>
      </c>
      <c r="F564" s="55">
        <v>86.3</v>
      </c>
      <c r="G564" s="55">
        <f>IF(ISBLANK(F565),"",Migigan_ConsumerExpectations[[#This Row],[Consumer expectations]]-F565)</f>
        <v>-1.1000000000000085</v>
      </c>
      <c r="I564" s="48">
        <v>31413</v>
      </c>
      <c r="J564" s="55">
        <v>103.1</v>
      </c>
      <c r="K564" s="55">
        <f>IF(ISBLANK(J565),"",Michigan_CurrentCondition[[#This Row],[Current conditions]]-J565)</f>
        <v>2.3999999999999915</v>
      </c>
    </row>
    <row r="565" spans="1:11" x14ac:dyDescent="0.25">
      <c r="A565" s="58">
        <v>33359</v>
      </c>
      <c r="B565" s="55">
        <v>80.900000000000006</v>
      </c>
      <c r="C565" s="57">
        <f>IF(ISBLANK(B566),"",Michigan_UMCSI[[#This Row],[UMCSI]]-B566)</f>
        <v>-7.0999999999999943</v>
      </c>
      <c r="E565" s="58">
        <v>31260</v>
      </c>
      <c r="F565" s="55">
        <v>87.4</v>
      </c>
      <c r="G565" s="55">
        <f>IF(ISBLANK(F566),"",Migigan_ConsumerExpectations[[#This Row],[Consumer expectations]]-F566)</f>
        <v>-3.6999999999999886</v>
      </c>
      <c r="I565" s="48">
        <v>31382</v>
      </c>
      <c r="J565" s="55">
        <v>100.7</v>
      </c>
      <c r="K565" s="55">
        <f>IF(ISBLANK(J566),"",Michigan_CurrentCondition[[#This Row],[Current conditions]]-J566)</f>
        <v>0.40000000000000568</v>
      </c>
    </row>
    <row r="566" spans="1:11" x14ac:dyDescent="0.25">
      <c r="A566" s="58">
        <v>33329</v>
      </c>
      <c r="B566" s="55">
        <v>88</v>
      </c>
      <c r="C566" s="57">
        <f>IF(ISBLANK(B567),"",Michigan_UMCSI[[#This Row],[UMCSI]]-B567)</f>
        <v>17.700000000000003</v>
      </c>
      <c r="E566" s="58">
        <v>31229</v>
      </c>
      <c r="F566" s="55">
        <v>91.1</v>
      </c>
      <c r="G566" s="55">
        <f>IF(ISBLANK(F567),"",Migigan_ConsumerExpectations[[#This Row],[Consumer expectations]]-F567)</f>
        <v>6.8999999999999915</v>
      </c>
      <c r="I566" s="48">
        <v>31352</v>
      </c>
      <c r="J566" s="55">
        <v>100.3</v>
      </c>
      <c r="K566" s="55">
        <f>IF(ISBLANK(J567),"",Michigan_CurrentCondition[[#This Row],[Current conditions]]-J567)</f>
        <v>-4</v>
      </c>
    </row>
    <row r="567" spans="1:11" x14ac:dyDescent="0.25">
      <c r="A567" s="58">
        <v>33298</v>
      </c>
      <c r="B567" s="55">
        <v>70.3</v>
      </c>
      <c r="C567" s="57">
        <f>IF(ISBLANK(B568),"",Michigan_UMCSI[[#This Row],[UMCSI]]-B568)</f>
        <v>2.2999999999999972</v>
      </c>
      <c r="E567" s="58">
        <v>31199</v>
      </c>
      <c r="F567" s="55">
        <v>84.2</v>
      </c>
      <c r="G567" s="55">
        <f>IF(ISBLANK(F568),"",Migigan_ConsumerExpectations[[#This Row],[Consumer expectations]]-F568)</f>
        <v>-2.7999999999999972</v>
      </c>
      <c r="I567" s="48">
        <v>31321</v>
      </c>
      <c r="J567" s="55">
        <v>104.3</v>
      </c>
      <c r="K567" s="55">
        <f>IF(ISBLANK(J568),"",Michigan_CurrentCondition[[#This Row],[Current conditions]]-J568)</f>
        <v>2.5</v>
      </c>
    </row>
    <row r="568" spans="1:11" x14ac:dyDescent="0.25">
      <c r="A568" s="58">
        <v>33270</v>
      </c>
      <c r="B568" s="55">
        <v>68</v>
      </c>
      <c r="C568" s="57">
        <f>IF(ISBLANK(B569),"",Michigan_UMCSI[[#This Row],[UMCSI]]-B569)</f>
        <v>2.5</v>
      </c>
      <c r="E568" s="58">
        <v>31168</v>
      </c>
      <c r="F568" s="55">
        <v>87</v>
      </c>
      <c r="G568" s="55">
        <f>IF(ISBLANK(F569),"",Migigan_ConsumerExpectations[[#This Row],[Consumer expectations]]-F569)</f>
        <v>-0.29999999999999716</v>
      </c>
      <c r="I568" s="48">
        <v>31291</v>
      </c>
      <c r="J568" s="55">
        <v>101.8</v>
      </c>
      <c r="K568" s="55">
        <f>IF(ISBLANK(J569),"",Michigan_CurrentCondition[[#This Row],[Current conditions]]-J569)</f>
        <v>-2.5</v>
      </c>
    </row>
    <row r="569" spans="1:11" x14ac:dyDescent="0.25">
      <c r="A569" s="58">
        <v>33239</v>
      </c>
      <c r="B569" s="55">
        <v>65.5</v>
      </c>
      <c r="C569" s="57">
        <f>IF(ISBLANK(B570),"",Michigan_UMCSI[[#This Row],[UMCSI]]-B570)</f>
        <v>-0.5</v>
      </c>
      <c r="E569" s="58">
        <v>31138</v>
      </c>
      <c r="F569" s="55">
        <v>87.3</v>
      </c>
      <c r="G569" s="55">
        <f>IF(ISBLANK(F570),"",Migigan_ConsumerExpectations[[#This Row],[Consumer expectations]]-F570)</f>
        <v>0.79999999999999716</v>
      </c>
      <c r="I569" s="48">
        <v>31260</v>
      </c>
      <c r="J569" s="55">
        <v>104.3</v>
      </c>
      <c r="K569" s="55">
        <f>IF(ISBLANK(J570),"",Michigan_CurrentCondition[[#This Row],[Current conditions]]-J570)</f>
        <v>-0.60000000000000853</v>
      </c>
    </row>
    <row r="570" spans="1:11" x14ac:dyDescent="0.25">
      <c r="A570" s="58">
        <v>33208</v>
      </c>
      <c r="B570" s="55">
        <v>66</v>
      </c>
      <c r="C570" s="57">
        <f>IF(ISBLANK(B571),"",Michigan_UMCSI[[#This Row],[UMCSI]]-B571)</f>
        <v>2.1000000000000014</v>
      </c>
      <c r="E570" s="58">
        <v>31107</v>
      </c>
      <c r="F570" s="55">
        <v>86.5</v>
      </c>
      <c r="G570" s="55">
        <f>IF(ISBLANK(F571),"",Migigan_ConsumerExpectations[[#This Row],[Consumer expectations]]-F571)</f>
        <v>-3.7999999999999972</v>
      </c>
      <c r="I570" s="48">
        <v>31229</v>
      </c>
      <c r="J570" s="55">
        <v>104.9</v>
      </c>
      <c r="K570" s="55">
        <f>IF(ISBLANK(J571),"",Michigan_CurrentCondition[[#This Row],[Current conditions]]-J571)</f>
        <v>1.2000000000000028</v>
      </c>
    </row>
    <row r="571" spans="1:11" x14ac:dyDescent="0.25">
      <c r="A571" s="58">
        <v>33178</v>
      </c>
      <c r="B571" s="55">
        <v>63.9</v>
      </c>
      <c r="C571" s="57">
        <f>IF(ISBLANK(B572),"",Michigan_UMCSI[[#This Row],[UMCSI]]-B572)</f>
        <v>-8.8999999999999986</v>
      </c>
      <c r="E571" s="58">
        <v>31079</v>
      </c>
      <c r="F571" s="55">
        <v>90.3</v>
      </c>
      <c r="G571" s="55">
        <f>IF(ISBLANK(F572),"",Migigan_ConsumerExpectations[[#This Row],[Consumer expectations]]-F572)</f>
        <v>2.3999999999999915</v>
      </c>
      <c r="I571" s="48">
        <v>31199</v>
      </c>
      <c r="J571" s="55">
        <v>103.7</v>
      </c>
      <c r="K571" s="55">
        <f>IF(ISBLANK(J572),"",Michigan_CurrentCondition[[#This Row],[Current conditions]]-J572)</f>
        <v>-2.8999999999999915</v>
      </c>
    </row>
    <row r="572" spans="1:11" x14ac:dyDescent="0.25">
      <c r="A572" s="58">
        <v>33147</v>
      </c>
      <c r="B572" s="55">
        <v>72.8</v>
      </c>
      <c r="C572" s="57">
        <f>IF(ISBLANK(B573),"",Michigan_UMCSI[[#This Row],[UMCSI]]-B573)</f>
        <v>-3.6000000000000085</v>
      </c>
      <c r="E572" s="58">
        <v>31048</v>
      </c>
      <c r="F572" s="55">
        <v>87.9</v>
      </c>
      <c r="G572" s="55">
        <f>IF(ISBLANK(F573),"",Migigan_ConsumerExpectations[[#This Row],[Consumer expectations]]-F573)</f>
        <v>-3.5999999999999943</v>
      </c>
      <c r="I572" s="48">
        <v>31168</v>
      </c>
      <c r="J572" s="55">
        <v>106.6</v>
      </c>
      <c r="K572" s="55">
        <f>IF(ISBLANK(J573),"",Michigan_CurrentCondition[[#This Row],[Current conditions]]-J573)</f>
        <v>2.8999999999999915</v>
      </c>
    </row>
    <row r="573" spans="1:11" x14ac:dyDescent="0.25">
      <c r="A573" s="58">
        <v>33117</v>
      </c>
      <c r="B573" s="55">
        <v>76.400000000000006</v>
      </c>
      <c r="C573" s="57">
        <f>IF(ISBLANK(B574),"",Michigan_UMCSI[[#This Row],[UMCSI]]-B574)</f>
        <v>-11.799999999999997</v>
      </c>
      <c r="E573" s="58">
        <v>31017</v>
      </c>
      <c r="F573" s="55">
        <v>91.5</v>
      </c>
      <c r="G573" s="55">
        <f>IF(ISBLANK(F574),"",Migigan_ConsumerExpectations[[#This Row],[Consumer expectations]]-F574)</f>
        <v>-9.9999999999994316E-2</v>
      </c>
      <c r="I573" s="48">
        <v>31138</v>
      </c>
      <c r="J573" s="55">
        <v>103.7</v>
      </c>
      <c r="K573" s="55">
        <f>IF(ISBLANK(J574),"",Michigan_CurrentCondition[[#This Row],[Current conditions]]-J574)</f>
        <v>-1.3999999999999915</v>
      </c>
    </row>
    <row r="574" spans="1:11" x14ac:dyDescent="0.25">
      <c r="A574" s="58">
        <v>33086</v>
      </c>
      <c r="B574" s="55">
        <v>88.2</v>
      </c>
      <c r="C574" s="57">
        <f>IF(ISBLANK(B575),"",Michigan_UMCSI[[#This Row],[UMCSI]]-B575)</f>
        <v>-9.9999999999994316E-2</v>
      </c>
      <c r="E574" s="58">
        <v>30987</v>
      </c>
      <c r="F574" s="55">
        <v>91.6</v>
      </c>
      <c r="G574" s="55">
        <f>IF(ISBLANK(F575),"",Migigan_ConsumerExpectations[[#This Row],[Consumer expectations]]-F575)</f>
        <v>-4.8000000000000114</v>
      </c>
      <c r="I574" s="48">
        <v>31107</v>
      </c>
      <c r="J574" s="55">
        <v>105.1</v>
      </c>
      <c r="K574" s="55">
        <f>IF(ISBLANK(J575),"",Michigan_CurrentCondition[[#This Row],[Current conditions]]-J575)</f>
        <v>0.19999999999998863</v>
      </c>
    </row>
    <row r="575" spans="1:11" x14ac:dyDescent="0.25">
      <c r="A575" s="58">
        <v>33055</v>
      </c>
      <c r="B575" s="55">
        <v>88.3</v>
      </c>
      <c r="C575" s="57">
        <f>IF(ISBLANK(B576),"",Michigan_UMCSI[[#This Row],[UMCSI]]-B576)</f>
        <v>-2.2999999999999972</v>
      </c>
      <c r="E575" s="58">
        <v>30956</v>
      </c>
      <c r="F575" s="55">
        <v>96.4</v>
      </c>
      <c r="G575" s="55">
        <f>IF(ISBLANK(F576),"",Migigan_ConsumerExpectations[[#This Row],[Consumer expectations]]-F576)</f>
        <v>2.7000000000000028</v>
      </c>
      <c r="I575" s="48">
        <v>31079</v>
      </c>
      <c r="J575" s="55">
        <v>104.9</v>
      </c>
      <c r="K575" s="55">
        <f>IF(ISBLANK(J576),"",Michigan_CurrentCondition[[#This Row],[Current conditions]]-J576)</f>
        <v>4.3000000000000114</v>
      </c>
    </row>
    <row r="576" spans="1:11" x14ac:dyDescent="0.25">
      <c r="A576" s="58">
        <v>33025</v>
      </c>
      <c r="B576" s="55">
        <v>90.6</v>
      </c>
      <c r="C576" s="57">
        <f>IF(ISBLANK(B577),"",Michigan_UMCSI[[#This Row],[UMCSI]]-B577)</f>
        <v>-3.3000000000000114</v>
      </c>
      <c r="E576" s="58">
        <v>30926</v>
      </c>
      <c r="F576" s="55">
        <v>93.7</v>
      </c>
      <c r="G576" s="55">
        <f>IF(ISBLANK(F577),"",Migigan_ConsumerExpectations[[#This Row],[Consumer expectations]]-F577)</f>
        <v>1.7999999999999972</v>
      </c>
      <c r="I576" s="48">
        <v>31048</v>
      </c>
      <c r="J576" s="55">
        <v>100.6</v>
      </c>
      <c r="K576" s="55">
        <f>IF(ISBLANK(J577),"",Michigan_CurrentCondition[[#This Row],[Current conditions]]-J577)</f>
        <v>-1.8000000000000114</v>
      </c>
    </row>
    <row r="577" spans="1:11" x14ac:dyDescent="0.25">
      <c r="A577" s="58">
        <v>32994</v>
      </c>
      <c r="B577" s="55">
        <v>93.9</v>
      </c>
      <c r="C577" s="57">
        <f>IF(ISBLANK(B578),"",Michigan_UMCSI[[#This Row],[UMCSI]]-B578)</f>
        <v>2.6000000000000085</v>
      </c>
      <c r="E577" s="58">
        <v>30895</v>
      </c>
      <c r="F577" s="55">
        <v>91.9</v>
      </c>
      <c r="G577" s="55">
        <f>IF(ISBLANK(F578),"",Migigan_ConsumerExpectations[[#This Row],[Consumer expectations]]-F578)</f>
        <v>2.1000000000000085</v>
      </c>
      <c r="I577" s="48">
        <v>31017</v>
      </c>
      <c r="J577" s="55">
        <v>102.4</v>
      </c>
      <c r="K577" s="55">
        <f>IF(ISBLANK(J578),"",Michigan_CurrentCondition[[#This Row],[Current conditions]]-J578)</f>
        <v>-1.1999999999999886</v>
      </c>
    </row>
    <row r="578" spans="1:11" x14ac:dyDescent="0.25">
      <c r="A578" s="58">
        <v>32964</v>
      </c>
      <c r="B578" s="55">
        <v>91.3</v>
      </c>
      <c r="C578" s="57">
        <f>IF(ISBLANK(B579),"",Michigan_UMCSI[[#This Row],[UMCSI]]-B579)</f>
        <v>1.7999999999999972</v>
      </c>
      <c r="E578" s="58">
        <v>30864</v>
      </c>
      <c r="F578" s="55">
        <v>89.8</v>
      </c>
      <c r="G578" s="55">
        <f>IF(ISBLANK(F579),"",Migigan_ConsumerExpectations[[#This Row],[Consumer expectations]]-F579)</f>
        <v>-0.79999999999999716</v>
      </c>
      <c r="I578" s="48">
        <v>30987</v>
      </c>
      <c r="J578" s="55">
        <v>103.6</v>
      </c>
      <c r="K578" s="55">
        <f>IF(ISBLANK(J579),"",Michigan_CurrentCondition[[#This Row],[Current conditions]]-J579)</f>
        <v>-4.2000000000000028</v>
      </c>
    </row>
    <row r="579" spans="1:11" x14ac:dyDescent="0.25">
      <c r="A579" s="58">
        <v>32933</v>
      </c>
      <c r="B579" s="55">
        <v>89.5</v>
      </c>
      <c r="C579" s="57">
        <f>IF(ISBLANK(B580),"",Michigan_UMCSI[[#This Row],[UMCSI]]-B580)</f>
        <v>-3.5</v>
      </c>
      <c r="E579" s="58">
        <v>30834</v>
      </c>
      <c r="F579" s="55">
        <v>90.6</v>
      </c>
      <c r="G579" s="55">
        <f>IF(ISBLANK(F580),"",Migigan_ConsumerExpectations[[#This Row],[Consumer expectations]]-F580)</f>
        <v>-0.80000000000001137</v>
      </c>
      <c r="I579" s="48">
        <v>30956</v>
      </c>
      <c r="J579" s="55">
        <v>107.8</v>
      </c>
      <c r="K579" s="55">
        <f>IF(ISBLANK(J580),"",Michigan_CurrentCondition[[#This Row],[Current conditions]]-J580)</f>
        <v>0.29999999999999716</v>
      </c>
    </row>
    <row r="580" spans="1:11" x14ac:dyDescent="0.25">
      <c r="A580" s="58">
        <v>32905</v>
      </c>
      <c r="B580" s="55">
        <v>93</v>
      </c>
      <c r="C580" s="57">
        <f>IF(ISBLANK(B581),"",Michigan_UMCSI[[#This Row],[UMCSI]]-B581)</f>
        <v>2.5</v>
      </c>
      <c r="E580" s="58">
        <v>30803</v>
      </c>
      <c r="F580" s="55">
        <v>91.4</v>
      </c>
      <c r="G580" s="55">
        <f>IF(ISBLANK(F581),"",Migigan_ConsumerExpectations[[#This Row],[Consumer expectations]]-F581)</f>
        <v>-6.2999999999999972</v>
      </c>
      <c r="I580" s="48">
        <v>30926</v>
      </c>
      <c r="J580" s="55">
        <v>107.5</v>
      </c>
      <c r="K580" s="55">
        <f>IF(ISBLANK(J581),"",Michigan_CurrentCondition[[#This Row],[Current conditions]]-J581)</f>
        <v>3.5999999999999943</v>
      </c>
    </row>
    <row r="581" spans="1:11" x14ac:dyDescent="0.25">
      <c r="A581" s="58">
        <v>32874</v>
      </c>
      <c r="B581" s="55">
        <v>90.5</v>
      </c>
      <c r="C581" s="57">
        <f>IF(ISBLANK(B582),"",Michigan_UMCSI[[#This Row],[UMCSI]]-B582)</f>
        <v>-0.40000000000000568</v>
      </c>
      <c r="E581" s="58">
        <v>30773</v>
      </c>
      <c r="F581" s="55">
        <v>97.7</v>
      </c>
      <c r="G581" s="55">
        <f>IF(ISBLANK(F582),"",Migigan_ConsumerExpectations[[#This Row],[Consumer expectations]]-F582)</f>
        <v>4.5</v>
      </c>
      <c r="I581" s="48">
        <v>30895</v>
      </c>
      <c r="J581" s="55">
        <v>103.9</v>
      </c>
      <c r="K581" s="55">
        <f>IF(ISBLANK(J582),"",Michigan_CurrentCondition[[#This Row],[Current conditions]]-J582)</f>
        <v>-0.5</v>
      </c>
    </row>
    <row r="582" spans="1:11" x14ac:dyDescent="0.25">
      <c r="A582" s="58">
        <v>32843</v>
      </c>
      <c r="B582" s="55">
        <v>90.9</v>
      </c>
      <c r="C582" s="57">
        <f>IF(ISBLANK(B583),"",Michigan_UMCSI[[#This Row],[UMCSI]]-B583)</f>
        <v>-3</v>
      </c>
      <c r="E582" s="58">
        <v>30742</v>
      </c>
      <c r="F582" s="55">
        <v>93.2</v>
      </c>
      <c r="G582" s="55">
        <f>IF(ISBLANK(F583),"",Migigan_ConsumerExpectations[[#This Row],[Consumer expectations]]-F583)</f>
        <v>-3.7999999999999972</v>
      </c>
      <c r="I582" s="48">
        <v>30864</v>
      </c>
      <c r="J582" s="55">
        <v>104.4</v>
      </c>
      <c r="K582" s="55">
        <f>IF(ISBLANK(J583),"",Michigan_CurrentCondition[[#This Row],[Current conditions]]-J583)</f>
        <v>-5.3999999999999915</v>
      </c>
    </row>
    <row r="583" spans="1:11" x14ac:dyDescent="0.25">
      <c r="A583" s="58">
        <v>32813</v>
      </c>
      <c r="B583" s="55">
        <v>93.9</v>
      </c>
      <c r="C583" s="57">
        <f>IF(ISBLANK(B584),"",Michigan_UMCSI[[#This Row],[UMCSI]]-B584)</f>
        <v>-1.8999999999999915</v>
      </c>
      <c r="E583" s="58">
        <v>30713</v>
      </c>
      <c r="F583" s="55">
        <v>97</v>
      </c>
      <c r="G583" s="55">
        <f>IF(ISBLANK(F584),"",Migigan_ConsumerExpectations[[#This Row],[Consumer expectations]]-F584)</f>
        <v>6</v>
      </c>
      <c r="I583" s="48">
        <v>30834</v>
      </c>
      <c r="J583" s="55">
        <v>109.8</v>
      </c>
      <c r="K583" s="55">
        <f>IF(ISBLANK(J584),"",Michigan_CurrentCondition[[#This Row],[Current conditions]]-J584)</f>
        <v>6.2999999999999972</v>
      </c>
    </row>
    <row r="584" spans="1:11" x14ac:dyDescent="0.25">
      <c r="A584" s="58">
        <v>32782</v>
      </c>
      <c r="B584" s="55">
        <v>95.8</v>
      </c>
      <c r="C584" s="57">
        <f>IF(ISBLANK(B585),"",Michigan_UMCSI[[#This Row],[UMCSI]]-B585)</f>
        <v>6.2000000000000028</v>
      </c>
      <c r="E584" s="58">
        <v>30682</v>
      </c>
      <c r="F584" s="55">
        <v>91</v>
      </c>
      <c r="G584" s="55">
        <f>IF(ISBLANK(F585),"",Migigan_ConsumerExpectations[[#This Row],[Consumer expectations]]-F585)</f>
        <v>3.0999999999999943</v>
      </c>
      <c r="I584" s="48">
        <v>30803</v>
      </c>
      <c r="J584" s="55">
        <v>103.5</v>
      </c>
      <c r="K584" s="55">
        <f>IF(ISBLANK(J585),"",Michigan_CurrentCondition[[#This Row],[Current conditions]]-J585)</f>
        <v>-2.5</v>
      </c>
    </row>
    <row r="585" spans="1:11" x14ac:dyDescent="0.25">
      <c r="A585" s="58">
        <v>32752</v>
      </c>
      <c r="B585" s="55">
        <v>89.6</v>
      </c>
      <c r="C585" s="57">
        <f>IF(ISBLANK(B586),"",Michigan_UMCSI[[#This Row],[UMCSI]]-B586)</f>
        <v>-2.4000000000000057</v>
      </c>
      <c r="E585" s="58">
        <v>30651</v>
      </c>
      <c r="F585" s="55">
        <v>87.9</v>
      </c>
      <c r="G585" s="55">
        <f>IF(ISBLANK(F586),"",Migigan_ConsumerExpectations[[#This Row],[Consumer expectations]]-F586)</f>
        <v>1.8000000000000114</v>
      </c>
      <c r="I585" s="48">
        <v>30773</v>
      </c>
      <c r="J585" s="55">
        <v>106</v>
      </c>
      <c r="K585" s="55">
        <f>IF(ISBLANK(J586),"",Michigan_CurrentCondition[[#This Row],[Current conditions]]-J586)</f>
        <v>2.0999999999999943</v>
      </c>
    </row>
    <row r="586" spans="1:11" x14ac:dyDescent="0.25">
      <c r="A586" s="58">
        <v>32721</v>
      </c>
      <c r="B586" s="55">
        <v>92</v>
      </c>
      <c r="C586" s="57">
        <f>IF(ISBLANK(B587),"",Michigan_UMCSI[[#This Row],[UMCSI]]-B587)</f>
        <v>1.4000000000000057</v>
      </c>
      <c r="E586" s="58">
        <v>30621</v>
      </c>
      <c r="F586" s="55">
        <v>86.1</v>
      </c>
      <c r="G586" s="55">
        <f>IF(ISBLANK(F587),"",Migigan_ConsumerExpectations[[#This Row],[Consumer expectations]]-F587)</f>
        <v>0.29999999999999716</v>
      </c>
      <c r="I586" s="48">
        <v>30742</v>
      </c>
      <c r="J586" s="55">
        <v>103.9</v>
      </c>
      <c r="K586" s="55">
        <f>IF(ISBLANK(J587),"",Michigan_CurrentCondition[[#This Row],[Current conditions]]-J587)</f>
        <v>-1</v>
      </c>
    </row>
    <row r="587" spans="1:11" x14ac:dyDescent="0.25">
      <c r="A587" s="58">
        <v>32690</v>
      </c>
      <c r="B587" s="55">
        <v>90.6</v>
      </c>
      <c r="C587" s="57">
        <f>IF(ISBLANK(B588),"",Michigan_UMCSI[[#This Row],[UMCSI]]-B588)</f>
        <v>-0.10000000000000853</v>
      </c>
      <c r="E587" s="58">
        <v>30590</v>
      </c>
      <c r="F587" s="55">
        <v>85.8</v>
      </c>
      <c r="G587" s="55">
        <f>IF(ISBLANK(F588),"",Migigan_ConsumerExpectations[[#This Row],[Consumer expectations]]-F588)</f>
        <v>-2.4000000000000057</v>
      </c>
      <c r="I587" s="48">
        <v>30713</v>
      </c>
      <c r="J587" s="55">
        <v>104.9</v>
      </c>
      <c r="K587" s="55">
        <f>IF(ISBLANK(J588),"",Michigan_CurrentCondition[[#This Row],[Current conditions]]-J588)</f>
        <v>5.6000000000000085</v>
      </c>
    </row>
    <row r="588" spans="1:11" x14ac:dyDescent="0.25">
      <c r="A588" s="58">
        <v>32660</v>
      </c>
      <c r="B588" s="55">
        <v>90.7</v>
      </c>
      <c r="C588" s="57">
        <f>IF(ISBLANK(B589),"",Michigan_UMCSI[[#This Row],[UMCSI]]-B589)</f>
        <v>-0.79999999999999716</v>
      </c>
      <c r="E588" s="58">
        <v>30560</v>
      </c>
      <c r="F588" s="55">
        <v>88.2</v>
      </c>
      <c r="G588" s="55">
        <f>IF(ISBLANK(F589),"",Migigan_ConsumerExpectations[[#This Row],[Consumer expectations]]-F589)</f>
        <v>-2.2999999999999972</v>
      </c>
      <c r="I588" s="48">
        <v>30682</v>
      </c>
      <c r="J588" s="55">
        <v>99.3</v>
      </c>
      <c r="K588" s="55">
        <f>IF(ISBLANK(J589),"",Michigan_CurrentCondition[[#This Row],[Current conditions]]-J589)</f>
        <v>3.2000000000000028</v>
      </c>
    </row>
    <row r="589" spans="1:11" x14ac:dyDescent="0.25">
      <c r="A589" s="58">
        <v>32629</v>
      </c>
      <c r="B589" s="55">
        <v>91.5</v>
      </c>
      <c r="C589" s="57">
        <f>IF(ISBLANK(B590),"",Michigan_UMCSI[[#This Row],[UMCSI]]-B590)</f>
        <v>-2.7999999999999972</v>
      </c>
      <c r="E589" s="58">
        <v>30529</v>
      </c>
      <c r="F589" s="55">
        <v>90.5</v>
      </c>
      <c r="G589" s="55">
        <f>IF(ISBLANK(F590),"",Migigan_ConsumerExpectations[[#This Row],[Consumer expectations]]-F590)</f>
        <v>1.2999999999999972</v>
      </c>
      <c r="I589" s="48">
        <v>30651</v>
      </c>
      <c r="J589" s="55">
        <v>96.1</v>
      </c>
      <c r="K589" s="55">
        <f>IF(ISBLANK(J590),"",Michigan_CurrentCondition[[#This Row],[Current conditions]]-J590)</f>
        <v>1.7999999999999972</v>
      </c>
    </row>
    <row r="590" spans="1:11" x14ac:dyDescent="0.25">
      <c r="A590" s="58">
        <v>32599</v>
      </c>
      <c r="B590" s="55">
        <v>94.3</v>
      </c>
      <c r="C590" s="57">
        <f>IF(ISBLANK(B591),"",Michigan_UMCSI[[#This Row],[UMCSI]]-B591)</f>
        <v>-1.1000000000000085</v>
      </c>
      <c r="E590" s="58">
        <v>30498</v>
      </c>
      <c r="F590" s="55">
        <v>89.2</v>
      </c>
      <c r="G590" s="55">
        <f>IF(ISBLANK(F591),"",Migigan_ConsumerExpectations[[#This Row],[Consumer expectations]]-F591)</f>
        <v>-4.2000000000000028</v>
      </c>
      <c r="I590" s="48">
        <v>30621</v>
      </c>
      <c r="J590" s="55">
        <v>94.3</v>
      </c>
      <c r="K590" s="55">
        <f>IF(ISBLANK(J591),"",Michigan_CurrentCondition[[#This Row],[Current conditions]]-J591)</f>
        <v>-2.1000000000000085</v>
      </c>
    </row>
    <row r="591" spans="1:11" x14ac:dyDescent="0.25">
      <c r="A591" s="58">
        <v>32568</v>
      </c>
      <c r="B591" s="55">
        <v>95.4</v>
      </c>
      <c r="C591" s="57">
        <f>IF(ISBLANK(B592),"",Michigan_UMCSI[[#This Row],[UMCSI]]-B592)</f>
        <v>-2.5</v>
      </c>
      <c r="E591" s="58">
        <v>30468</v>
      </c>
      <c r="F591" s="55">
        <v>93.4</v>
      </c>
      <c r="G591" s="55">
        <f>IF(ISBLANK(F592),"",Migigan_ConsumerExpectations[[#This Row],[Consumer expectations]]-F592)</f>
        <v>6.5</v>
      </c>
      <c r="I591" s="48">
        <v>30590</v>
      </c>
      <c r="J591" s="55">
        <v>96.4</v>
      </c>
      <c r="K591" s="55">
        <f>IF(ISBLANK(J592),"",Michigan_CurrentCondition[[#This Row],[Current conditions]]-J592)</f>
        <v>1.3000000000000114</v>
      </c>
    </row>
    <row r="592" spans="1:11" x14ac:dyDescent="0.25">
      <c r="A592" s="58">
        <v>32540</v>
      </c>
      <c r="B592" s="55">
        <v>97.9</v>
      </c>
      <c r="C592" s="57">
        <f>IF(ISBLANK(B593),"",Michigan_UMCSI[[#This Row],[UMCSI]]-B593)</f>
        <v>6</v>
      </c>
      <c r="E592" s="58">
        <v>30437</v>
      </c>
      <c r="F592" s="55">
        <v>86.9</v>
      </c>
      <c r="G592" s="55">
        <f>IF(ISBLANK(F593),"",Migigan_ConsumerExpectations[[#This Row],[Consumer expectations]]-F593)</f>
        <v>6</v>
      </c>
      <c r="I592" s="48">
        <v>30560</v>
      </c>
      <c r="J592" s="55">
        <v>95.1</v>
      </c>
      <c r="K592" s="55">
        <f>IF(ISBLANK(J593),"",Michigan_CurrentCondition[[#This Row],[Current conditions]]-J593)</f>
        <v>-1.4000000000000057</v>
      </c>
    </row>
    <row r="593" spans="1:11" x14ac:dyDescent="0.25">
      <c r="A593" s="58">
        <v>32509</v>
      </c>
      <c r="B593" s="55">
        <v>91.9</v>
      </c>
      <c r="C593" s="57">
        <f>IF(ISBLANK(B594),"",Michigan_UMCSI[[#This Row],[UMCSI]]-B594)</f>
        <v>-1.0999999999999943</v>
      </c>
      <c r="E593" s="58">
        <v>30407</v>
      </c>
      <c r="F593" s="55">
        <v>80.900000000000006</v>
      </c>
      <c r="G593" s="55">
        <f>IF(ISBLANK(F594),"",Migigan_ConsumerExpectations[[#This Row],[Consumer expectations]]-F594)</f>
        <v>9.7000000000000028</v>
      </c>
      <c r="I593" s="48">
        <v>30529</v>
      </c>
      <c r="J593" s="55">
        <v>96.5</v>
      </c>
      <c r="K593" s="55">
        <f>IF(ISBLANK(J594),"",Michigan_CurrentCondition[[#This Row],[Current conditions]]-J594)</f>
        <v>-0.40000000000000568</v>
      </c>
    </row>
    <row r="594" spans="1:11" x14ac:dyDescent="0.25">
      <c r="A594" s="58">
        <v>32478</v>
      </c>
      <c r="B594" s="55">
        <v>93</v>
      </c>
      <c r="C594" s="57">
        <f>IF(ISBLANK(B595),"",Michigan_UMCSI[[#This Row],[UMCSI]]-B595)</f>
        <v>-1.0999999999999943</v>
      </c>
      <c r="E594" s="58">
        <v>30376</v>
      </c>
      <c r="F594" s="55">
        <v>71.2</v>
      </c>
      <c r="G594" s="55">
        <f>IF(ISBLANK(F595),"",Migigan_ConsumerExpectations[[#This Row],[Consumer expectations]]-F595)</f>
        <v>6</v>
      </c>
      <c r="I594" s="48">
        <v>30498</v>
      </c>
      <c r="J594" s="55">
        <v>96.9</v>
      </c>
      <c r="K594" s="55">
        <f>IF(ISBLANK(J595),"",Michigan_CurrentCondition[[#This Row],[Current conditions]]-J595)</f>
        <v>3.8000000000000114</v>
      </c>
    </row>
    <row r="595" spans="1:11" x14ac:dyDescent="0.25">
      <c r="A595" s="58">
        <v>32448</v>
      </c>
      <c r="B595" s="55">
        <v>94.1</v>
      </c>
      <c r="C595" s="57">
        <f>IF(ISBLANK(B596),"",Michigan_UMCSI[[#This Row],[UMCSI]]-B596)</f>
        <v>-3.2000000000000028</v>
      </c>
      <c r="E595" s="58">
        <v>30348</v>
      </c>
      <c r="F595" s="55">
        <v>65.2</v>
      </c>
      <c r="G595" s="55">
        <f>IF(ISBLANK(F596),"",Migigan_ConsumerExpectations[[#This Row],[Consumer expectations]]-F596)</f>
        <v>-2.7000000000000028</v>
      </c>
      <c r="I595" s="48">
        <v>30468</v>
      </c>
      <c r="J595" s="55">
        <v>93.1</v>
      </c>
      <c r="K595" s="55">
        <f>IF(ISBLANK(J596),"",Michigan_CurrentCondition[[#This Row],[Current conditions]]-J596)</f>
        <v>0.39999999999999147</v>
      </c>
    </row>
    <row r="596" spans="1:11" x14ac:dyDescent="0.25">
      <c r="A596" s="58">
        <v>32417</v>
      </c>
      <c r="B596" s="55">
        <v>97.3</v>
      </c>
      <c r="C596" s="57">
        <f>IF(ISBLANK(B597),"",Michigan_UMCSI[[#This Row],[UMCSI]]-B597)</f>
        <v>-0.10000000000000853</v>
      </c>
      <c r="E596" s="58">
        <v>30317</v>
      </c>
      <c r="F596" s="55">
        <v>67.900000000000006</v>
      </c>
      <c r="G596" s="55">
        <f>IF(ISBLANK(F597),"",Migigan_ConsumerExpectations[[#This Row],[Consumer expectations]]-F597)</f>
        <v>-3.0999999999999943</v>
      </c>
      <c r="I596" s="48">
        <v>30437</v>
      </c>
      <c r="J596" s="55">
        <v>92.7</v>
      </c>
      <c r="K596" s="55">
        <f>IF(ISBLANK(J597),"",Michigan_CurrentCondition[[#This Row],[Current conditions]]-J597)</f>
        <v>12.200000000000003</v>
      </c>
    </row>
    <row r="597" spans="1:11" x14ac:dyDescent="0.25">
      <c r="A597" s="58">
        <v>32387</v>
      </c>
      <c r="B597" s="55">
        <v>97.4</v>
      </c>
      <c r="C597" s="57">
        <f>IF(ISBLANK(B598),"",Michigan_UMCSI[[#This Row],[UMCSI]]-B598)</f>
        <v>4</v>
      </c>
      <c r="E597" s="58">
        <v>30286</v>
      </c>
      <c r="F597" s="55">
        <v>71</v>
      </c>
      <c r="G597" s="55">
        <f>IF(ISBLANK(F598),"",Migigan_ConsumerExpectations[[#This Row],[Consumer expectations]]-F598)</f>
        <v>0.59999999999999432</v>
      </c>
      <c r="I597" s="48">
        <v>30407</v>
      </c>
      <c r="J597" s="55">
        <v>80.5</v>
      </c>
      <c r="K597" s="55">
        <f>IF(ISBLANK(J598),"",Michigan_CurrentCondition[[#This Row],[Current conditions]]-J598)</f>
        <v>0.59999999999999432</v>
      </c>
    </row>
    <row r="598" spans="1:11" x14ac:dyDescent="0.25">
      <c r="A598" s="58">
        <v>32356</v>
      </c>
      <c r="B598" s="55">
        <v>93.4</v>
      </c>
      <c r="C598" s="57">
        <f>IF(ISBLANK(B599),"",Michigan_UMCSI[[#This Row],[UMCSI]]-B599)</f>
        <v>-1.2999999999999972</v>
      </c>
      <c r="E598" s="58">
        <v>30256</v>
      </c>
      <c r="F598" s="55">
        <v>70.400000000000006</v>
      </c>
      <c r="G598" s="55">
        <f>IF(ISBLANK(F599),"",Migigan_ConsumerExpectations[[#This Row],[Consumer expectations]]-F599)</f>
        <v>3.5</v>
      </c>
      <c r="I598" s="48">
        <v>30376</v>
      </c>
      <c r="J598" s="55">
        <v>79.900000000000006</v>
      </c>
      <c r="K598" s="55">
        <f>IF(ISBLANK(J599),"",Michigan_CurrentCondition[[#This Row],[Current conditions]]-J599)</f>
        <v>1.5</v>
      </c>
    </row>
    <row r="599" spans="1:11" x14ac:dyDescent="0.25">
      <c r="A599" s="58">
        <v>32325</v>
      </c>
      <c r="B599" s="55">
        <v>94.7</v>
      </c>
      <c r="C599" s="57">
        <f>IF(ISBLANK(B600),"",Michigan_UMCSI[[#This Row],[UMCSI]]-B600)</f>
        <v>-9.9999999999994316E-2</v>
      </c>
      <c r="E599" s="58">
        <v>30225</v>
      </c>
      <c r="F599" s="55">
        <v>66.900000000000006</v>
      </c>
      <c r="G599" s="55">
        <f>IF(ISBLANK(F600),"",Migigan_ConsumerExpectations[[#This Row],[Consumer expectations]]-F600)</f>
        <v>6.0000000000000071</v>
      </c>
      <c r="I599" s="48">
        <v>30348</v>
      </c>
      <c r="J599" s="55">
        <v>78.400000000000006</v>
      </c>
      <c r="K599" s="55">
        <f>IF(ISBLANK(J600),"",Michigan_CurrentCondition[[#This Row],[Current conditions]]-J600)</f>
        <v>0.30000000000001137</v>
      </c>
    </row>
    <row r="600" spans="1:11" x14ac:dyDescent="0.25">
      <c r="A600" s="58">
        <v>32295</v>
      </c>
      <c r="B600" s="55">
        <v>94.8</v>
      </c>
      <c r="C600" s="57">
        <f>IF(ISBLANK(B601),"",Michigan_UMCSI[[#This Row],[UMCSI]]-B601)</f>
        <v>3.5999999999999943</v>
      </c>
      <c r="E600" s="58">
        <v>30195</v>
      </c>
      <c r="F600" s="55">
        <v>60.9</v>
      </c>
      <c r="G600" s="55">
        <f>IF(ISBLANK(F601),"",Migigan_ConsumerExpectations[[#This Row],[Consumer expectations]]-F601)</f>
        <v>3.2999999999999972</v>
      </c>
      <c r="I600" s="48">
        <v>30317</v>
      </c>
      <c r="J600" s="55">
        <v>78.099999999999994</v>
      </c>
      <c r="K600" s="55">
        <f>IF(ISBLANK(J601),"",Michigan_CurrentCondition[[#This Row],[Current conditions]]-J601)</f>
        <v>4.2999999999999972</v>
      </c>
    </row>
    <row r="601" spans="1:11" x14ac:dyDescent="0.25">
      <c r="A601" s="58">
        <v>32264</v>
      </c>
      <c r="B601" s="55">
        <v>91.2</v>
      </c>
      <c r="C601" s="57">
        <f>IF(ISBLANK(B602),"",Michigan_UMCSI[[#This Row],[UMCSI]]-B602)</f>
        <v>-3.3999999999999915</v>
      </c>
      <c r="E601" s="58">
        <v>30164</v>
      </c>
      <c r="F601" s="55">
        <v>57.6</v>
      </c>
      <c r="G601" s="55">
        <f>IF(ISBLANK(F602),"",Migigan_ConsumerExpectations[[#This Row],[Consumer expectations]]-F602)</f>
        <v>-2.5</v>
      </c>
      <c r="I601" s="48">
        <v>30286</v>
      </c>
      <c r="J601" s="55">
        <v>73.8</v>
      </c>
      <c r="K601" s="55">
        <f>IF(ISBLANK(J602),"",Michigan_CurrentCondition[[#This Row],[Current conditions]]-J602)</f>
        <v>-4.2999999999999972</v>
      </c>
    </row>
    <row r="602" spans="1:11" x14ac:dyDescent="0.25">
      <c r="A602" s="58">
        <v>32234</v>
      </c>
      <c r="B602" s="55">
        <v>94.6</v>
      </c>
      <c r="C602" s="57">
        <f>IF(ISBLANK(B603),"",Michigan_UMCSI[[#This Row],[UMCSI]]-B603)</f>
        <v>3</v>
      </c>
      <c r="E602" s="58">
        <v>30133</v>
      </c>
      <c r="F602" s="55">
        <v>60.1</v>
      </c>
      <c r="G602" s="55">
        <f>IF(ISBLANK(F603),"",Migigan_ConsumerExpectations[[#This Row],[Consumer expectations]]-F603)</f>
        <v>-1.8999999999999986</v>
      </c>
      <c r="I602" s="48">
        <v>30256</v>
      </c>
      <c r="J602" s="55">
        <v>78.099999999999994</v>
      </c>
      <c r="K602" s="55">
        <f>IF(ISBLANK(J603),"",Michigan_CurrentCondition[[#This Row],[Current conditions]]-J603)</f>
        <v>5.1999999999999886</v>
      </c>
    </row>
    <row r="603" spans="1:11" x14ac:dyDescent="0.25">
      <c r="A603" s="58">
        <v>32203</v>
      </c>
      <c r="B603" s="55">
        <v>91.6</v>
      </c>
      <c r="C603" s="57">
        <f>IF(ISBLANK(B604),"",Michigan_UMCSI[[#This Row],[UMCSI]]-B604)</f>
        <v>0.79999999999999716</v>
      </c>
      <c r="E603" s="58">
        <v>30103</v>
      </c>
      <c r="F603" s="55">
        <v>62</v>
      </c>
      <c r="G603" s="55">
        <f>IF(ISBLANK(F604),"",Migigan_ConsumerExpectations[[#This Row],[Consumer expectations]]-F604)</f>
        <v>0.89999999999999858</v>
      </c>
      <c r="I603" s="48">
        <v>30225</v>
      </c>
      <c r="J603" s="55">
        <v>72.900000000000006</v>
      </c>
      <c r="K603" s="55">
        <f>IF(ISBLANK(J604),"",Michigan_CurrentCondition[[#This Row],[Current conditions]]-J604)</f>
        <v>0.40000000000000568</v>
      </c>
    </row>
    <row r="604" spans="1:11" x14ac:dyDescent="0.25">
      <c r="A604" s="58">
        <v>32174</v>
      </c>
      <c r="B604" s="55">
        <v>90.8</v>
      </c>
      <c r="C604" s="57">
        <f>IF(ISBLANK(B605),"",Michigan_UMCSI[[#This Row],[UMCSI]]-B605)</f>
        <v>4</v>
      </c>
      <c r="E604" s="58">
        <v>30072</v>
      </c>
      <c r="F604" s="55">
        <v>61.1</v>
      </c>
      <c r="G604" s="55">
        <f>IF(ISBLANK(F605),"",Migigan_ConsumerExpectations[[#This Row],[Consumer expectations]]-F605)</f>
        <v>8</v>
      </c>
      <c r="I604" s="48">
        <v>30195</v>
      </c>
      <c r="J604" s="55">
        <v>72.5</v>
      </c>
      <c r="K604" s="55">
        <f>IF(ISBLANK(J605),"",Michigan_CurrentCondition[[#This Row],[Current conditions]]-J605)</f>
        <v>-5</v>
      </c>
    </row>
    <row r="605" spans="1:11" x14ac:dyDescent="0.25">
      <c r="A605" s="58">
        <v>32143</v>
      </c>
      <c r="B605" s="55">
        <v>86.8</v>
      </c>
      <c r="C605" s="57">
        <f>IF(ISBLANK(B606),"",Michigan_UMCSI[[#This Row],[UMCSI]]-B606)</f>
        <v>3.7000000000000028</v>
      </c>
      <c r="E605" s="58">
        <v>30042</v>
      </c>
      <c r="F605" s="55">
        <v>53.1</v>
      </c>
      <c r="G605" s="55">
        <f>IF(ISBLANK(F606),"",Migigan_ConsumerExpectations[[#This Row],[Consumer expectations]]-F606)</f>
        <v>-5.6000000000000014</v>
      </c>
      <c r="I605" s="48">
        <v>30164</v>
      </c>
      <c r="J605" s="55">
        <v>77.5</v>
      </c>
      <c r="K605" s="55">
        <f>IF(ISBLANK(J606),"",Michigan_CurrentCondition[[#This Row],[Current conditions]]-J606)</f>
        <v>3.2000000000000028</v>
      </c>
    </row>
    <row r="606" spans="1:11" x14ac:dyDescent="0.25">
      <c r="A606" s="58">
        <v>32112</v>
      </c>
      <c r="B606" s="55">
        <v>83.1</v>
      </c>
      <c r="C606" s="57">
        <f>IF(ISBLANK(B607),"",Michigan_UMCSI[[#This Row],[UMCSI]]-B607)</f>
        <v>-6.2000000000000028</v>
      </c>
      <c r="E606" s="58">
        <v>30011</v>
      </c>
      <c r="F606" s="55">
        <v>58.7</v>
      </c>
      <c r="G606" s="55">
        <f>IF(ISBLANK(F607),"",Migigan_ConsumerExpectations[[#This Row],[Consumer expectations]]-F607)</f>
        <v>-4.1999999999999957</v>
      </c>
      <c r="I606" s="48">
        <v>30133</v>
      </c>
      <c r="J606" s="55">
        <v>74.3</v>
      </c>
      <c r="K606" s="55">
        <f>IF(ISBLANK(J607),"",Michigan_CurrentCondition[[#This Row],[Current conditions]]-J607)</f>
        <v>-1.7999999999999972</v>
      </c>
    </row>
    <row r="607" spans="1:11" x14ac:dyDescent="0.25">
      <c r="A607" s="58">
        <v>32082</v>
      </c>
      <c r="B607" s="55">
        <v>89.3</v>
      </c>
      <c r="C607" s="57">
        <f>IF(ISBLANK(B608),"",Michigan_UMCSI[[#This Row],[UMCSI]]-B608)</f>
        <v>-4.2999999999999972</v>
      </c>
      <c r="E607" s="58">
        <v>29983</v>
      </c>
      <c r="F607" s="55">
        <v>62.9</v>
      </c>
      <c r="G607" s="55">
        <f>IF(ISBLANK(F608),"",Migigan_ConsumerExpectations[[#This Row],[Consumer expectations]]-F608)</f>
        <v>6.1000000000000014</v>
      </c>
      <c r="I607" s="48">
        <v>30103</v>
      </c>
      <c r="J607" s="55">
        <v>76.099999999999994</v>
      </c>
      <c r="K607" s="55">
        <f>IF(ISBLANK(J608),"",Michigan_CurrentCondition[[#This Row],[Current conditions]]-J608)</f>
        <v>3.7999999999999972</v>
      </c>
    </row>
    <row r="608" spans="1:11" x14ac:dyDescent="0.25">
      <c r="A608" s="58">
        <v>32051</v>
      </c>
      <c r="B608" s="55">
        <v>93.6</v>
      </c>
      <c r="C608" s="57">
        <f>IF(ISBLANK(B609),"",Michigan_UMCSI[[#This Row],[UMCSI]]-B609)</f>
        <v>-0.80000000000001137</v>
      </c>
      <c r="E608" s="58">
        <v>29952</v>
      </c>
      <c r="F608" s="55">
        <v>56.8</v>
      </c>
      <c r="G608" s="55">
        <f>IF(ISBLANK(F609),"",Migigan_ConsumerExpectations[[#This Row],[Consumer expectations]]-F609)</f>
        <v>0.5</v>
      </c>
      <c r="I608" s="48">
        <v>30072</v>
      </c>
      <c r="J608" s="55">
        <v>72.3</v>
      </c>
      <c r="K608" s="55">
        <f>IF(ISBLANK(J609),"",Michigan_CurrentCondition[[#This Row],[Current conditions]]-J609)</f>
        <v>-3.6000000000000085</v>
      </c>
    </row>
    <row r="609" spans="1:11" x14ac:dyDescent="0.25">
      <c r="A609" s="58">
        <v>32021</v>
      </c>
      <c r="B609" s="55">
        <v>94.4</v>
      </c>
      <c r="C609" s="57">
        <f>IF(ISBLANK(B610),"",Michigan_UMCSI[[#This Row],[UMCSI]]-B610)</f>
        <v>0.70000000000000284</v>
      </c>
      <c r="E609" s="58">
        <v>29921</v>
      </c>
      <c r="F609" s="55">
        <v>56.3</v>
      </c>
      <c r="G609" s="55">
        <f>IF(ISBLANK(F610),"",Migigan_ConsumerExpectations[[#This Row],[Consumer expectations]]-F610)</f>
        <v>-5.9000000000000057</v>
      </c>
      <c r="I609" s="48">
        <v>30042</v>
      </c>
      <c r="J609" s="55">
        <v>75.900000000000006</v>
      </c>
      <c r="K609" s="55">
        <f>IF(ISBLANK(J610),"",Michigan_CurrentCondition[[#This Row],[Current conditions]]-J610)</f>
        <v>-2.6999999999999886</v>
      </c>
    </row>
    <row r="610" spans="1:11" x14ac:dyDescent="0.25">
      <c r="A610" s="58">
        <v>31990</v>
      </c>
      <c r="B610" s="55">
        <v>93.7</v>
      </c>
      <c r="C610" s="57">
        <f>IF(ISBLANK(B611),"",Michigan_UMCSI[[#This Row],[UMCSI]]-B611)</f>
        <v>2.2000000000000028</v>
      </c>
      <c r="E610" s="58">
        <v>29891</v>
      </c>
      <c r="F610" s="55">
        <v>62.2</v>
      </c>
      <c r="G610" s="55">
        <f>IF(ISBLANK(F611),"",Migigan_ConsumerExpectations[[#This Row],[Consumer expectations]]-F611)</f>
        <v>-6.7999999999999972</v>
      </c>
      <c r="I610" s="48">
        <v>30011</v>
      </c>
      <c r="J610" s="55">
        <v>78.599999999999994</v>
      </c>
      <c r="K610" s="55">
        <f>IF(ISBLANK(J611),"",Michigan_CurrentCondition[[#This Row],[Current conditions]]-J611)</f>
        <v>-4.9000000000000057</v>
      </c>
    </row>
    <row r="611" spans="1:11" x14ac:dyDescent="0.25">
      <c r="A611" s="58">
        <v>31959</v>
      </c>
      <c r="B611" s="55">
        <v>91.5</v>
      </c>
      <c r="C611" s="57">
        <f>IF(ISBLANK(B612),"",Michigan_UMCSI[[#This Row],[UMCSI]]-B612)</f>
        <v>0.40000000000000568</v>
      </c>
      <c r="E611" s="58">
        <v>29860</v>
      </c>
      <c r="F611" s="55">
        <v>69</v>
      </c>
      <c r="G611" s="55">
        <f>IF(ISBLANK(F612),"",Migigan_ConsumerExpectations[[#This Row],[Consumer expectations]]-F612)</f>
        <v>-1.7999999999999972</v>
      </c>
      <c r="I611" s="48">
        <v>29983</v>
      </c>
      <c r="J611" s="55">
        <v>83.5</v>
      </c>
      <c r="K611" s="55">
        <f>IF(ISBLANK(J612),"",Michigan_CurrentCondition[[#This Row],[Current conditions]]-J612)</f>
        <v>7.5999999999999943</v>
      </c>
    </row>
    <row r="612" spans="1:11" x14ac:dyDescent="0.25">
      <c r="A612" s="58">
        <v>31929</v>
      </c>
      <c r="B612" s="55">
        <v>91.1</v>
      </c>
      <c r="C612" s="57">
        <f>IF(ISBLANK(B613),"",Michigan_UMCSI[[#This Row],[UMCSI]]-B613)</f>
        <v>-1.7000000000000028</v>
      </c>
      <c r="E612" s="58">
        <v>29830</v>
      </c>
      <c r="F612" s="55">
        <v>70.8</v>
      </c>
      <c r="G612" s="55">
        <f>IF(ISBLANK(F613),"",Migigan_ConsumerExpectations[[#This Row],[Consumer expectations]]-F613)</f>
        <v>3.7000000000000028</v>
      </c>
      <c r="I612" s="48">
        <v>29952</v>
      </c>
      <c r="J612" s="55">
        <v>75.900000000000006</v>
      </c>
      <c r="K612" s="55">
        <f>IF(ISBLANK(J613),"",Michigan_CurrentCondition[[#This Row],[Current conditions]]-J613)</f>
        <v>3.8000000000000114</v>
      </c>
    </row>
    <row r="613" spans="1:11" x14ac:dyDescent="0.25">
      <c r="A613" s="58">
        <v>31898</v>
      </c>
      <c r="B613" s="55">
        <v>92.8</v>
      </c>
      <c r="C613" s="57">
        <f>IF(ISBLANK(B614),"",Michigan_UMCSI[[#This Row],[UMCSI]]-B614)</f>
        <v>2</v>
      </c>
      <c r="E613" s="58">
        <v>29799</v>
      </c>
      <c r="F613" s="55">
        <v>67.099999999999994</v>
      </c>
      <c r="G613" s="55">
        <f>IF(ISBLANK(F614),"",Migigan_ConsumerExpectations[[#This Row],[Consumer expectations]]-F614)</f>
        <v>-4.1000000000000085</v>
      </c>
      <c r="I613" s="48">
        <v>29921</v>
      </c>
      <c r="J613" s="55">
        <v>72.099999999999994</v>
      </c>
      <c r="K613" s="55">
        <f>IF(ISBLANK(J614),"",Michigan_CurrentCondition[[#This Row],[Current conditions]]-J614)</f>
        <v>-10.700000000000003</v>
      </c>
    </row>
    <row r="614" spans="1:11" x14ac:dyDescent="0.25">
      <c r="A614" s="58">
        <v>31868</v>
      </c>
      <c r="B614" s="55">
        <v>90.8</v>
      </c>
      <c r="C614" s="57">
        <f>IF(ISBLANK(B615),"",Michigan_UMCSI[[#This Row],[UMCSI]]-B615)</f>
        <v>0.59999999999999432</v>
      </c>
      <c r="E614" s="58">
        <v>29768</v>
      </c>
      <c r="F614" s="55">
        <v>71.2</v>
      </c>
      <c r="G614" s="55">
        <f>IF(ISBLANK(F615),"",Migigan_ConsumerExpectations[[#This Row],[Consumer expectations]]-F615)</f>
        <v>-2.3999999999999915</v>
      </c>
      <c r="I614" s="48">
        <v>29891</v>
      </c>
      <c r="J614" s="55">
        <v>82.8</v>
      </c>
      <c r="K614" s="55">
        <f>IF(ISBLANK(J615),"",Michigan_CurrentCondition[[#This Row],[Current conditions]]-J615)</f>
        <v>3.2999999999999972</v>
      </c>
    </row>
    <row r="615" spans="1:11" x14ac:dyDescent="0.25">
      <c r="A615" s="58">
        <v>31837</v>
      </c>
      <c r="B615" s="55">
        <v>90.2</v>
      </c>
      <c r="C615" s="57">
        <f>IF(ISBLANK(B616),"",Michigan_UMCSI[[#This Row],[UMCSI]]-B616)</f>
        <v>-0.20000000000000284</v>
      </c>
      <c r="E615" s="58">
        <v>29738</v>
      </c>
      <c r="F615" s="55">
        <v>73.599999999999994</v>
      </c>
      <c r="G615" s="55">
        <f>IF(ISBLANK(F616),"",Migigan_ConsumerExpectations[[#This Row],[Consumer expectations]]-F616)</f>
        <v>4.7999999999999972</v>
      </c>
      <c r="I615" s="48">
        <v>29860</v>
      </c>
      <c r="J615" s="55">
        <v>79.5</v>
      </c>
      <c r="K615" s="55">
        <f>IF(ISBLANK(J616),"",Michigan_CurrentCondition[[#This Row],[Current conditions]]-J616)</f>
        <v>-7.5999999999999943</v>
      </c>
    </row>
    <row r="616" spans="1:11" x14ac:dyDescent="0.25">
      <c r="A616" s="58">
        <v>31809</v>
      </c>
      <c r="B616" s="55">
        <v>90.4</v>
      </c>
      <c r="C616" s="57">
        <f>IF(ISBLANK(B617),"",Michigan_UMCSI[[#This Row],[UMCSI]]-B617)</f>
        <v>1.3000000000000114</v>
      </c>
      <c r="E616" s="58">
        <v>29707</v>
      </c>
      <c r="F616" s="55">
        <v>68.8</v>
      </c>
      <c r="G616" s="55">
        <f>IF(ISBLANK(F617),"",Migigan_ConsumerExpectations[[#This Row],[Consumer expectations]]-F617)</f>
        <v>6.6999999999999957</v>
      </c>
      <c r="I616" s="48">
        <v>29830</v>
      </c>
      <c r="J616" s="55">
        <v>87.1</v>
      </c>
      <c r="K616" s="55">
        <f>IF(ISBLANK(J617),"",Michigan_CurrentCondition[[#This Row],[Current conditions]]-J617)</f>
        <v>2.1999999999999886</v>
      </c>
    </row>
    <row r="617" spans="1:11" x14ac:dyDescent="0.25">
      <c r="A617" s="58">
        <v>31778</v>
      </c>
      <c r="B617" s="55">
        <v>89.1</v>
      </c>
      <c r="C617" s="57">
        <f>IF(ISBLANK(B618),"",Michigan_UMCSI[[#This Row],[UMCSI]]-B618)</f>
        <v>-2.3000000000000114</v>
      </c>
      <c r="E617" s="58">
        <v>29677</v>
      </c>
      <c r="F617" s="55">
        <v>62.1</v>
      </c>
      <c r="G617" s="55">
        <f>IF(ISBLANK(F618),"",Migigan_ConsumerExpectations[[#This Row],[Consumer expectations]]-F618)</f>
        <v>0</v>
      </c>
      <c r="I617" s="48">
        <v>29799</v>
      </c>
      <c r="J617" s="55">
        <v>84.9</v>
      </c>
      <c r="K617" s="55">
        <f>IF(ISBLANK(J618),"",Michigan_CurrentCondition[[#This Row],[Current conditions]]-J618)</f>
        <v>8.8000000000000114</v>
      </c>
    </row>
    <row r="618" spans="1:11" x14ac:dyDescent="0.25">
      <c r="A618" s="58">
        <v>31747</v>
      </c>
      <c r="B618" s="55">
        <v>91.4</v>
      </c>
      <c r="C618" s="57">
        <f>IF(ISBLANK(B619),"",Michigan_UMCSI[[#This Row],[UMCSI]]-B619)</f>
        <v>-4.1999999999999886</v>
      </c>
      <c r="E618" s="58">
        <v>29646</v>
      </c>
      <c r="F618" s="55">
        <v>62.1</v>
      </c>
      <c r="G618" s="55">
        <f>IF(ISBLANK(F619),"",Migigan_ConsumerExpectations[[#This Row],[Consumer expectations]]-F619)</f>
        <v>-5.8000000000000043</v>
      </c>
      <c r="I618" s="48">
        <v>29768</v>
      </c>
      <c r="J618" s="55">
        <v>76.099999999999994</v>
      </c>
      <c r="K618" s="55">
        <f>IF(ISBLANK(J619),"",Michigan_CurrentCondition[[#This Row],[Current conditions]]-J619)</f>
        <v>-4.3000000000000114</v>
      </c>
    </row>
    <row r="619" spans="1:11" x14ac:dyDescent="0.25">
      <c r="A619" s="58">
        <v>31717</v>
      </c>
      <c r="B619" s="55">
        <v>95.6</v>
      </c>
      <c r="C619" s="57">
        <f>IF(ISBLANK(B620),"",Michigan_UMCSI[[#This Row],[UMCSI]]-B620)</f>
        <v>3.6999999999999886</v>
      </c>
      <c r="E619" s="58">
        <v>29618</v>
      </c>
      <c r="F619" s="55">
        <v>67.900000000000006</v>
      </c>
      <c r="G619" s="55">
        <f>IF(ISBLANK(F620),"",Migigan_ConsumerExpectations[[#This Row],[Consumer expectations]]-F620)</f>
        <v>7.5000000000000071</v>
      </c>
      <c r="I619" s="48">
        <v>29738</v>
      </c>
      <c r="J619" s="55">
        <v>80.400000000000006</v>
      </c>
      <c r="K619" s="55">
        <f>IF(ISBLANK(J620),"",Michigan_CurrentCondition[[#This Row],[Current conditions]]-J620)</f>
        <v>2.3000000000000114</v>
      </c>
    </row>
    <row r="620" spans="1:11" x14ac:dyDescent="0.25">
      <c r="A620" s="58">
        <v>31686</v>
      </c>
      <c r="B620" s="55">
        <v>91.9</v>
      </c>
      <c r="C620" s="57">
        <f>IF(ISBLANK(B621),"",Michigan_UMCSI[[#This Row],[UMCSI]]-B621)</f>
        <v>-3</v>
      </c>
      <c r="E620" s="58">
        <v>29587</v>
      </c>
      <c r="F620" s="55">
        <v>60.4</v>
      </c>
      <c r="G620" s="55">
        <f>IF(ISBLANK(F621),"",Migigan_ConsumerExpectations[[#This Row],[Consumer expectations]]-F621)</f>
        <v>-16.500000000000007</v>
      </c>
      <c r="I620" s="48">
        <v>29707</v>
      </c>
      <c r="J620" s="55">
        <v>78.099999999999994</v>
      </c>
      <c r="K620" s="55">
        <f>IF(ISBLANK(J621),"",Michigan_CurrentCondition[[#This Row],[Current conditions]]-J621)</f>
        <v>4.5999999999999943</v>
      </c>
    </row>
    <row r="621" spans="1:11" x14ac:dyDescent="0.25">
      <c r="A621" s="58">
        <v>31656</v>
      </c>
      <c r="B621" s="55">
        <v>94.9</v>
      </c>
      <c r="C621" s="57">
        <f>IF(ISBLANK(B622),"",Michigan_UMCSI[[#This Row],[UMCSI]]-B622)</f>
        <v>-2.7999999999999972</v>
      </c>
      <c r="E621" s="58">
        <v>29556</v>
      </c>
      <c r="F621" s="55">
        <v>76.900000000000006</v>
      </c>
      <c r="G621" s="55">
        <f>IF(ISBLANK(F622),"",Migigan_ConsumerExpectations[[#This Row],[Consumer expectations]]-F622)</f>
        <v>7.3000000000000114</v>
      </c>
      <c r="I621" s="48">
        <v>29677</v>
      </c>
      <c r="J621" s="55">
        <v>73.5</v>
      </c>
      <c r="K621" s="55">
        <f>IF(ISBLANK(J622),"",Michigan_CurrentCondition[[#This Row],[Current conditions]]-J622)</f>
        <v>-0.90000000000000568</v>
      </c>
    </row>
    <row r="622" spans="1:11" x14ac:dyDescent="0.25">
      <c r="A622" s="58">
        <v>31625</v>
      </c>
      <c r="B622" s="55">
        <v>97.7</v>
      </c>
      <c r="C622" s="57">
        <f>IF(ISBLANK(B623),"",Michigan_UMCSI[[#This Row],[UMCSI]]-B623)</f>
        <v>-1.5999999999999943</v>
      </c>
      <c r="E622" s="58">
        <v>29526</v>
      </c>
      <c r="F622" s="55">
        <v>69.599999999999994</v>
      </c>
      <c r="G622" s="55">
        <f>IF(ISBLANK(F623),"",Migigan_ConsumerExpectations[[#This Row],[Consumer expectations]]-F623)</f>
        <v>1.6999999999999886</v>
      </c>
      <c r="I622" s="48">
        <v>29646</v>
      </c>
      <c r="J622" s="55">
        <v>74.400000000000006</v>
      </c>
      <c r="K622" s="55">
        <f>IF(ISBLANK(J623),"",Michigan_CurrentCondition[[#This Row],[Current conditions]]-J623)</f>
        <v>-2.2999999999999972</v>
      </c>
    </row>
    <row r="623" spans="1:11" x14ac:dyDescent="0.25">
      <c r="A623" s="58">
        <v>31594</v>
      </c>
      <c r="B623" s="55">
        <v>99.3</v>
      </c>
      <c r="C623" s="57">
        <f>IF(ISBLANK(B624),"",Michigan_UMCSI[[#This Row],[UMCSI]]-B624)</f>
        <v>4.5</v>
      </c>
      <c r="E623" s="58">
        <v>29495</v>
      </c>
      <c r="F623" s="55">
        <v>67.900000000000006</v>
      </c>
      <c r="G623" s="55">
        <f>IF(ISBLANK(F624),"",Migigan_ConsumerExpectations[[#This Row],[Consumer expectations]]-F624)</f>
        <v>8.3000000000000043</v>
      </c>
      <c r="I623" s="48">
        <v>29618</v>
      </c>
      <c r="J623" s="55">
        <v>76.7</v>
      </c>
      <c r="K623" s="55">
        <f>IF(ISBLANK(J624),"",Michigan_CurrentCondition[[#This Row],[Current conditions]]-J624)</f>
        <v>5.7999999999999972</v>
      </c>
    </row>
    <row r="624" spans="1:11" x14ac:dyDescent="0.25">
      <c r="A624" s="58">
        <v>31564</v>
      </c>
      <c r="B624" s="55">
        <v>94.8</v>
      </c>
      <c r="C624" s="57">
        <f>IF(ISBLANK(B625),"",Michigan_UMCSI[[#This Row],[UMCSI]]-B625)</f>
        <v>-1.4000000000000057</v>
      </c>
      <c r="E624" s="58">
        <v>29465</v>
      </c>
      <c r="F624" s="55">
        <v>59.6</v>
      </c>
      <c r="G624" s="55">
        <f>IF(ISBLANK(F625),"",Migigan_ConsumerExpectations[[#This Row],[Consumer expectations]]-F625)</f>
        <v>6.2000000000000028</v>
      </c>
      <c r="I624" s="48">
        <v>29587</v>
      </c>
      <c r="J624" s="55">
        <v>70.900000000000006</v>
      </c>
      <c r="K624" s="55">
        <f>IF(ISBLANK(J625),"",Michigan_CurrentCondition[[#This Row],[Current conditions]]-J625)</f>
        <v>-5.5</v>
      </c>
    </row>
    <row r="625" spans="1:11" x14ac:dyDescent="0.25">
      <c r="A625" s="58">
        <v>31533</v>
      </c>
      <c r="B625" s="55">
        <v>96.2</v>
      </c>
      <c r="C625" s="57">
        <f>IF(ISBLANK(B626),"",Michigan_UMCSI[[#This Row],[UMCSI]]-B626)</f>
        <v>1.1000000000000085</v>
      </c>
      <c r="E625" s="58">
        <v>29434</v>
      </c>
      <c r="F625" s="55">
        <v>53.4</v>
      </c>
      <c r="G625" s="55">
        <f>IF(ISBLANK(F626),"",Migigan_ConsumerExpectations[[#This Row],[Consumer expectations]]-F626)</f>
        <v>0.39999999999999858</v>
      </c>
      <c r="I625" s="48">
        <v>29556</v>
      </c>
      <c r="J625" s="55">
        <v>76.400000000000006</v>
      </c>
      <c r="K625" s="55">
        <f>IF(ISBLANK(J626),"",Michigan_CurrentCondition[[#This Row],[Current conditions]]-J626)</f>
        <v>-7</v>
      </c>
    </row>
    <row r="626" spans="1:11" x14ac:dyDescent="0.25">
      <c r="A626" s="58">
        <v>31503</v>
      </c>
      <c r="B626" s="55">
        <v>95.1</v>
      </c>
      <c r="C626" s="57">
        <f>IF(ISBLANK(B627),"",Michigan_UMCSI[[#This Row],[UMCSI]]-B627)</f>
        <v>-0.80000000000001137</v>
      </c>
      <c r="E626" s="58">
        <v>29403</v>
      </c>
      <c r="F626" s="55">
        <v>53</v>
      </c>
      <c r="G626" s="55">
        <f>IF(ISBLANK(F627),"",Migigan_ConsumerExpectations[[#This Row],[Consumer expectations]]-F627)</f>
        <v>7.7000000000000028</v>
      </c>
      <c r="I626" s="48">
        <v>29526</v>
      </c>
      <c r="J626" s="55">
        <v>83.4</v>
      </c>
      <c r="K626" s="55">
        <f>IF(ISBLANK(J627),"",Michigan_CurrentCondition[[#This Row],[Current conditions]]-J627)</f>
        <v>0.70000000000000284</v>
      </c>
    </row>
    <row r="627" spans="1:11" x14ac:dyDescent="0.25">
      <c r="A627" s="58">
        <v>31472</v>
      </c>
      <c r="B627" s="55">
        <v>95.9</v>
      </c>
      <c r="C627" s="57">
        <f>IF(ISBLANK(B628),"",Michigan_UMCSI[[#This Row],[UMCSI]]-B628)</f>
        <v>0.30000000000001137</v>
      </c>
      <c r="E627" s="58">
        <v>29373</v>
      </c>
      <c r="F627" s="55">
        <v>45.3</v>
      </c>
      <c r="G627" s="55">
        <f>IF(ISBLANK(F628),"",Migigan_ConsumerExpectations[[#This Row],[Consumer expectations]]-F628)</f>
        <v>0.89999999999999858</v>
      </c>
      <c r="I627" s="48">
        <v>29495</v>
      </c>
      <c r="J627" s="55">
        <v>82.7</v>
      </c>
      <c r="K627" s="55">
        <f>IF(ISBLANK(J628),"",Michigan_CurrentCondition[[#This Row],[Current conditions]]-J628)</f>
        <v>3.2999999999999972</v>
      </c>
    </row>
    <row r="628" spans="1:11" x14ac:dyDescent="0.25">
      <c r="A628" s="58">
        <v>31444</v>
      </c>
      <c r="B628" s="55">
        <v>95.6</v>
      </c>
      <c r="C628" s="57">
        <f>IF(ISBLANK(B629),"",Michigan_UMCSI[[#This Row],[UMCSI]]-B629)</f>
        <v>1.6999999999999886</v>
      </c>
      <c r="E628" s="58">
        <v>29342</v>
      </c>
      <c r="F628" s="55">
        <v>44.4</v>
      </c>
      <c r="G628" s="55">
        <f>IF(ISBLANK(F629),"",Migigan_ConsumerExpectations[[#This Row],[Consumer expectations]]-F629)</f>
        <v>0.10000000000000142</v>
      </c>
      <c r="I628" s="48">
        <v>29465</v>
      </c>
      <c r="J628" s="55">
        <v>79.400000000000006</v>
      </c>
      <c r="K628" s="55">
        <f>IF(ISBLANK(J629),"",Michigan_CurrentCondition[[#This Row],[Current conditions]]-J629)</f>
        <v>3.3000000000000114</v>
      </c>
    </row>
    <row r="629" spans="1:11" x14ac:dyDescent="0.25">
      <c r="A629" s="58">
        <v>31413</v>
      </c>
      <c r="B629" s="55">
        <v>93.9</v>
      </c>
      <c r="C629" s="57">
        <f>IF(ISBLANK(B630),"",Michigan_UMCSI[[#This Row],[UMCSI]]-B630)</f>
        <v>3</v>
      </c>
      <c r="E629" s="58">
        <v>29312</v>
      </c>
      <c r="F629" s="55">
        <v>44.3</v>
      </c>
      <c r="G629" s="55">
        <f>IF(ISBLANK(F630),"",Migigan_ConsumerExpectations[[#This Row],[Consumer expectations]]-F630)</f>
        <v>-10.600000000000001</v>
      </c>
      <c r="I629" s="48">
        <v>29434</v>
      </c>
      <c r="J629" s="55">
        <v>76.099999999999994</v>
      </c>
      <c r="K629" s="55">
        <f>IF(ISBLANK(J630),"",Michigan_CurrentCondition[[#This Row],[Current conditions]]-J630)</f>
        <v>8.6999999999999886</v>
      </c>
    </row>
    <row r="630" spans="1:11" x14ac:dyDescent="0.25">
      <c r="A630" s="58">
        <v>31382</v>
      </c>
      <c r="B630" s="55">
        <v>90.9</v>
      </c>
      <c r="C630" s="57">
        <f>IF(ISBLANK(B631),"",Michigan_UMCSI[[#This Row],[UMCSI]]-B631)</f>
        <v>2.5</v>
      </c>
      <c r="E630" s="58">
        <v>29281</v>
      </c>
      <c r="F630" s="55">
        <v>54.9</v>
      </c>
      <c r="G630" s="55">
        <f>IF(ISBLANK(F631),"",Migigan_ConsumerExpectations[[#This Row],[Consumer expectations]]-F631)</f>
        <v>0.79999999999999716</v>
      </c>
      <c r="I630" s="48">
        <v>29403</v>
      </c>
      <c r="J630" s="55">
        <v>67.400000000000006</v>
      </c>
      <c r="K630" s="55">
        <f>IF(ISBLANK(J631),"",Michigan_CurrentCondition[[#This Row],[Current conditions]]-J631)</f>
        <v>5.7000000000000028</v>
      </c>
    </row>
    <row r="631" spans="1:11" x14ac:dyDescent="0.25">
      <c r="A631" s="58">
        <v>31352</v>
      </c>
      <c r="B631" s="55">
        <v>88.4</v>
      </c>
      <c r="C631" s="57">
        <f>IF(ISBLANK(B632),"",Michigan_UMCSI[[#This Row],[UMCSI]]-B632)</f>
        <v>-3.6999999999999886</v>
      </c>
      <c r="E631" s="58">
        <v>29252</v>
      </c>
      <c r="F631" s="55">
        <v>54.1</v>
      </c>
      <c r="G631" s="55">
        <f>IF(ISBLANK(F632),"",Migigan_ConsumerExpectations[[#This Row],[Consumer expectations]]-F632)</f>
        <v>2.6000000000000014</v>
      </c>
      <c r="I631" s="48">
        <v>29373</v>
      </c>
      <c r="J631" s="55">
        <v>61.7</v>
      </c>
      <c r="K631" s="55">
        <f>IF(ISBLANK(J632),"",Michigan_CurrentCondition[[#This Row],[Current conditions]]-J632)</f>
        <v>-4.0999999999999943</v>
      </c>
    </row>
    <row r="632" spans="1:11" x14ac:dyDescent="0.25">
      <c r="A632" s="58">
        <v>31321</v>
      </c>
      <c r="B632" s="55">
        <v>92.1</v>
      </c>
      <c r="C632" s="57">
        <f>IF(ISBLANK(B633),"",Michigan_UMCSI[[#This Row],[UMCSI]]-B633)</f>
        <v>-0.30000000000001137</v>
      </c>
      <c r="E632" s="58">
        <v>29221</v>
      </c>
      <c r="F632" s="55">
        <v>51.5</v>
      </c>
      <c r="G632" s="55">
        <f>IF(ISBLANK(F633),"",Migigan_ConsumerExpectations[[#This Row],[Consumer expectations]]-F633)</f>
        <v>-0.5</v>
      </c>
      <c r="I632" s="48">
        <v>29342</v>
      </c>
      <c r="J632" s="55">
        <v>65.8</v>
      </c>
      <c r="K632" s="55">
        <f>IF(ISBLANK(J633),"",Michigan_CurrentCondition[[#This Row],[Current conditions]]-J633)</f>
        <v>-9.5</v>
      </c>
    </row>
    <row r="633" spans="1:11" x14ac:dyDescent="0.25">
      <c r="A633" s="58">
        <v>31291</v>
      </c>
      <c r="B633" s="55">
        <v>92.4</v>
      </c>
      <c r="C633" s="57">
        <f>IF(ISBLANK(B634),"",Michigan_UMCSI[[#This Row],[UMCSI]]-B634)</f>
        <v>-1.5999999999999943</v>
      </c>
      <c r="E633" s="58">
        <v>29190</v>
      </c>
      <c r="F633" s="55">
        <v>52</v>
      </c>
      <c r="G633" s="55">
        <f>IF(ISBLANK(F634),"",Migigan_ConsumerExpectations[[#This Row],[Consumer expectations]]-F634)</f>
        <v>2.5</v>
      </c>
      <c r="I633" s="48">
        <v>29312</v>
      </c>
      <c r="J633" s="55">
        <v>75.3</v>
      </c>
      <c r="K633" s="55">
        <f>IF(ISBLANK(J634),"",Michigan_CurrentCondition[[#This Row],[Current conditions]]-J634)</f>
        <v>-10.200000000000003</v>
      </c>
    </row>
    <row r="634" spans="1:11" x14ac:dyDescent="0.25">
      <c r="A634" s="58">
        <v>31260</v>
      </c>
      <c r="B634" s="55">
        <v>94</v>
      </c>
      <c r="C634" s="57">
        <f>IF(ISBLANK(B635),"",Michigan_UMCSI[[#This Row],[UMCSI]]-B635)</f>
        <v>-2.5</v>
      </c>
      <c r="E634" s="58">
        <v>29160</v>
      </c>
      <c r="F634" s="55">
        <v>49.5</v>
      </c>
      <c r="G634" s="55">
        <f>IF(ISBLANK(F635),"",Migigan_ConsumerExpectations[[#This Row],[Consumer expectations]]-F635)</f>
        <v>-4.1000000000000014</v>
      </c>
      <c r="I634" s="48">
        <v>29281</v>
      </c>
      <c r="J634" s="55">
        <v>85.5</v>
      </c>
      <c r="K634" s="55">
        <f>IF(ISBLANK(J635),"",Michigan_CurrentCondition[[#This Row],[Current conditions]]-J635)</f>
        <v>-1.5999999999999943</v>
      </c>
    </row>
    <row r="635" spans="1:11" x14ac:dyDescent="0.25">
      <c r="A635" s="58">
        <v>31229</v>
      </c>
      <c r="B635" s="55">
        <v>96.5</v>
      </c>
      <c r="C635" s="57">
        <f>IF(ISBLANK(B636),"",Michigan_UMCSI[[#This Row],[UMCSI]]-B636)</f>
        <v>4.7000000000000028</v>
      </c>
      <c r="E635" s="58">
        <v>29129</v>
      </c>
      <c r="F635" s="55">
        <v>53.6</v>
      </c>
      <c r="G635" s="55">
        <f>IF(ISBLANK(F636),"",Migigan_ConsumerExpectations[[#This Row],[Consumer expectations]]-F636)</f>
        <v>4.3000000000000043</v>
      </c>
      <c r="I635" s="48">
        <v>29252</v>
      </c>
      <c r="J635" s="55">
        <v>87.1</v>
      </c>
      <c r="K635" s="55">
        <f>IF(ISBLANK(J636),"",Michigan_CurrentCondition[[#This Row],[Current conditions]]-J636)</f>
        <v>11.299999999999997</v>
      </c>
    </row>
    <row r="636" spans="1:11" x14ac:dyDescent="0.25">
      <c r="A636" s="58">
        <v>31199</v>
      </c>
      <c r="B636" s="55">
        <v>91.8</v>
      </c>
      <c r="C636" s="57">
        <f>IF(ISBLANK(B637),"",Michigan_UMCSI[[#This Row],[UMCSI]]-B637)</f>
        <v>-2.7999999999999972</v>
      </c>
      <c r="E636" s="58">
        <v>29099</v>
      </c>
      <c r="F636" s="55">
        <v>49.3</v>
      </c>
      <c r="G636" s="55">
        <f>IF(ISBLANK(F637),"",Migigan_ConsumerExpectations[[#This Row],[Consumer expectations]]-F637)</f>
        <v>5.0999999999999943</v>
      </c>
      <c r="I636" s="48">
        <v>29221</v>
      </c>
      <c r="J636" s="55">
        <v>75.8</v>
      </c>
      <c r="K636" s="55">
        <f>IF(ISBLANK(J637),"",Michigan_CurrentCondition[[#This Row],[Current conditions]]-J637)</f>
        <v>-5.1000000000000085</v>
      </c>
    </row>
    <row r="637" spans="1:11" x14ac:dyDescent="0.25">
      <c r="A637" s="58">
        <v>31168</v>
      </c>
      <c r="B637" s="55">
        <v>94.6</v>
      </c>
      <c r="C637" s="57">
        <f>IF(ISBLANK(B638),"",Michigan_UMCSI[[#This Row],[UMCSI]]-B638)</f>
        <v>0.89999999999999147</v>
      </c>
      <c r="E637" s="58">
        <v>29068</v>
      </c>
      <c r="F637" s="55">
        <v>44.2</v>
      </c>
      <c r="G637" s="55">
        <f>IF(ISBLANK(F638),"",Migigan_ConsumerExpectations[[#This Row],[Consumer expectations]]-F638)</f>
        <v>-7.1999999999999957</v>
      </c>
      <c r="I637" s="48">
        <v>29190</v>
      </c>
      <c r="J637" s="55">
        <v>80.900000000000006</v>
      </c>
      <c r="K637" s="55">
        <f>IF(ISBLANK(J638),"",Michigan_CurrentCondition[[#This Row],[Current conditions]]-J638)</f>
        <v>-0.69999999999998863</v>
      </c>
    </row>
    <row r="638" spans="1:11" x14ac:dyDescent="0.25">
      <c r="A638" s="58">
        <v>31138</v>
      </c>
      <c r="B638" s="55">
        <v>93.7</v>
      </c>
      <c r="C638" s="57">
        <f>IF(ISBLANK(B639),"",Michigan_UMCSI[[#This Row],[UMCSI]]-B639)</f>
        <v>0</v>
      </c>
      <c r="E638" s="58">
        <v>29037</v>
      </c>
      <c r="F638" s="55">
        <v>51.4</v>
      </c>
      <c r="G638" s="55">
        <f>IF(ISBLANK(F639),"",Migigan_ConsumerExpectations[[#This Row],[Consumer expectations]]-F639)</f>
        <v>-3.5</v>
      </c>
      <c r="I638" s="48">
        <v>29160</v>
      </c>
      <c r="J638" s="55">
        <v>81.599999999999994</v>
      </c>
      <c r="K638" s="55">
        <f>IF(ISBLANK(J639),"",Michigan_CurrentCondition[[#This Row],[Current conditions]]-J639)</f>
        <v>-5.5</v>
      </c>
    </row>
    <row r="639" spans="1:11" x14ac:dyDescent="0.25">
      <c r="A639" s="58">
        <v>31107</v>
      </c>
      <c r="B639" s="55">
        <v>93.7</v>
      </c>
      <c r="C639" s="57">
        <f>IF(ISBLANK(B640),"",Michigan_UMCSI[[#This Row],[UMCSI]]-B640)</f>
        <v>-2.2999999999999972</v>
      </c>
      <c r="E639" s="58">
        <v>29007</v>
      </c>
      <c r="F639" s="55">
        <v>54.9</v>
      </c>
      <c r="G639" s="55">
        <f>IF(ISBLANK(F640),"",Migigan_ConsumerExpectations[[#This Row],[Consumer expectations]]-F640)</f>
        <v>1.6000000000000014</v>
      </c>
      <c r="I639" s="48">
        <v>29129</v>
      </c>
      <c r="J639" s="55">
        <v>87.1</v>
      </c>
      <c r="K639" s="55">
        <f>IF(ISBLANK(J640),"",Michigan_CurrentCondition[[#This Row],[Current conditions]]-J640)</f>
        <v>-1.1000000000000085</v>
      </c>
    </row>
    <row r="640" spans="1:11" x14ac:dyDescent="0.25">
      <c r="A640" s="58">
        <v>31079</v>
      </c>
      <c r="B640" s="55">
        <v>96</v>
      </c>
      <c r="C640" s="57">
        <f>IF(ISBLANK(B641),"",Michigan_UMCSI[[#This Row],[UMCSI]]-B641)</f>
        <v>3.0999999999999943</v>
      </c>
      <c r="E640" s="58">
        <v>28976</v>
      </c>
      <c r="F640" s="55">
        <v>53.3</v>
      </c>
      <c r="G640" s="55">
        <f>IF(ISBLANK(F641),"",Migigan_ConsumerExpectations[[#This Row],[Consumer expectations]]-F641)</f>
        <v>-0.40000000000000568</v>
      </c>
      <c r="I640" s="48">
        <v>29099</v>
      </c>
      <c r="J640" s="55">
        <v>88.2</v>
      </c>
      <c r="K640" s="55">
        <f>IF(ISBLANK(J641),"",Michigan_CurrentCondition[[#This Row],[Current conditions]]-J641)</f>
        <v>2.5</v>
      </c>
    </row>
    <row r="641" spans="1:11" x14ac:dyDescent="0.25">
      <c r="A641" s="58">
        <v>31048</v>
      </c>
      <c r="B641" s="55">
        <v>92.9</v>
      </c>
      <c r="C641" s="57">
        <f>IF(ISBLANK(B642),"",Michigan_UMCSI[[#This Row],[UMCSI]]-B642)</f>
        <v>-2.7999999999999972</v>
      </c>
      <c r="E641" s="58">
        <v>28946</v>
      </c>
      <c r="F641" s="55">
        <v>53.7</v>
      </c>
      <c r="G641" s="55">
        <f>IF(ISBLANK(F642),"",Migigan_ConsumerExpectations[[#This Row],[Consumer expectations]]-F642)</f>
        <v>-8.5</v>
      </c>
      <c r="I641" s="48">
        <v>29068</v>
      </c>
      <c r="J641" s="55">
        <v>85.7</v>
      </c>
      <c r="K641" s="55">
        <f>IF(ISBLANK(J642),"",Michigan_CurrentCondition[[#This Row],[Current conditions]]-J642)</f>
        <v>-2.5</v>
      </c>
    </row>
    <row r="642" spans="1:11" x14ac:dyDescent="0.25">
      <c r="A642" s="58">
        <v>31017</v>
      </c>
      <c r="B642" s="55">
        <v>95.7</v>
      </c>
      <c r="C642" s="57">
        <f>IF(ISBLANK(B643),"",Michigan_UMCSI[[#This Row],[UMCSI]]-B643)</f>
        <v>-0.59999999999999432</v>
      </c>
      <c r="E642" s="58">
        <v>28915</v>
      </c>
      <c r="F642" s="55">
        <v>62.2</v>
      </c>
      <c r="G642" s="55">
        <f>IF(ISBLANK(F643),"",Migigan_ConsumerExpectations[[#This Row],[Consumer expectations]]-F643)</f>
        <v>3.8000000000000043</v>
      </c>
      <c r="I642" s="48">
        <v>29037</v>
      </c>
      <c r="J642" s="55">
        <v>88.2</v>
      </c>
      <c r="K642" s="55">
        <f>IF(ISBLANK(J643),"",Michigan_CurrentCondition[[#This Row],[Current conditions]]-J643)</f>
        <v>-0.5</v>
      </c>
    </row>
    <row r="643" spans="1:11" x14ac:dyDescent="0.25">
      <c r="A643" s="58">
        <v>30987</v>
      </c>
      <c r="B643" s="55">
        <v>96.3</v>
      </c>
      <c r="C643" s="57">
        <f>IF(ISBLANK(B644),"",Michigan_UMCSI[[#This Row],[UMCSI]]-B644)</f>
        <v>-4.6000000000000085</v>
      </c>
      <c r="E643" s="58">
        <v>28887</v>
      </c>
      <c r="F643" s="55">
        <v>58.4</v>
      </c>
      <c r="G643" s="55">
        <f>IF(ISBLANK(F644),"",Migigan_ConsumerExpectations[[#This Row],[Consumer expectations]]-F644)</f>
        <v>4.6000000000000014</v>
      </c>
      <c r="I643" s="48">
        <v>29007</v>
      </c>
      <c r="J643" s="55">
        <v>88.7</v>
      </c>
      <c r="K643" s="55">
        <f>IF(ISBLANK(J644),"",Michigan_CurrentCondition[[#This Row],[Current conditions]]-J644)</f>
        <v>2.7999999999999972</v>
      </c>
    </row>
    <row r="644" spans="1:11" x14ac:dyDescent="0.25">
      <c r="A644" s="58">
        <v>30956</v>
      </c>
      <c r="B644" s="55">
        <v>100.9</v>
      </c>
      <c r="C644" s="57">
        <f>IF(ISBLANK(B645),"",Michigan_UMCSI[[#This Row],[UMCSI]]-B645)</f>
        <v>1.8000000000000114</v>
      </c>
      <c r="E644" s="58">
        <v>28856</v>
      </c>
      <c r="F644" s="55">
        <v>53.8</v>
      </c>
      <c r="G644" s="55">
        <f>IF(ISBLANK(F645),"",Migigan_ConsumerExpectations[[#This Row],[Consumer expectations]]-F645)</f>
        <v>-9</v>
      </c>
      <c r="I644" s="48">
        <v>28976</v>
      </c>
      <c r="J644" s="55">
        <v>85.9</v>
      </c>
      <c r="K644" s="55">
        <f>IF(ISBLANK(J645),"",Michigan_CurrentCondition[[#This Row],[Current conditions]]-J645)</f>
        <v>-5.2999999999999972</v>
      </c>
    </row>
    <row r="645" spans="1:11" x14ac:dyDescent="0.25">
      <c r="A645" s="58">
        <v>30926</v>
      </c>
      <c r="B645" s="55">
        <v>99.1</v>
      </c>
      <c r="C645" s="57">
        <f>IF(ISBLANK(B646),"",Michigan_UMCSI[[#This Row],[UMCSI]]-B646)</f>
        <v>2.5</v>
      </c>
      <c r="E645" s="58">
        <v>28825</v>
      </c>
      <c r="F645" s="55">
        <v>62.8</v>
      </c>
      <c r="G645" s="55">
        <f>IF(ISBLANK(F646),"",Migigan_ConsumerExpectations[[#This Row],[Consumer expectations]]-F646)</f>
        <v>-8.9000000000000057</v>
      </c>
      <c r="I645" s="48">
        <v>28946</v>
      </c>
      <c r="J645" s="55">
        <v>91.2</v>
      </c>
      <c r="K645" s="55">
        <f>IF(ISBLANK(J646),"",Michigan_CurrentCondition[[#This Row],[Current conditions]]-J646)</f>
        <v>-1</v>
      </c>
    </row>
    <row r="646" spans="1:11" x14ac:dyDescent="0.25">
      <c r="A646" s="58">
        <v>30895</v>
      </c>
      <c r="B646" s="55">
        <v>96.6</v>
      </c>
      <c r="C646" s="57">
        <f>IF(ISBLANK(B647),"",Michigan_UMCSI[[#This Row],[UMCSI]]-B647)</f>
        <v>1.0999999999999943</v>
      </c>
      <c r="E646" s="58">
        <v>28795</v>
      </c>
      <c r="F646" s="55">
        <v>71.7</v>
      </c>
      <c r="G646" s="55">
        <f>IF(ISBLANK(F647),"",Migigan_ConsumerExpectations[[#This Row],[Consumer expectations]]-F647)</f>
        <v>1.9000000000000057</v>
      </c>
      <c r="I646" s="48">
        <v>28915</v>
      </c>
      <c r="J646" s="55">
        <v>92.2</v>
      </c>
      <c r="K646" s="55">
        <f>IF(ISBLANK(J647),"",Michigan_CurrentCondition[[#This Row],[Current conditions]]-J647)</f>
        <v>-1.0999999999999943</v>
      </c>
    </row>
    <row r="647" spans="1:11" x14ac:dyDescent="0.25">
      <c r="A647" s="58">
        <v>30864</v>
      </c>
      <c r="B647" s="55">
        <v>95.5</v>
      </c>
      <c r="C647" s="57">
        <f>IF(ISBLANK(B648),"",Michigan_UMCSI[[#This Row],[UMCSI]]-B648)</f>
        <v>-2.5999999999999943</v>
      </c>
      <c r="E647" s="58">
        <v>28764</v>
      </c>
      <c r="F647" s="55">
        <v>69.8</v>
      </c>
      <c r="G647" s="55">
        <f>IF(ISBLANK(F648),"",Migigan_ConsumerExpectations[[#This Row],[Consumer expectations]]-F648)</f>
        <v>2.7999999999999972</v>
      </c>
      <c r="I647" s="48">
        <v>28887</v>
      </c>
      <c r="J647" s="55">
        <v>93.3</v>
      </c>
      <c r="K647" s="55">
        <f>IF(ISBLANK(J648),"",Michigan_CurrentCondition[[#This Row],[Current conditions]]-J648)</f>
        <v>8.0999999999999943</v>
      </c>
    </row>
    <row r="648" spans="1:11" x14ac:dyDescent="0.25">
      <c r="A648" s="58">
        <v>30834</v>
      </c>
      <c r="B648" s="55">
        <v>98.1</v>
      </c>
      <c r="C648" s="57">
        <f>IF(ISBLANK(B649),"",Michigan_UMCSI[[#This Row],[UMCSI]]-B649)</f>
        <v>2</v>
      </c>
      <c r="E648" s="58">
        <v>28734</v>
      </c>
      <c r="F648" s="55">
        <v>67</v>
      </c>
      <c r="G648" s="55">
        <f>IF(ISBLANK(F649),"",Migigan_ConsumerExpectations[[#This Row],[Consumer expectations]]-F649)</f>
        <v>-5</v>
      </c>
      <c r="I648" s="48">
        <v>28856</v>
      </c>
      <c r="J648" s="55">
        <v>85.2</v>
      </c>
      <c r="K648" s="55">
        <f>IF(ISBLANK(J649),"",Michigan_CurrentCondition[[#This Row],[Current conditions]]-J649)</f>
        <v>-8.8999999999999915</v>
      </c>
    </row>
    <row r="649" spans="1:11" x14ac:dyDescent="0.25">
      <c r="A649" s="58">
        <v>30803</v>
      </c>
      <c r="B649" s="55">
        <v>96.1</v>
      </c>
      <c r="C649" s="57">
        <f>IF(ISBLANK(B650),"",Michigan_UMCSI[[#This Row],[UMCSI]]-B650)</f>
        <v>-4.9000000000000057</v>
      </c>
      <c r="E649" s="58">
        <v>28703</v>
      </c>
      <c r="F649" s="55">
        <v>72</v>
      </c>
      <c r="G649" s="55">
        <f>IF(ISBLANK(F650),"",Migigan_ConsumerExpectations[[#This Row],[Consumer expectations]]-F650)</f>
        <v>3.9000000000000057</v>
      </c>
      <c r="I649" s="48">
        <v>28825</v>
      </c>
      <c r="J649" s="55">
        <v>94.1</v>
      </c>
      <c r="K649" s="55">
        <f>IF(ISBLANK(J650),"",Michigan_CurrentCondition[[#This Row],[Current conditions]]-J650)</f>
        <v>2.8999999999999915</v>
      </c>
    </row>
    <row r="650" spans="1:11" x14ac:dyDescent="0.25">
      <c r="A650" s="58">
        <v>30773</v>
      </c>
      <c r="B650" s="55">
        <v>101</v>
      </c>
      <c r="C650" s="57">
        <f>IF(ISBLANK(B651),"",Michigan_UMCSI[[#This Row],[UMCSI]]-B651)</f>
        <v>3.5999999999999943</v>
      </c>
      <c r="E650" s="58">
        <v>28672</v>
      </c>
      <c r="F650" s="55">
        <v>68.099999999999994</v>
      </c>
      <c r="G650" s="55">
        <f>IF(ISBLANK(F651),"",Migigan_ConsumerExpectations[[#This Row],[Consumer expectations]]-F651)</f>
        <v>-4.9000000000000057</v>
      </c>
      <c r="I650" s="48">
        <v>28795</v>
      </c>
      <c r="J650" s="55">
        <v>91.2</v>
      </c>
      <c r="K650" s="55">
        <f>IF(ISBLANK(J651),"",Michigan_CurrentCondition[[#This Row],[Current conditions]]-J651)</f>
        <v>-5.7000000000000028</v>
      </c>
    </row>
    <row r="651" spans="1:11" x14ac:dyDescent="0.25">
      <c r="A651" s="58">
        <v>30742</v>
      </c>
      <c r="B651" s="55">
        <v>97.4</v>
      </c>
      <c r="C651" s="57">
        <f>IF(ISBLANK(B652),"",Michigan_UMCSI[[#This Row],[UMCSI]]-B652)</f>
        <v>-2.6999999999999886</v>
      </c>
      <c r="E651" s="58">
        <v>28642</v>
      </c>
      <c r="F651" s="55">
        <v>73</v>
      </c>
      <c r="G651" s="55">
        <f>IF(ISBLANK(F652),"",Migigan_ConsumerExpectations[[#This Row],[Consumer expectations]]-F652)</f>
        <v>1.9000000000000057</v>
      </c>
      <c r="I651" s="48">
        <v>28764</v>
      </c>
      <c r="J651" s="55">
        <v>96.9</v>
      </c>
      <c r="K651" s="55">
        <f>IF(ISBLANK(J652),"",Michigan_CurrentCondition[[#This Row],[Current conditions]]-J652)</f>
        <v>0.80000000000001137</v>
      </c>
    </row>
    <row r="652" spans="1:11" x14ac:dyDescent="0.25">
      <c r="A652" s="58">
        <v>30713</v>
      </c>
      <c r="B652" s="55">
        <v>100.1</v>
      </c>
      <c r="C652" s="57">
        <f>IF(ISBLANK(B653),"",Michigan_UMCSI[[#This Row],[UMCSI]]-B653)</f>
        <v>5.8999999999999915</v>
      </c>
      <c r="E652" s="58">
        <v>28611</v>
      </c>
      <c r="F652" s="55">
        <v>71.099999999999994</v>
      </c>
      <c r="G652" s="55">
        <f>IF(ISBLANK(F653),"",Migigan_ConsumerExpectations[[#This Row],[Consumer expectations]]-F653)</f>
        <v>1.5999999999999943</v>
      </c>
      <c r="I652" s="48">
        <v>28734</v>
      </c>
      <c r="J652" s="55">
        <v>96.1</v>
      </c>
      <c r="K652" s="55">
        <f>IF(ISBLANK(J653),"",Michigan_CurrentCondition[[#This Row],[Current conditions]]-J653)</f>
        <v>-2.6000000000000085</v>
      </c>
    </row>
    <row r="653" spans="1:11" x14ac:dyDescent="0.25">
      <c r="A653" s="58">
        <v>30682</v>
      </c>
      <c r="B653" s="55">
        <v>94.2</v>
      </c>
      <c r="C653" s="57">
        <f>IF(ISBLANK(B654),"",Michigan_UMCSI[[#This Row],[UMCSI]]-B654)</f>
        <v>3.1000000000000085</v>
      </c>
      <c r="E653" s="58">
        <v>28581</v>
      </c>
      <c r="F653" s="55">
        <v>69.5</v>
      </c>
      <c r="G653" s="55">
        <f>IF(ISBLANK(F654),"",Migigan_ConsumerExpectations[[#This Row],[Consumer expectations]]-F654)</f>
        <v>-7.7000000000000028</v>
      </c>
      <c r="I653" s="48">
        <v>28703</v>
      </c>
      <c r="J653" s="55">
        <v>98.7</v>
      </c>
      <c r="K653" s="55">
        <f>IF(ISBLANK(J654),"",Michigan_CurrentCondition[[#This Row],[Current conditions]]-J654)</f>
        <v>0.29999999999999716</v>
      </c>
    </row>
    <row r="654" spans="1:11" x14ac:dyDescent="0.25">
      <c r="A654" s="58">
        <v>30651</v>
      </c>
      <c r="B654" s="55">
        <v>91.1</v>
      </c>
      <c r="C654" s="57">
        <f>IF(ISBLANK(B655),"",Michigan_UMCSI[[#This Row],[UMCSI]]-B655)</f>
        <v>1.7999999999999972</v>
      </c>
      <c r="E654" s="58">
        <v>28550</v>
      </c>
      <c r="F654" s="55">
        <v>77.2</v>
      </c>
      <c r="G654" s="55">
        <f>IF(ISBLANK(F655),"",Migigan_ConsumerExpectations[[#This Row],[Consumer expectations]]-F655)</f>
        <v>1.5</v>
      </c>
      <c r="I654" s="48">
        <v>28672</v>
      </c>
      <c r="J654" s="55">
        <v>98.4</v>
      </c>
      <c r="K654" s="55">
        <f>IF(ISBLANK(J655),"",Michigan_CurrentCondition[[#This Row],[Current conditions]]-J655)</f>
        <v>0.20000000000000284</v>
      </c>
    </row>
    <row r="655" spans="1:11" x14ac:dyDescent="0.25">
      <c r="A655" s="58">
        <v>30621</v>
      </c>
      <c r="B655" s="55">
        <v>89.3</v>
      </c>
      <c r="C655" s="57">
        <f>IF(ISBLANK(B656),"",Michigan_UMCSI[[#This Row],[UMCSI]]-B656)</f>
        <v>-0.60000000000000853</v>
      </c>
      <c r="E655" s="58">
        <v>28522</v>
      </c>
      <c r="F655" s="55">
        <v>75.7</v>
      </c>
      <c r="G655" s="55">
        <f>IF(ISBLANK(F656),"",Migigan_ConsumerExpectations[[#This Row],[Consumer expectations]]-F656)</f>
        <v>-0.20000000000000284</v>
      </c>
      <c r="I655" s="48">
        <v>28642</v>
      </c>
      <c r="J655" s="55">
        <v>98.2</v>
      </c>
      <c r="K655" s="55">
        <f>IF(ISBLANK(J656),"",Michigan_CurrentCondition[[#This Row],[Current conditions]]-J656)</f>
        <v>0.20000000000000284</v>
      </c>
    </row>
    <row r="656" spans="1:11" x14ac:dyDescent="0.25">
      <c r="A656" s="58">
        <v>30590</v>
      </c>
      <c r="B656" s="55">
        <v>89.9</v>
      </c>
      <c r="C656" s="57">
        <f>IF(ISBLANK(B657),"",Michigan_UMCSI[[#This Row],[UMCSI]]-B657)</f>
        <v>-1</v>
      </c>
      <c r="E656" s="58">
        <v>28460</v>
      </c>
      <c r="F656" s="55">
        <v>75.900000000000006</v>
      </c>
      <c r="G656" s="55">
        <f>IF(ISBLANK(F657),"",Migigan_ConsumerExpectations[[#This Row],[Consumer expectations]]-F657)</f>
        <v>-5.5999999999999943</v>
      </c>
      <c r="I656" s="48">
        <v>28611</v>
      </c>
      <c r="J656" s="55">
        <v>98</v>
      </c>
      <c r="K656" s="55">
        <f>IF(ISBLANK(J657),"",Michigan_CurrentCondition[[#This Row],[Current conditions]]-J657)</f>
        <v>4.7999999999999972</v>
      </c>
    </row>
    <row r="657" spans="1:11" x14ac:dyDescent="0.25">
      <c r="A657" s="58">
        <v>30560</v>
      </c>
      <c r="B657" s="55">
        <v>90.9</v>
      </c>
      <c r="C657" s="57">
        <f>IF(ISBLANK(B658),"",Michigan_UMCSI[[#This Row],[UMCSI]]-B658)</f>
        <v>-1.8999999999999915</v>
      </c>
      <c r="E657" s="58">
        <v>28369</v>
      </c>
      <c r="F657" s="55">
        <v>81.5</v>
      </c>
      <c r="G657" s="55">
        <f>IF(ISBLANK(F658),"",Migigan_ConsumerExpectations[[#This Row],[Consumer expectations]]-F658)</f>
        <v>-2.0999999999999943</v>
      </c>
      <c r="I657" s="48">
        <v>28581</v>
      </c>
      <c r="J657" s="55">
        <v>93.2</v>
      </c>
      <c r="K657" s="55">
        <f>IF(ISBLANK(J658),"",Michigan_CurrentCondition[[#This Row],[Current conditions]]-J658)</f>
        <v>-2.2000000000000028</v>
      </c>
    </row>
    <row r="658" spans="1:11" x14ac:dyDescent="0.25">
      <c r="A658" s="58">
        <v>30529</v>
      </c>
      <c r="B658" s="55">
        <v>92.8</v>
      </c>
      <c r="C658" s="57">
        <f>IF(ISBLANK(B659),"",Michigan_UMCSI[[#This Row],[UMCSI]]-B659)</f>
        <v>0.59999999999999432</v>
      </c>
      <c r="E658" s="58">
        <v>28277</v>
      </c>
      <c r="F658" s="55">
        <v>83.6</v>
      </c>
      <c r="G658" s="55">
        <f>IF(ISBLANK(F659),"",Migigan_ConsumerExpectations[[#This Row],[Consumer expectations]]-F659)</f>
        <v>-0.60000000000000853</v>
      </c>
      <c r="I658" s="48">
        <v>28550</v>
      </c>
      <c r="J658" s="55">
        <v>95.4</v>
      </c>
      <c r="K658" s="55">
        <f>IF(ISBLANK(J659),"",Michigan_CurrentCondition[[#This Row],[Current conditions]]-J659)</f>
        <v>-0.79999999999999716</v>
      </c>
    </row>
    <row r="659" spans="1:11" x14ac:dyDescent="0.25">
      <c r="A659" s="58">
        <v>30498</v>
      </c>
      <c r="B659" s="55">
        <v>92.2</v>
      </c>
      <c r="C659" s="57">
        <f>IF(ISBLANK(B660),"",Michigan_UMCSI[[#This Row],[UMCSI]]-B660)</f>
        <v>-1.0999999999999943</v>
      </c>
      <c r="E659" s="58">
        <v>28185</v>
      </c>
      <c r="F659" s="55">
        <v>84.2</v>
      </c>
      <c r="G659" s="55">
        <f>IF(ISBLANK(F660),"",Migigan_ConsumerExpectations[[#This Row],[Consumer expectations]]-F660)</f>
        <v>-1.7000000000000028</v>
      </c>
      <c r="I659" s="48">
        <v>28522</v>
      </c>
      <c r="J659" s="55">
        <v>96.2</v>
      </c>
      <c r="K659" s="55">
        <f>IF(ISBLANK(J660),"",Michigan_CurrentCondition[[#This Row],[Current conditions]]-J660)</f>
        <v>-1.3999999999999915</v>
      </c>
    </row>
    <row r="660" spans="1:11" x14ac:dyDescent="0.25">
      <c r="A660" s="58">
        <v>30468</v>
      </c>
      <c r="B660" s="55">
        <v>93.3</v>
      </c>
      <c r="C660" s="57">
        <f>IF(ISBLANK(B661),"",Michigan_UMCSI[[#This Row],[UMCSI]]-B661)</f>
        <v>4.2000000000000028</v>
      </c>
      <c r="E660" s="58">
        <v>28095</v>
      </c>
      <c r="F660" s="55">
        <v>85.9</v>
      </c>
      <c r="G660" s="55">
        <f>IF(ISBLANK(F661),"",Migigan_ConsumerExpectations[[#This Row],[Consumer expectations]]-F661)</f>
        <v>0.40000000000000568</v>
      </c>
      <c r="I660" s="48">
        <v>28460</v>
      </c>
      <c r="J660" s="55">
        <v>97.6</v>
      </c>
      <c r="K660" s="55">
        <f>IF(ISBLANK(J661),"",Michigan_CurrentCondition[[#This Row],[Current conditions]]-J661)</f>
        <v>-3.2000000000000028</v>
      </c>
    </row>
    <row r="661" spans="1:11" x14ac:dyDescent="0.25">
      <c r="A661" s="58">
        <v>30437</v>
      </c>
      <c r="B661" s="55">
        <v>89.1</v>
      </c>
      <c r="C661" s="57">
        <f>IF(ISBLANK(B662),"",Michigan_UMCSI[[#This Row],[UMCSI]]-B662)</f>
        <v>8.2999999999999972</v>
      </c>
      <c r="E661" s="58">
        <v>28004</v>
      </c>
      <c r="F661" s="55">
        <v>85.5</v>
      </c>
      <c r="G661" s="55">
        <f>IF(ISBLANK(F662),"",Migigan_ConsumerExpectations[[#This Row],[Consumer expectations]]-F662)</f>
        <v>6</v>
      </c>
      <c r="I661" s="48">
        <v>28369</v>
      </c>
      <c r="J661" s="55">
        <v>100.8</v>
      </c>
      <c r="K661" s="55">
        <f>IF(ISBLANK(J662),"",Michigan_CurrentCondition[[#This Row],[Current conditions]]-J662)</f>
        <v>0.39999999999999147</v>
      </c>
    </row>
    <row r="662" spans="1:11" x14ac:dyDescent="0.25">
      <c r="A662" s="58">
        <v>30407</v>
      </c>
      <c r="B662" s="55">
        <v>80.8</v>
      </c>
      <c r="C662" s="57">
        <f>IF(ISBLANK(B663),"",Michigan_UMCSI[[#This Row],[UMCSI]]-B663)</f>
        <v>6.2000000000000028</v>
      </c>
      <c r="E662" s="58">
        <v>27912</v>
      </c>
      <c r="F662" s="55">
        <v>79.5</v>
      </c>
      <c r="G662" s="55">
        <f>IF(ISBLANK(F663),"",Migigan_ConsumerExpectations[[#This Row],[Consumer expectations]]-F663)</f>
        <v>-1.7000000000000028</v>
      </c>
      <c r="I662" s="48">
        <v>28277</v>
      </c>
      <c r="J662" s="55">
        <v>100.4</v>
      </c>
      <c r="K662" s="55">
        <f>IF(ISBLANK(J663),"",Michigan_CurrentCondition[[#This Row],[Current conditions]]-J663)</f>
        <v>8.8000000000000114</v>
      </c>
    </row>
    <row r="663" spans="1:11" x14ac:dyDescent="0.25">
      <c r="A663" s="58">
        <v>30376</v>
      </c>
      <c r="B663" s="55">
        <v>74.599999999999994</v>
      </c>
      <c r="C663" s="57">
        <f>IF(ISBLANK(B664),"",Michigan_UMCSI[[#This Row],[UMCSI]]-B664)</f>
        <v>4.1999999999999886</v>
      </c>
      <c r="E663" s="58">
        <v>27820</v>
      </c>
      <c r="F663" s="55">
        <v>81.2</v>
      </c>
      <c r="G663" s="55">
        <f>IF(ISBLANK(F664),"",Migigan_ConsumerExpectations[[#This Row],[Consumer expectations]]-F664)</f>
        <v>11.299999999999997</v>
      </c>
      <c r="I663" s="48">
        <v>28185</v>
      </c>
      <c r="J663" s="55">
        <v>91.6</v>
      </c>
      <c r="K663" s="55">
        <f>IF(ISBLANK(J664),"",Michigan_CurrentCondition[[#This Row],[Current conditions]]-J664)</f>
        <v>2.8999999999999915</v>
      </c>
    </row>
    <row r="664" spans="1:11" x14ac:dyDescent="0.25">
      <c r="A664" s="58">
        <v>30348</v>
      </c>
      <c r="B664" s="55">
        <v>70.400000000000006</v>
      </c>
      <c r="C664" s="57">
        <f>IF(ISBLANK(B665),"",Michigan_UMCSI[[#This Row],[UMCSI]]-B665)</f>
        <v>-1.5</v>
      </c>
      <c r="E664" s="58">
        <v>27729</v>
      </c>
      <c r="F664" s="55">
        <v>69.900000000000006</v>
      </c>
      <c r="G664" s="55">
        <f>IF(ISBLANK(F665),"",Migigan_ConsumerExpectations[[#This Row],[Consumer expectations]]-F665)</f>
        <v>-0.79999999999999716</v>
      </c>
      <c r="I664" s="48">
        <v>28095</v>
      </c>
      <c r="J664" s="55">
        <v>88.7</v>
      </c>
      <c r="K664" s="55">
        <f>IF(ISBLANK(J665),"",Michigan_CurrentCondition[[#This Row],[Current conditions]]-J665)</f>
        <v>-7.5</v>
      </c>
    </row>
    <row r="665" spans="1:11" x14ac:dyDescent="0.25">
      <c r="A665" s="58">
        <v>30317</v>
      </c>
      <c r="B665" s="55">
        <v>71.900000000000006</v>
      </c>
      <c r="C665" s="57">
        <f>IF(ISBLANK(B666),"",Michigan_UMCSI[[#This Row],[UMCSI]]-B666)</f>
        <v>-0.19999999999998863</v>
      </c>
      <c r="E665" s="58">
        <v>27638</v>
      </c>
      <c r="F665" s="55">
        <v>70.7</v>
      </c>
      <c r="G665" s="55">
        <f>IF(ISBLANK(F666),"",Migigan_ConsumerExpectations[[#This Row],[Consumer expectations]]-F666)</f>
        <v>0.90000000000000568</v>
      </c>
      <c r="I665" s="48">
        <v>28004</v>
      </c>
      <c r="J665" s="55">
        <v>96.2</v>
      </c>
      <c r="K665" s="55">
        <f>IF(ISBLANK(J666),"",Michigan_CurrentCondition[[#This Row],[Current conditions]]-J666)</f>
        <v>7.1000000000000085</v>
      </c>
    </row>
    <row r="666" spans="1:11" x14ac:dyDescent="0.25">
      <c r="A666" s="58">
        <v>30286</v>
      </c>
      <c r="B666" s="55">
        <v>72.099999999999994</v>
      </c>
      <c r="C666" s="57">
        <f>IF(ISBLANK(B667),"",Michigan_UMCSI[[#This Row],[UMCSI]]-B667)</f>
        <v>-1.3000000000000114</v>
      </c>
      <c r="E666" s="58">
        <v>27546</v>
      </c>
      <c r="F666" s="55">
        <v>69.8</v>
      </c>
      <c r="G666" s="55">
        <f>IF(ISBLANK(F667),"",Migigan_ConsumerExpectations[[#This Row],[Consumer expectations]]-F667)</f>
        <v>19.799999999999997</v>
      </c>
      <c r="I666" s="48">
        <v>27912</v>
      </c>
      <c r="J666" s="55">
        <v>89.1</v>
      </c>
      <c r="K666" s="55">
        <f>IF(ISBLANK(J667),"",Michigan_CurrentCondition[[#This Row],[Current conditions]]-J667)</f>
        <v>-0.80000000000001137</v>
      </c>
    </row>
    <row r="667" spans="1:11" x14ac:dyDescent="0.25">
      <c r="A667" s="58">
        <v>30256</v>
      </c>
      <c r="B667" s="55">
        <v>73.400000000000006</v>
      </c>
      <c r="C667" s="57">
        <f>IF(ISBLANK(B668),"",Michigan_UMCSI[[#This Row],[UMCSI]]-B668)</f>
        <v>4.1000000000000085</v>
      </c>
      <c r="E667" s="58">
        <v>27454</v>
      </c>
      <c r="F667" s="55">
        <v>50</v>
      </c>
      <c r="G667" s="55">
        <f>IF(ISBLANK(F668),"",Migigan_ConsumerExpectations[[#This Row],[Consumer expectations]]-F668)</f>
        <v>-1.2000000000000028</v>
      </c>
      <c r="I667" s="48">
        <v>27820</v>
      </c>
      <c r="J667" s="55">
        <v>89.9</v>
      </c>
      <c r="K667" s="55">
        <f>IF(ISBLANK(J668),"",Michigan_CurrentCondition[[#This Row],[Current conditions]]-J668)</f>
        <v>5.5</v>
      </c>
    </row>
    <row r="668" spans="1:11" x14ac:dyDescent="0.25">
      <c r="A668" s="58">
        <v>30225</v>
      </c>
      <c r="B668" s="55">
        <v>69.3</v>
      </c>
      <c r="C668" s="57">
        <f>IF(ISBLANK(B669),"",Michigan_UMCSI[[#This Row],[UMCSI]]-B669)</f>
        <v>3.8999999999999915</v>
      </c>
      <c r="E668" s="58">
        <v>27364</v>
      </c>
      <c r="F668" s="55">
        <v>51.2</v>
      </c>
      <c r="G668" s="55">
        <f>IF(ISBLANK(F669),"",Migigan_ConsumerExpectations[[#This Row],[Consumer expectations]]-F669)</f>
        <v>-6.3999999999999986</v>
      </c>
      <c r="I668" s="48">
        <v>27729</v>
      </c>
      <c r="J668" s="55">
        <v>84.4</v>
      </c>
      <c r="K668" s="55">
        <f>IF(ISBLANK(J669),"",Michigan_CurrentCondition[[#This Row],[Current conditions]]-J669)</f>
        <v>0.90000000000000568</v>
      </c>
    </row>
    <row r="669" spans="1:11" x14ac:dyDescent="0.25">
      <c r="A669" s="58">
        <v>30195</v>
      </c>
      <c r="B669" s="55">
        <v>65.400000000000006</v>
      </c>
      <c r="C669" s="57">
        <f>IF(ISBLANK(B670),"",Michigan_UMCSI[[#This Row],[UMCSI]]-B670)</f>
        <v>0</v>
      </c>
      <c r="E669" s="58">
        <v>27273</v>
      </c>
      <c r="F669" s="55">
        <v>57.6</v>
      </c>
      <c r="G669" s="55">
        <f>IF(ISBLANK(F670),"",Migigan_ConsumerExpectations[[#This Row],[Consumer expectations]]-F670)</f>
        <v>-6.2999999999999972</v>
      </c>
      <c r="I669" s="48">
        <v>27638</v>
      </c>
      <c r="J669" s="55">
        <v>83.5</v>
      </c>
      <c r="K669" s="55">
        <f>IF(ISBLANK(J670),"",Michigan_CurrentCondition[[#This Row],[Current conditions]]-J670)</f>
        <v>6.0999999999999943</v>
      </c>
    </row>
    <row r="670" spans="1:11" x14ac:dyDescent="0.25">
      <c r="A670" s="58">
        <v>30164</v>
      </c>
      <c r="B670" s="55">
        <v>65.400000000000006</v>
      </c>
      <c r="C670" s="57">
        <f>IF(ISBLANK(B671),"",Michigan_UMCSI[[#This Row],[UMCSI]]-B671)</f>
        <v>-0.29999999999999716</v>
      </c>
      <c r="E670" s="58">
        <v>27181</v>
      </c>
      <c r="F670" s="55">
        <v>63.9</v>
      </c>
      <c r="G670" s="55">
        <f>IF(ISBLANK(F671),"",Migigan_ConsumerExpectations[[#This Row],[Consumer expectations]]-F671)</f>
        <v>14.5</v>
      </c>
      <c r="I670" s="48">
        <v>27546</v>
      </c>
      <c r="J670" s="55">
        <v>77.400000000000006</v>
      </c>
      <c r="K670" s="55">
        <f>IF(ISBLANK(J671),"",Michigan_CurrentCondition[[#This Row],[Current conditions]]-J671)</f>
        <v>8.1000000000000085</v>
      </c>
    </row>
    <row r="671" spans="1:11" x14ac:dyDescent="0.25">
      <c r="A671" s="58">
        <v>30133</v>
      </c>
      <c r="B671" s="55">
        <v>65.7</v>
      </c>
      <c r="C671" s="57">
        <f>IF(ISBLANK(B672),"",Michigan_UMCSI[[#This Row],[UMCSI]]-B672)</f>
        <v>-1.7999999999999972</v>
      </c>
      <c r="E671" s="58">
        <v>27089</v>
      </c>
      <c r="F671" s="55">
        <v>49.4</v>
      </c>
      <c r="G671" s="55">
        <f>IF(ISBLANK(F672),"",Migigan_ConsumerExpectations[[#This Row],[Consumer expectations]]-F672)</f>
        <v>-17.699999999999996</v>
      </c>
      <c r="I671" s="48">
        <v>27454</v>
      </c>
      <c r="J671" s="55">
        <v>69.3</v>
      </c>
      <c r="K671" s="55">
        <f>IF(ISBLANK(J672),"",Michigan_CurrentCondition[[#This Row],[Current conditions]]-J672)</f>
        <v>-3.1000000000000085</v>
      </c>
    </row>
    <row r="672" spans="1:11" x14ac:dyDescent="0.25">
      <c r="A672" s="58">
        <v>30103</v>
      </c>
      <c r="B672" s="55">
        <v>67.5</v>
      </c>
      <c r="C672" s="57">
        <f>IF(ISBLANK(B673),"",Michigan_UMCSI[[#This Row],[UMCSI]]-B673)</f>
        <v>2</v>
      </c>
      <c r="E672" s="58">
        <v>26999</v>
      </c>
      <c r="F672" s="55">
        <v>67.099999999999994</v>
      </c>
      <c r="G672" s="55">
        <f>IF(ISBLANK(F673),"",Migigan_ConsumerExpectations[[#This Row],[Consumer expectations]]-F673)</f>
        <v>4.0999999999999943</v>
      </c>
      <c r="I672" s="48">
        <v>27364</v>
      </c>
      <c r="J672" s="55">
        <v>72.400000000000006</v>
      </c>
      <c r="K672" s="55">
        <f>IF(ISBLANK(J673),"",Michigan_CurrentCondition[[#This Row],[Current conditions]]-J673)</f>
        <v>-2.5999999999999943</v>
      </c>
    </row>
    <row r="673" spans="1:11" x14ac:dyDescent="0.25">
      <c r="A673" s="58">
        <v>30072</v>
      </c>
      <c r="B673" s="55">
        <v>65.5</v>
      </c>
      <c r="C673" s="57">
        <f>IF(ISBLANK(B674),"",Michigan_UMCSI[[#This Row],[UMCSI]]-B674)</f>
        <v>3.5</v>
      </c>
      <c r="E673" s="58">
        <v>26908</v>
      </c>
      <c r="F673" s="55">
        <v>63</v>
      </c>
      <c r="G673" s="55">
        <f>IF(ISBLANK(F674),"",Migigan_ConsumerExpectations[[#This Row],[Consumer expectations]]-F674)</f>
        <v>-4.2999999999999972</v>
      </c>
      <c r="I673" s="48">
        <v>27273</v>
      </c>
      <c r="J673" s="55">
        <v>75</v>
      </c>
      <c r="K673" s="55">
        <f>IF(ISBLANK(J674),"",Michigan_CurrentCondition[[#This Row],[Current conditions]]-J674)</f>
        <v>-9.9000000000000057</v>
      </c>
    </row>
    <row r="674" spans="1:11" x14ac:dyDescent="0.25">
      <c r="A674" s="58">
        <v>30042</v>
      </c>
      <c r="B674" s="55">
        <v>62</v>
      </c>
      <c r="C674" s="57">
        <f>IF(ISBLANK(B675),"",Michigan_UMCSI[[#This Row],[UMCSI]]-B675)</f>
        <v>-4.5</v>
      </c>
      <c r="E674" s="58">
        <v>26816</v>
      </c>
      <c r="F674" s="55">
        <v>67.3</v>
      </c>
      <c r="G674" s="55">
        <f>IF(ISBLANK(F675),"",Migigan_ConsumerExpectations[[#This Row],[Consumer expectations]]-F675)</f>
        <v>-6</v>
      </c>
      <c r="I674" s="48">
        <v>27181</v>
      </c>
      <c r="J674" s="55">
        <v>84.9</v>
      </c>
      <c r="K674" s="55">
        <f>IF(ISBLANK(J675),"",Michigan_CurrentCondition[[#This Row],[Current conditions]]-J675)</f>
        <v>3.8000000000000114</v>
      </c>
    </row>
    <row r="675" spans="1:11" x14ac:dyDescent="0.25">
      <c r="A675" s="58">
        <v>30011</v>
      </c>
      <c r="B675" s="55">
        <v>66.5</v>
      </c>
      <c r="C675" s="57">
        <f>IF(ISBLANK(B676),"",Michigan_UMCSI[[#This Row],[UMCSI]]-B676)</f>
        <v>-4.5</v>
      </c>
      <c r="E675" s="58">
        <v>26724</v>
      </c>
      <c r="F675" s="55">
        <v>73.3</v>
      </c>
      <c r="G675" s="55">
        <f>IF(ISBLANK(F676),"",Migigan_ConsumerExpectations[[#This Row],[Consumer expectations]]-F676)</f>
        <v>-14.5</v>
      </c>
      <c r="I675" s="48">
        <v>27089</v>
      </c>
      <c r="J675" s="55">
        <v>81.099999999999994</v>
      </c>
      <c r="K675" s="55">
        <f>IF(ISBLANK(J676),"",Michigan_CurrentCondition[[#This Row],[Current conditions]]-J676)</f>
        <v>-9.9000000000000057</v>
      </c>
    </row>
    <row r="676" spans="1:11" x14ac:dyDescent="0.25">
      <c r="A676" s="58">
        <v>29983</v>
      </c>
      <c r="B676" s="55">
        <v>71</v>
      </c>
      <c r="C676" s="57">
        <f>IF(ISBLANK(B677),"",Michigan_UMCSI[[#This Row],[UMCSI]]-B677)</f>
        <v>6.7000000000000028</v>
      </c>
      <c r="E676" s="58">
        <v>26634</v>
      </c>
      <c r="F676" s="55">
        <v>87.8</v>
      </c>
      <c r="G676" s="55">
        <f>IF(ISBLANK(F677),"",Migigan_ConsumerExpectations[[#This Row],[Consumer expectations]]-F677)</f>
        <v>-3.5</v>
      </c>
      <c r="I676" s="48">
        <v>26999</v>
      </c>
      <c r="J676" s="55">
        <v>91</v>
      </c>
      <c r="K676" s="55">
        <f>IF(ISBLANK(J677),"",Michigan_CurrentCondition[[#This Row],[Current conditions]]-J677)</f>
        <v>5.0999999999999943</v>
      </c>
    </row>
    <row r="677" spans="1:11" x14ac:dyDescent="0.25">
      <c r="A677" s="58">
        <v>29952</v>
      </c>
      <c r="B677" s="55">
        <v>64.3</v>
      </c>
      <c r="C677" s="57">
        <f>IF(ISBLANK(B678),"",Michigan_UMCSI[[#This Row],[UMCSI]]-B678)</f>
        <v>1.7999999999999972</v>
      </c>
      <c r="E677" s="58">
        <v>26543</v>
      </c>
      <c r="F677" s="55">
        <v>91.3</v>
      </c>
      <c r="G677" s="55">
        <f>IF(ISBLANK(F678),"",Migigan_ConsumerExpectations[[#This Row],[Consumer expectations]]-F678)</f>
        <v>9.0999999999999943</v>
      </c>
      <c r="I677" s="48">
        <v>26908</v>
      </c>
      <c r="J677" s="55">
        <v>85.9</v>
      </c>
      <c r="K677" s="55">
        <f>IF(ISBLANK(J678),"",Michigan_CurrentCondition[[#This Row],[Current conditions]]-J678)</f>
        <v>-6.0999999999999943</v>
      </c>
    </row>
    <row r="678" spans="1:11" x14ac:dyDescent="0.25">
      <c r="A678" s="58">
        <v>29921</v>
      </c>
      <c r="B678" s="55">
        <v>62.5</v>
      </c>
      <c r="C678" s="57">
        <f>IF(ISBLANK(B679),"",Michigan_UMCSI[[#This Row],[UMCSI]]-B679)</f>
        <v>-7.7999999999999972</v>
      </c>
      <c r="E678" s="58">
        <v>26451</v>
      </c>
      <c r="F678" s="55">
        <v>82.2</v>
      </c>
      <c r="G678" s="55">
        <f>IF(ISBLANK(F679),"",Migigan_ConsumerExpectations[[#This Row],[Consumer expectations]]-F679)</f>
        <v>-8.7000000000000028</v>
      </c>
      <c r="I678" s="48">
        <v>26816</v>
      </c>
      <c r="J678" s="55">
        <v>92</v>
      </c>
      <c r="K678" s="55">
        <f>IF(ISBLANK(J679),"",Michigan_CurrentCondition[[#This Row],[Current conditions]]-J679)</f>
        <v>-3.0999999999999943</v>
      </c>
    </row>
    <row r="679" spans="1:11" x14ac:dyDescent="0.25">
      <c r="A679" s="58">
        <v>29891</v>
      </c>
      <c r="B679" s="55">
        <v>70.3</v>
      </c>
      <c r="C679" s="57">
        <f>IF(ISBLANK(B680),"",Michigan_UMCSI[[#This Row],[UMCSI]]-B680)</f>
        <v>-2.7999999999999972</v>
      </c>
      <c r="E679" s="58">
        <v>26359</v>
      </c>
      <c r="F679" s="55">
        <v>90.9</v>
      </c>
      <c r="G679" s="55">
        <f>IF(ISBLANK(F680),"",Migigan_ConsumerExpectations[[#This Row],[Consumer expectations]]-F680)</f>
        <v>13.700000000000003</v>
      </c>
      <c r="I679" s="48">
        <v>26724</v>
      </c>
      <c r="J679" s="55">
        <v>95.1</v>
      </c>
      <c r="K679" s="55">
        <f>IF(ISBLANK(J680),"",Michigan_CurrentCondition[[#This Row],[Current conditions]]-J680)</f>
        <v>-0.10000000000000853</v>
      </c>
    </row>
    <row r="680" spans="1:11" x14ac:dyDescent="0.25">
      <c r="A680" s="58">
        <v>29860</v>
      </c>
      <c r="B680" s="55">
        <v>73.099999999999994</v>
      </c>
      <c r="C680" s="57">
        <f>IF(ISBLANK(B681),"",Michigan_UMCSI[[#This Row],[UMCSI]]-B681)</f>
        <v>-4.1000000000000085</v>
      </c>
      <c r="E680" s="58">
        <v>26268</v>
      </c>
      <c r="F680" s="55">
        <v>77.2</v>
      </c>
      <c r="G680" s="55">
        <f>IF(ISBLANK(F681),"",Migigan_ConsumerExpectations[[#This Row],[Consumer expectations]]-F681)</f>
        <v>-1.2000000000000028</v>
      </c>
      <c r="I680" s="48">
        <v>26634</v>
      </c>
      <c r="J680" s="55">
        <v>95.2</v>
      </c>
      <c r="K680" s="55">
        <f>IF(ISBLANK(J681),"",Michigan_CurrentCondition[[#This Row],[Current conditions]]-J681)</f>
        <v>-6</v>
      </c>
    </row>
    <row r="681" spans="1:11" x14ac:dyDescent="0.25">
      <c r="A681" s="58">
        <v>29830</v>
      </c>
      <c r="B681" s="55">
        <v>77.2</v>
      </c>
      <c r="C681" s="57">
        <f>IF(ISBLANK(B682),"",Michigan_UMCSI[[#This Row],[UMCSI]]-B682)</f>
        <v>3.1000000000000085</v>
      </c>
      <c r="E681" s="58">
        <v>26177</v>
      </c>
      <c r="F681" s="55">
        <v>78.400000000000006</v>
      </c>
      <c r="G681" s="55">
        <f>IF(ISBLANK(F682),"",Migigan_ConsumerExpectations[[#This Row],[Consumer expectations]]-F682)</f>
        <v>2.5</v>
      </c>
      <c r="I681" s="48">
        <v>26543</v>
      </c>
      <c r="J681" s="55">
        <v>101.2</v>
      </c>
      <c r="K681" s="55">
        <f>IF(ISBLANK(J682),"",Michigan_CurrentCondition[[#This Row],[Current conditions]]-J682)</f>
        <v>2.6000000000000085</v>
      </c>
    </row>
    <row r="682" spans="1:11" x14ac:dyDescent="0.25">
      <c r="A682" s="58">
        <v>29799</v>
      </c>
      <c r="B682" s="55">
        <v>74.099999999999994</v>
      </c>
      <c r="C682" s="57">
        <f>IF(ISBLANK(B683),"",Michigan_UMCSI[[#This Row],[UMCSI]]-B683)</f>
        <v>1</v>
      </c>
      <c r="E682" s="58">
        <v>26085</v>
      </c>
      <c r="F682" s="55">
        <v>75.900000000000006</v>
      </c>
      <c r="G682" s="55">
        <f>IF(ISBLANK(F683),"",Migigan_ConsumerExpectations[[#This Row],[Consumer expectations]]-F683)</f>
        <v>0</v>
      </c>
      <c r="I682" s="48">
        <v>26451</v>
      </c>
      <c r="J682" s="55">
        <v>98.6</v>
      </c>
      <c r="K682" s="55">
        <f>IF(ISBLANK(J683),"",Michigan_CurrentCondition[[#This Row],[Current conditions]]-J683)</f>
        <v>2.8999999999999915</v>
      </c>
    </row>
    <row r="683" spans="1:11" x14ac:dyDescent="0.25">
      <c r="A683" s="58">
        <v>29768</v>
      </c>
      <c r="B683" s="55">
        <v>73.099999999999994</v>
      </c>
      <c r="C683" s="57">
        <f>IF(ISBLANK(B684),"",Michigan_UMCSI[[#This Row],[UMCSI]]-B684)</f>
        <v>-3.2000000000000028</v>
      </c>
      <c r="E683" s="58">
        <v>25993</v>
      </c>
      <c r="F683" s="55">
        <v>75.900000000000006</v>
      </c>
      <c r="G683" s="55">
        <f>IF(ISBLANK(F684),"",Migigan_ConsumerExpectations[[#This Row],[Consumer expectations]]-F684)</f>
        <v>4.6000000000000085</v>
      </c>
      <c r="I683" s="48">
        <v>26359</v>
      </c>
      <c r="J683" s="55">
        <v>95.7</v>
      </c>
      <c r="K683" s="55">
        <f>IF(ISBLANK(J684),"",Michigan_CurrentCondition[[#This Row],[Current conditions]]-J684)</f>
        <v>6.1000000000000085</v>
      </c>
    </row>
    <row r="684" spans="1:11" x14ac:dyDescent="0.25">
      <c r="A684" s="58">
        <v>29738</v>
      </c>
      <c r="B684" s="55">
        <v>76.3</v>
      </c>
      <c r="C684" s="57">
        <f>IF(ISBLANK(B685),"",Michigan_UMCSI[[#This Row],[UMCSI]]-B685)</f>
        <v>3.8999999999999915</v>
      </c>
      <c r="E684" s="58">
        <v>25903</v>
      </c>
      <c r="F684" s="55">
        <v>71.3</v>
      </c>
      <c r="G684" s="55">
        <f>IF(ISBLANK(F685),"",Migigan_ConsumerExpectations[[#This Row],[Consumer expectations]]-F685)</f>
        <v>-4.4000000000000057</v>
      </c>
      <c r="I684" s="48">
        <v>26268</v>
      </c>
      <c r="J684" s="55">
        <v>89.6</v>
      </c>
      <c r="K684" s="55">
        <f>IF(ISBLANK(J685),"",Michigan_CurrentCondition[[#This Row],[Current conditions]]-J685)</f>
        <v>1.7999999999999972</v>
      </c>
    </row>
    <row r="685" spans="1:11" x14ac:dyDescent="0.25">
      <c r="A685" s="58">
        <v>29707</v>
      </c>
      <c r="B685" s="55">
        <v>72.400000000000006</v>
      </c>
      <c r="C685" s="57">
        <f>IF(ISBLANK(B686),"",Michigan_UMCSI[[#This Row],[UMCSI]]-B686)</f>
        <v>5.9000000000000057</v>
      </c>
      <c r="E685" s="58">
        <v>25812</v>
      </c>
      <c r="F685" s="55">
        <v>75.7</v>
      </c>
      <c r="G685" s="55">
        <f>IF(ISBLANK(F686),"",Migigan_ConsumerExpectations[[#This Row],[Consumer expectations]]-F686)</f>
        <v>4.5</v>
      </c>
      <c r="I685" s="48">
        <v>26177</v>
      </c>
      <c r="J685" s="55">
        <v>87.8</v>
      </c>
      <c r="K685" s="55">
        <f>IF(ISBLANK(J686),"",Michigan_CurrentCondition[[#This Row],[Current conditions]]-J686)</f>
        <v>0.79999999999999716</v>
      </c>
    </row>
    <row r="686" spans="1:11" x14ac:dyDescent="0.25">
      <c r="A686" s="58">
        <v>29677</v>
      </c>
      <c r="B686" s="55">
        <v>66.5</v>
      </c>
      <c r="C686" s="57">
        <f>IF(ISBLANK(B687),"",Michigan_UMCSI[[#This Row],[UMCSI]]-B687)</f>
        <v>-0.40000000000000568</v>
      </c>
      <c r="E686" s="58">
        <v>25720</v>
      </c>
      <c r="F686" s="55">
        <v>71.2</v>
      </c>
      <c r="G686" s="55">
        <f>IF(ISBLANK(F687),"",Migigan_ConsumerExpectations[[#This Row],[Consumer expectations]]-F687)</f>
        <v>-4.5999999999999943</v>
      </c>
      <c r="I686" s="48">
        <v>26085</v>
      </c>
      <c r="J686" s="55">
        <v>87</v>
      </c>
      <c r="K686" s="55">
        <f>IF(ISBLANK(J687),"",Michigan_CurrentCondition[[#This Row],[Current conditions]]-J687)</f>
        <v>5.2999999999999972</v>
      </c>
    </row>
    <row r="687" spans="1:11" x14ac:dyDescent="0.25">
      <c r="A687" s="58">
        <v>29646</v>
      </c>
      <c r="B687" s="55">
        <v>66.900000000000006</v>
      </c>
      <c r="C687" s="57">
        <f>IF(ISBLANK(B688),"",Michigan_UMCSI[[#This Row],[UMCSI]]-B688)</f>
        <v>-4.5</v>
      </c>
      <c r="E687" s="58">
        <v>25628</v>
      </c>
      <c r="F687" s="55">
        <v>75.8</v>
      </c>
      <c r="G687" s="55" t="str">
        <f>IF(ISBLANK(F688),"",Migigan_ConsumerExpectations[[#This Row],[Consumer expectations]]-F688)</f>
        <v/>
      </c>
      <c r="I687" s="48">
        <v>25993</v>
      </c>
      <c r="J687" s="55">
        <v>81.7</v>
      </c>
      <c r="K687" s="55">
        <f>IF(ISBLANK(J688),"",Michigan_CurrentCondition[[#This Row],[Current conditions]]-J688)</f>
        <v>7.7000000000000028</v>
      </c>
    </row>
    <row r="688" spans="1:11" x14ac:dyDescent="0.25">
      <c r="A688" s="58">
        <v>29618</v>
      </c>
      <c r="B688" s="55">
        <v>71.400000000000006</v>
      </c>
      <c r="C688" s="57">
        <f>IF(ISBLANK(B689),"",Michigan_UMCSI[[#This Row],[UMCSI]]-B689)</f>
        <v>6.9000000000000057</v>
      </c>
      <c r="E688" s="59"/>
      <c r="I688" s="48">
        <v>25903</v>
      </c>
      <c r="J688" s="55">
        <v>74</v>
      </c>
      <c r="K688" s="55">
        <f>IF(ISBLANK(J689),"",Michigan_CurrentCondition[[#This Row],[Current conditions]]-J689)</f>
        <v>-6.5999999999999943</v>
      </c>
    </row>
    <row r="689" spans="1:11" x14ac:dyDescent="0.25">
      <c r="A689" s="58">
        <v>29587</v>
      </c>
      <c r="B689" s="55">
        <v>64.5</v>
      </c>
      <c r="C689" s="57">
        <f>IF(ISBLANK(B690),"",Michigan_UMCSI[[#This Row],[UMCSI]]-B690)</f>
        <v>-12.200000000000003</v>
      </c>
      <c r="E689" s="59"/>
      <c r="I689" s="48">
        <v>25812</v>
      </c>
      <c r="J689" s="55">
        <v>80.599999999999994</v>
      </c>
      <c r="K689" s="55">
        <f>IF(ISBLANK(J690),"",Michigan_CurrentCondition[[#This Row],[Current conditions]]-J690)</f>
        <v>-1.3000000000000114</v>
      </c>
    </row>
    <row r="690" spans="1:11" x14ac:dyDescent="0.25">
      <c r="A690" s="58">
        <v>29556</v>
      </c>
      <c r="B690" s="55">
        <v>76.7</v>
      </c>
      <c r="C690" s="57">
        <f>IF(ISBLANK(B691),"",Michigan_UMCSI[[#This Row],[UMCSI]]-B691)</f>
        <v>1.7000000000000028</v>
      </c>
      <c r="E690" s="59"/>
      <c r="I690" s="48">
        <v>25720</v>
      </c>
      <c r="J690" s="55">
        <v>81.900000000000006</v>
      </c>
      <c r="K690" s="55">
        <f>IF(ISBLANK(J691),"",Michigan_CurrentCondition[[#This Row],[Current conditions]]-J691)</f>
        <v>0.30000000000001137</v>
      </c>
    </row>
    <row r="691" spans="1:11" x14ac:dyDescent="0.25">
      <c r="A691" s="58">
        <v>29526</v>
      </c>
      <c r="B691" s="55">
        <v>75</v>
      </c>
      <c r="C691" s="57">
        <f>IF(ISBLANK(B692),"",Michigan_UMCSI[[#This Row],[UMCSI]]-B692)</f>
        <v>1.2999999999999972</v>
      </c>
      <c r="E691" s="59"/>
      <c r="I691" s="48">
        <v>25628</v>
      </c>
      <c r="J691" s="55">
        <v>81.599999999999994</v>
      </c>
      <c r="K691" s="55" t="str">
        <f>IF(ISBLANK(J692),"",Michigan_CurrentCondition[[#This Row],[Current conditions]]-J692)</f>
        <v/>
      </c>
    </row>
    <row r="692" spans="1:11" x14ac:dyDescent="0.25">
      <c r="A692" s="58">
        <v>29495</v>
      </c>
      <c r="B692" s="55">
        <v>73.7</v>
      </c>
      <c r="C692" s="57">
        <f>IF(ISBLANK(B693),"",Michigan_UMCSI[[#This Row],[UMCSI]]-B693)</f>
        <v>6.4000000000000057</v>
      </c>
      <c r="E692" s="59"/>
    </row>
    <row r="693" spans="1:11" x14ac:dyDescent="0.25">
      <c r="A693" s="58">
        <v>29465</v>
      </c>
      <c r="B693" s="55">
        <v>67.3</v>
      </c>
      <c r="C693" s="57">
        <f>IF(ISBLANK(B694),"",Michigan_UMCSI[[#This Row],[UMCSI]]-B694)</f>
        <v>5</v>
      </c>
      <c r="E693" s="59"/>
    </row>
    <row r="694" spans="1:11" x14ac:dyDescent="0.25">
      <c r="A694" s="58">
        <v>29434</v>
      </c>
      <c r="B694" s="55">
        <v>62.3</v>
      </c>
      <c r="C694" s="57">
        <f>IF(ISBLANK(B695),"",Michigan_UMCSI[[#This Row],[UMCSI]]-B695)</f>
        <v>3.5999999999999943</v>
      </c>
      <c r="E694" s="59"/>
    </row>
    <row r="695" spans="1:11" x14ac:dyDescent="0.25">
      <c r="A695" s="58">
        <v>29403</v>
      </c>
      <c r="B695" s="55">
        <v>58.7</v>
      </c>
      <c r="C695" s="57">
        <f>IF(ISBLANK(B696),"",Michigan_UMCSI[[#This Row],[UMCSI]]-B696)</f>
        <v>7</v>
      </c>
      <c r="E695" s="59"/>
    </row>
    <row r="696" spans="1:11" x14ac:dyDescent="0.25">
      <c r="A696" s="58">
        <v>29373</v>
      </c>
      <c r="B696" s="55">
        <v>51.7</v>
      </c>
      <c r="C696" s="57">
        <f>IF(ISBLANK(B697),"",Michigan_UMCSI[[#This Row],[UMCSI]]-B697)</f>
        <v>-1</v>
      </c>
      <c r="E696" s="59"/>
    </row>
    <row r="697" spans="1:11" x14ac:dyDescent="0.25">
      <c r="A697" s="58">
        <v>29342</v>
      </c>
      <c r="B697" s="55">
        <v>52.7</v>
      </c>
      <c r="C697" s="57">
        <f>IF(ISBLANK(B698),"",Michigan_UMCSI[[#This Row],[UMCSI]]-B698)</f>
        <v>-3.7999999999999972</v>
      </c>
      <c r="E697" s="59"/>
    </row>
    <row r="698" spans="1:11" x14ac:dyDescent="0.25">
      <c r="A698" s="58">
        <v>29312</v>
      </c>
      <c r="B698" s="55">
        <v>56.5</v>
      </c>
      <c r="C698" s="57">
        <f>IF(ISBLANK(B699),"",Michigan_UMCSI[[#This Row],[UMCSI]]-B699)</f>
        <v>-10.400000000000006</v>
      </c>
      <c r="E698" s="59"/>
    </row>
    <row r="699" spans="1:11" x14ac:dyDescent="0.25">
      <c r="A699" s="58">
        <v>29281</v>
      </c>
      <c r="B699" s="55">
        <v>66.900000000000006</v>
      </c>
      <c r="C699" s="57">
        <f>IF(ISBLANK(B700),"",Michigan_UMCSI[[#This Row],[UMCSI]]-B700)</f>
        <v>-9.9999999999994316E-2</v>
      </c>
      <c r="E699" s="59"/>
    </row>
    <row r="700" spans="1:11" x14ac:dyDescent="0.25">
      <c r="A700" s="58">
        <v>29252</v>
      </c>
      <c r="B700" s="55">
        <v>67</v>
      </c>
      <c r="C700" s="57">
        <f>IF(ISBLANK(B701),"",Michigan_UMCSI[[#This Row],[UMCSI]]-B701)</f>
        <v>6</v>
      </c>
      <c r="E700" s="59"/>
    </row>
    <row r="701" spans="1:11" x14ac:dyDescent="0.25">
      <c r="A701" s="58">
        <v>29221</v>
      </c>
      <c r="B701" s="55">
        <v>61</v>
      </c>
      <c r="C701" s="57">
        <f>IF(ISBLANK(B702),"",Michigan_UMCSI[[#This Row],[UMCSI]]-B702)</f>
        <v>-2.2999999999999972</v>
      </c>
      <c r="E701" s="59"/>
    </row>
    <row r="702" spans="1:11" x14ac:dyDescent="0.25">
      <c r="A702" s="58">
        <v>29190</v>
      </c>
      <c r="B702" s="55">
        <v>63.3</v>
      </c>
      <c r="C702" s="57">
        <f>IF(ISBLANK(B703),"",Michigan_UMCSI[[#This Row],[UMCSI]]-B703)</f>
        <v>1.1999999999999957</v>
      </c>
      <c r="E702" s="59"/>
    </row>
    <row r="703" spans="1:11" x14ac:dyDescent="0.25">
      <c r="A703" s="58">
        <v>29160</v>
      </c>
      <c r="B703" s="55">
        <v>62.1</v>
      </c>
      <c r="C703" s="57">
        <f>IF(ISBLANK(B704),"",Michigan_UMCSI[[#This Row],[UMCSI]]-B704)</f>
        <v>-4.6000000000000014</v>
      </c>
      <c r="E703" s="59"/>
    </row>
    <row r="704" spans="1:11" x14ac:dyDescent="0.25">
      <c r="A704" s="58">
        <v>29129</v>
      </c>
      <c r="B704" s="55">
        <v>66.7</v>
      </c>
      <c r="C704" s="57">
        <f>IF(ISBLANK(B705),"",Michigan_UMCSI[[#This Row],[UMCSI]]-B705)</f>
        <v>2.2000000000000028</v>
      </c>
      <c r="E704" s="59"/>
    </row>
    <row r="705" spans="1:5" x14ac:dyDescent="0.25">
      <c r="A705" s="58">
        <v>29099</v>
      </c>
      <c r="B705" s="55">
        <v>64.5</v>
      </c>
      <c r="C705" s="57">
        <f>IF(ISBLANK(B706),"",Michigan_UMCSI[[#This Row],[UMCSI]]-B706)</f>
        <v>4.1000000000000014</v>
      </c>
      <c r="E705" s="59"/>
    </row>
    <row r="706" spans="1:5" x14ac:dyDescent="0.25">
      <c r="A706" s="58">
        <v>29068</v>
      </c>
      <c r="B706" s="55">
        <v>60.4</v>
      </c>
      <c r="C706" s="57">
        <f>IF(ISBLANK(B707),"",Michigan_UMCSI[[#This Row],[UMCSI]]-B707)</f>
        <v>-5.3999999999999986</v>
      </c>
      <c r="E706" s="59"/>
    </row>
    <row r="707" spans="1:5" x14ac:dyDescent="0.25">
      <c r="A707" s="58">
        <v>29037</v>
      </c>
      <c r="B707" s="55">
        <v>65.8</v>
      </c>
      <c r="C707" s="57">
        <f>IF(ISBLANK(B708),"",Michigan_UMCSI[[#This Row],[UMCSI]]-B708)</f>
        <v>-2.2999999999999972</v>
      </c>
      <c r="E707" s="59"/>
    </row>
    <row r="708" spans="1:5" x14ac:dyDescent="0.25">
      <c r="A708" s="58">
        <v>29007</v>
      </c>
      <c r="B708" s="55">
        <v>68.099999999999994</v>
      </c>
      <c r="C708" s="57">
        <f>IF(ISBLANK(B709),"",Michigan_UMCSI[[#This Row],[UMCSI]]-B709)</f>
        <v>2.0999999999999943</v>
      </c>
      <c r="E708" s="59"/>
    </row>
    <row r="709" spans="1:5" x14ac:dyDescent="0.25">
      <c r="A709" s="58">
        <v>28976</v>
      </c>
      <c r="B709" s="55">
        <v>66</v>
      </c>
      <c r="C709" s="57">
        <f>IF(ISBLANK(B710),"",Michigan_UMCSI[[#This Row],[UMCSI]]-B710)</f>
        <v>-2.4000000000000057</v>
      </c>
      <c r="E709" s="59"/>
    </row>
    <row r="710" spans="1:5" x14ac:dyDescent="0.25">
      <c r="A710" s="58">
        <v>28946</v>
      </c>
      <c r="B710" s="55">
        <v>68.400000000000006</v>
      </c>
      <c r="C710" s="57">
        <f>IF(ISBLANK(B711),"",Michigan_UMCSI[[#This Row],[UMCSI]]-B711)</f>
        <v>-5.5</v>
      </c>
      <c r="E710" s="59"/>
    </row>
    <row r="711" spans="1:5" x14ac:dyDescent="0.25">
      <c r="A711" s="58">
        <v>28915</v>
      </c>
      <c r="B711" s="55">
        <v>73.900000000000006</v>
      </c>
      <c r="C711" s="57">
        <f>IF(ISBLANK(B712),"",Michigan_UMCSI[[#This Row],[UMCSI]]-B712)</f>
        <v>1.8000000000000114</v>
      </c>
      <c r="E711" s="59"/>
    </row>
    <row r="712" spans="1:5" x14ac:dyDescent="0.25">
      <c r="A712" s="58">
        <v>28887</v>
      </c>
      <c r="B712" s="55">
        <v>72.099999999999994</v>
      </c>
      <c r="C712" s="57">
        <f>IF(ISBLANK(B713),"",Michigan_UMCSI[[#This Row],[UMCSI]]-B713)</f>
        <v>6</v>
      </c>
      <c r="E712" s="59"/>
    </row>
    <row r="713" spans="1:5" x14ac:dyDescent="0.25">
      <c r="A713" s="58">
        <v>28856</v>
      </c>
      <c r="B713" s="55">
        <v>66.099999999999994</v>
      </c>
      <c r="C713" s="57">
        <f>IF(ISBLANK(B714),"",Michigan_UMCSI[[#This Row],[UMCSI]]-B714)</f>
        <v>-8.9000000000000057</v>
      </c>
      <c r="E713" s="59"/>
    </row>
    <row r="714" spans="1:5" x14ac:dyDescent="0.25">
      <c r="A714" s="58">
        <v>28825</v>
      </c>
      <c r="B714" s="55">
        <v>75</v>
      </c>
      <c r="C714" s="57">
        <f>IF(ISBLANK(B715),"",Michigan_UMCSI[[#This Row],[UMCSI]]-B715)</f>
        <v>-4.2999999999999972</v>
      </c>
      <c r="E714" s="59"/>
    </row>
    <row r="715" spans="1:5" x14ac:dyDescent="0.25">
      <c r="A715" s="58">
        <v>28795</v>
      </c>
      <c r="B715" s="55">
        <v>79.3</v>
      </c>
      <c r="C715" s="57">
        <f>IF(ISBLANK(B716),"",Michigan_UMCSI[[#This Row],[UMCSI]]-B716)</f>
        <v>-1.1000000000000085</v>
      </c>
      <c r="E715" s="59"/>
    </row>
    <row r="716" spans="1:5" x14ac:dyDescent="0.25">
      <c r="A716" s="58">
        <v>28764</v>
      </c>
      <c r="B716" s="55">
        <v>80.400000000000006</v>
      </c>
      <c r="C716" s="57">
        <f>IF(ISBLANK(B717),"",Michigan_UMCSI[[#This Row],[UMCSI]]-B717)</f>
        <v>2</v>
      </c>
      <c r="E716" s="59"/>
    </row>
    <row r="717" spans="1:5" x14ac:dyDescent="0.25">
      <c r="A717" s="58">
        <v>28734</v>
      </c>
      <c r="B717" s="55">
        <v>78.400000000000006</v>
      </c>
      <c r="C717" s="57">
        <f>IF(ISBLANK(B718),"",Michigan_UMCSI[[#This Row],[UMCSI]]-B718)</f>
        <v>-4</v>
      </c>
      <c r="E717" s="59"/>
    </row>
    <row r="718" spans="1:5" x14ac:dyDescent="0.25">
      <c r="A718" s="58">
        <v>28703</v>
      </c>
      <c r="B718" s="55">
        <v>82.4</v>
      </c>
      <c r="C718" s="57">
        <f>IF(ISBLANK(B719),"",Michigan_UMCSI[[#This Row],[UMCSI]]-B719)</f>
        <v>2.4000000000000057</v>
      </c>
      <c r="E718" s="59"/>
    </row>
    <row r="719" spans="1:5" x14ac:dyDescent="0.25">
      <c r="A719" s="58">
        <v>28672</v>
      </c>
      <c r="B719" s="55">
        <v>80</v>
      </c>
      <c r="C719" s="57">
        <f>IF(ISBLANK(B720),"",Michigan_UMCSI[[#This Row],[UMCSI]]-B720)</f>
        <v>-2.9000000000000057</v>
      </c>
      <c r="E719" s="59"/>
    </row>
    <row r="720" spans="1:5" x14ac:dyDescent="0.25">
      <c r="A720" s="58">
        <v>28642</v>
      </c>
      <c r="B720" s="55">
        <v>82.9</v>
      </c>
      <c r="C720" s="57">
        <f>IF(ISBLANK(B721),"",Michigan_UMCSI[[#This Row],[UMCSI]]-B721)</f>
        <v>1.3000000000000114</v>
      </c>
      <c r="E720" s="59"/>
    </row>
    <row r="721" spans="1:5" x14ac:dyDescent="0.25">
      <c r="A721" s="58">
        <v>28611</v>
      </c>
      <c r="B721" s="55">
        <v>81.599999999999994</v>
      </c>
      <c r="C721" s="57">
        <f>IF(ISBLANK(B722),"",Michigan_UMCSI[[#This Row],[UMCSI]]-B722)</f>
        <v>2.7999999999999972</v>
      </c>
      <c r="E721" s="59"/>
    </row>
    <row r="722" spans="1:5" x14ac:dyDescent="0.25">
      <c r="A722" s="58">
        <v>28581</v>
      </c>
      <c r="B722" s="55">
        <v>78.8</v>
      </c>
      <c r="C722" s="57">
        <f>IF(ISBLANK(B723),"",Michigan_UMCSI[[#This Row],[UMCSI]]-B723)</f>
        <v>-5.5</v>
      </c>
      <c r="E722" s="59"/>
    </row>
    <row r="723" spans="1:5" x14ac:dyDescent="0.25">
      <c r="A723" s="58">
        <v>28550</v>
      </c>
      <c r="B723" s="55">
        <v>84.3</v>
      </c>
      <c r="C723" s="57">
        <f>IF(ISBLANK(B724),"",Michigan_UMCSI[[#This Row],[UMCSI]]-B724)</f>
        <v>0.59999999999999432</v>
      </c>
      <c r="E723" s="59"/>
    </row>
    <row r="724" spans="1:5" x14ac:dyDescent="0.25">
      <c r="A724" s="58">
        <v>28522</v>
      </c>
      <c r="B724" s="55">
        <v>83.7</v>
      </c>
      <c r="C724" s="57">
        <f>IF(ISBLANK(B725),"",Michigan_UMCSI[[#This Row],[UMCSI]]-B725)</f>
        <v>-0.70000000000000284</v>
      </c>
      <c r="E724" s="59"/>
    </row>
    <row r="725" spans="1:5" x14ac:dyDescent="0.25">
      <c r="A725" s="58">
        <v>28460</v>
      </c>
      <c r="B725" s="55">
        <v>84.4</v>
      </c>
      <c r="C725" s="57">
        <f>IF(ISBLANK(B726),"",Michigan_UMCSI[[#This Row],[UMCSI]]-B726)</f>
        <v>-4.5999999999999943</v>
      </c>
      <c r="E725" s="59"/>
    </row>
    <row r="726" spans="1:5" x14ac:dyDescent="0.25">
      <c r="A726" s="58">
        <v>28369</v>
      </c>
      <c r="B726" s="55">
        <v>89</v>
      </c>
      <c r="C726" s="57">
        <f>IF(ISBLANK(B727),"",Michigan_UMCSI[[#This Row],[UMCSI]]-B727)</f>
        <v>-1.2000000000000028</v>
      </c>
      <c r="E726" s="59"/>
    </row>
    <row r="727" spans="1:5" x14ac:dyDescent="0.25">
      <c r="A727" s="58">
        <v>28277</v>
      </c>
      <c r="B727" s="55">
        <v>90.2</v>
      </c>
      <c r="C727" s="57">
        <f>IF(ISBLANK(B728),"",Michigan_UMCSI[[#This Row],[UMCSI]]-B728)</f>
        <v>3.1000000000000085</v>
      </c>
      <c r="E727" s="59"/>
    </row>
    <row r="728" spans="1:5" x14ac:dyDescent="0.25">
      <c r="A728" s="58">
        <v>28185</v>
      </c>
      <c r="B728" s="55">
        <v>87.1</v>
      </c>
      <c r="C728" s="57">
        <f>IF(ISBLANK(B729),"",Michigan_UMCSI[[#This Row],[UMCSI]]-B729)</f>
        <v>9.9999999999994316E-2</v>
      </c>
      <c r="E728" s="59"/>
    </row>
    <row r="729" spans="1:5" x14ac:dyDescent="0.25">
      <c r="A729" s="58">
        <v>28095</v>
      </c>
      <c r="B729" s="55">
        <v>87</v>
      </c>
      <c r="C729" s="57">
        <f>IF(ISBLANK(B730),"",Michigan_UMCSI[[#This Row],[UMCSI]]-B730)</f>
        <v>-2.7000000000000028</v>
      </c>
      <c r="E729" s="59"/>
    </row>
    <row r="730" spans="1:5" x14ac:dyDescent="0.25">
      <c r="A730" s="58">
        <v>28004</v>
      </c>
      <c r="B730" s="55">
        <v>89.7</v>
      </c>
      <c r="C730" s="57">
        <f>IF(ISBLANK(B731),"",Michigan_UMCSI[[#This Row],[UMCSI]]-B731)</f>
        <v>6.4000000000000057</v>
      </c>
      <c r="E730" s="59"/>
    </row>
    <row r="731" spans="1:5" x14ac:dyDescent="0.25">
      <c r="A731" s="58">
        <v>27912</v>
      </c>
      <c r="B731" s="55">
        <v>83.3</v>
      </c>
      <c r="C731" s="57">
        <f>IF(ISBLANK(B732),"",Michigan_UMCSI[[#This Row],[UMCSI]]-B732)</f>
        <v>-1.2999999999999972</v>
      </c>
      <c r="E731" s="59"/>
    </row>
    <row r="732" spans="1:5" x14ac:dyDescent="0.25">
      <c r="A732" s="58">
        <v>27820</v>
      </c>
      <c r="B732" s="55">
        <v>84.6</v>
      </c>
      <c r="C732" s="57">
        <f>IF(ISBLANK(B733),"",Michigan_UMCSI[[#This Row],[UMCSI]]-B733)</f>
        <v>9</v>
      </c>
      <c r="E732" s="59"/>
    </row>
    <row r="733" spans="1:5" x14ac:dyDescent="0.25">
      <c r="A733" s="58">
        <v>27729</v>
      </c>
      <c r="B733" s="55">
        <v>75.599999999999994</v>
      </c>
      <c r="C733" s="57">
        <f>IF(ISBLANK(B734),"",Michigan_UMCSI[[#This Row],[UMCSI]]-B734)</f>
        <v>-0.10000000000000853</v>
      </c>
      <c r="E733" s="59"/>
    </row>
    <row r="734" spans="1:5" x14ac:dyDescent="0.25">
      <c r="A734" s="58">
        <v>27638</v>
      </c>
      <c r="B734" s="55">
        <v>75.7</v>
      </c>
      <c r="C734" s="57">
        <f>IF(ISBLANK(B735),"",Michigan_UMCSI[[#This Row],[UMCSI]]-B735)</f>
        <v>2.9000000000000057</v>
      </c>
      <c r="E734" s="59"/>
    </row>
    <row r="735" spans="1:5" x14ac:dyDescent="0.25">
      <c r="A735" s="58">
        <v>27546</v>
      </c>
      <c r="B735" s="55">
        <v>72.8</v>
      </c>
      <c r="C735" s="57">
        <f>IF(ISBLANK(B736),"",Michigan_UMCSI[[#This Row],[UMCSI]]-B736)</f>
        <v>15.199999999999996</v>
      </c>
      <c r="E735" s="59"/>
    </row>
    <row r="736" spans="1:5" x14ac:dyDescent="0.25">
      <c r="A736" s="58">
        <v>27454</v>
      </c>
      <c r="B736" s="55">
        <v>57.6</v>
      </c>
      <c r="C736" s="57">
        <f>IF(ISBLANK(B737),"",Michigan_UMCSI[[#This Row],[UMCSI]]-B737)</f>
        <v>-1.8999999999999986</v>
      </c>
      <c r="E736" s="59"/>
    </row>
    <row r="737" spans="1:5" x14ac:dyDescent="0.25">
      <c r="A737" s="58">
        <v>27364</v>
      </c>
      <c r="B737" s="55">
        <v>59.5</v>
      </c>
      <c r="C737" s="57">
        <f>IF(ISBLANK(B738),"",Michigan_UMCSI[[#This Row],[UMCSI]]-B738)</f>
        <v>-4.9000000000000057</v>
      </c>
      <c r="E737" s="59"/>
    </row>
    <row r="738" spans="1:5" x14ac:dyDescent="0.25">
      <c r="A738" s="58">
        <v>27273</v>
      </c>
      <c r="B738" s="55">
        <v>64.400000000000006</v>
      </c>
      <c r="C738" s="57">
        <f>IF(ISBLANK(B739),"",Michigan_UMCSI[[#This Row],[UMCSI]]-B739)</f>
        <v>-7.6999999999999886</v>
      </c>
      <c r="E738" s="59"/>
    </row>
    <row r="739" spans="1:5" x14ac:dyDescent="0.25">
      <c r="A739" s="58">
        <v>27181</v>
      </c>
      <c r="B739" s="55">
        <v>72.099999999999994</v>
      </c>
      <c r="C739" s="57">
        <f>IF(ISBLANK(B740),"",Michigan_UMCSI[[#This Row],[UMCSI]]-B740)</f>
        <v>10.299999999999997</v>
      </c>
      <c r="E739" s="59"/>
    </row>
    <row r="740" spans="1:5" x14ac:dyDescent="0.25">
      <c r="A740" s="58">
        <v>27089</v>
      </c>
      <c r="B740" s="55">
        <v>61.8</v>
      </c>
      <c r="C740" s="57">
        <f>IF(ISBLANK(B741),"",Michigan_UMCSI[[#This Row],[UMCSI]]-B741)</f>
        <v>-14.700000000000003</v>
      </c>
      <c r="E740" s="59"/>
    </row>
    <row r="741" spans="1:5" x14ac:dyDescent="0.25">
      <c r="A741" s="58">
        <v>26999</v>
      </c>
      <c r="B741" s="55">
        <v>76.5</v>
      </c>
      <c r="C741" s="57">
        <f>IF(ISBLANK(B742),"",Michigan_UMCSI[[#This Row],[UMCSI]]-B742)</f>
        <v>4.5</v>
      </c>
      <c r="E741" s="59"/>
    </row>
    <row r="742" spans="1:5" x14ac:dyDescent="0.25">
      <c r="A742" s="58">
        <v>26908</v>
      </c>
      <c r="B742" s="55">
        <v>72</v>
      </c>
      <c r="C742" s="57">
        <f>IF(ISBLANK(B743),"",Michigan_UMCSI[[#This Row],[UMCSI]]-B743)</f>
        <v>-5</v>
      </c>
      <c r="E742" s="59"/>
    </row>
    <row r="743" spans="1:5" x14ac:dyDescent="0.25">
      <c r="A743" s="58">
        <v>26816</v>
      </c>
      <c r="B743" s="55">
        <v>77</v>
      </c>
      <c r="C743" s="57">
        <f>IF(ISBLANK(B744),"",Michigan_UMCSI[[#This Row],[UMCSI]]-B744)</f>
        <v>-4.9000000000000057</v>
      </c>
      <c r="E743" s="59"/>
    </row>
    <row r="744" spans="1:5" x14ac:dyDescent="0.25">
      <c r="A744" s="58">
        <v>26724</v>
      </c>
      <c r="B744" s="55">
        <v>81.900000000000006</v>
      </c>
      <c r="C744" s="57">
        <f>IF(ISBLANK(B745),"",Michigan_UMCSI[[#This Row],[UMCSI]]-B745)</f>
        <v>-8.7999999999999972</v>
      </c>
      <c r="E744" s="59"/>
    </row>
    <row r="745" spans="1:5" x14ac:dyDescent="0.25">
      <c r="A745" s="58">
        <v>26634</v>
      </c>
      <c r="B745" s="55">
        <v>90.7</v>
      </c>
      <c r="C745" s="57">
        <f>IF(ISBLANK(B746),"",Michigan_UMCSI[[#This Row],[UMCSI]]-B746)</f>
        <v>-4.5</v>
      </c>
      <c r="E745" s="59"/>
    </row>
    <row r="746" spans="1:5" x14ac:dyDescent="0.25">
      <c r="A746" s="58">
        <v>26543</v>
      </c>
      <c r="B746" s="55">
        <v>95.2</v>
      </c>
      <c r="C746" s="57">
        <f>IF(ISBLANK(B747),"",Michigan_UMCSI[[#This Row],[UMCSI]]-B747)</f>
        <v>6.6000000000000085</v>
      </c>
      <c r="E746" s="59"/>
    </row>
    <row r="747" spans="1:5" x14ac:dyDescent="0.25">
      <c r="A747" s="58">
        <v>26451</v>
      </c>
      <c r="B747" s="55">
        <v>88.6</v>
      </c>
      <c r="C747" s="57">
        <f>IF(ISBLANK(B748),"",Michigan_UMCSI[[#This Row],[UMCSI]]-B748)</f>
        <v>-4.2000000000000028</v>
      </c>
      <c r="E747" s="59"/>
    </row>
    <row r="748" spans="1:5" x14ac:dyDescent="0.25">
      <c r="A748" s="58">
        <v>26359</v>
      </c>
      <c r="B748" s="55">
        <v>92.8</v>
      </c>
      <c r="C748" s="57">
        <f>IF(ISBLANK(B749),"",Michigan_UMCSI[[#This Row],[UMCSI]]-B749)</f>
        <v>10.799999999999997</v>
      </c>
      <c r="E748" s="59"/>
    </row>
    <row r="749" spans="1:5" x14ac:dyDescent="0.25">
      <c r="A749" s="58">
        <v>26268</v>
      </c>
      <c r="B749" s="55">
        <v>82</v>
      </c>
      <c r="C749" s="57">
        <f>IF(ISBLANK(B750),"",Michigan_UMCSI[[#This Row],[UMCSI]]-B750)</f>
        <v>-9.9999999999994316E-2</v>
      </c>
      <c r="E749" s="59"/>
    </row>
    <row r="750" spans="1:5" x14ac:dyDescent="0.25">
      <c r="A750" s="58">
        <v>26177</v>
      </c>
      <c r="B750" s="55">
        <v>82.1</v>
      </c>
      <c r="C750" s="57">
        <f>IF(ISBLANK(B751),"",Michigan_UMCSI[[#This Row],[UMCSI]]-B751)</f>
        <v>1.8999999999999915</v>
      </c>
      <c r="E750" s="59"/>
    </row>
    <row r="751" spans="1:5" x14ac:dyDescent="0.25">
      <c r="A751" s="58">
        <v>26085</v>
      </c>
      <c r="B751" s="55">
        <v>80.2</v>
      </c>
      <c r="C751" s="57">
        <f>IF(ISBLANK(B752),"",Michigan_UMCSI[[#This Row],[UMCSI]]-B752)</f>
        <v>2.1000000000000085</v>
      </c>
      <c r="E751" s="59"/>
    </row>
    <row r="752" spans="1:5" x14ac:dyDescent="0.25">
      <c r="A752" s="58">
        <v>25993</v>
      </c>
      <c r="B752" s="55">
        <v>78.099999999999994</v>
      </c>
      <c r="C752" s="57">
        <f>IF(ISBLANK(B753),"",Michigan_UMCSI[[#This Row],[UMCSI]]-B753)</f>
        <v>5.6999999999999886</v>
      </c>
      <c r="E752" s="59"/>
    </row>
    <row r="753" spans="1:5" x14ac:dyDescent="0.25">
      <c r="A753" s="58">
        <v>25903</v>
      </c>
      <c r="B753" s="55">
        <v>72.400000000000006</v>
      </c>
      <c r="C753" s="57">
        <f>IF(ISBLANK(B754),"",Michigan_UMCSI[[#This Row],[UMCSI]]-B754)</f>
        <v>-5.1999999999999886</v>
      </c>
      <c r="E753" s="59"/>
    </row>
    <row r="754" spans="1:5" x14ac:dyDescent="0.25">
      <c r="A754" s="58">
        <v>25812</v>
      </c>
      <c r="B754" s="55">
        <v>77.599999999999994</v>
      </c>
      <c r="C754" s="57">
        <f>IF(ISBLANK(B755),"",Michigan_UMCSI[[#This Row],[UMCSI]]-B755)</f>
        <v>2.1999999999999886</v>
      </c>
      <c r="E754" s="59"/>
    </row>
    <row r="755" spans="1:5" x14ac:dyDescent="0.25">
      <c r="A755" s="58">
        <v>25720</v>
      </c>
      <c r="B755" s="55">
        <v>75.400000000000006</v>
      </c>
      <c r="C755" s="57">
        <f>IF(ISBLANK(B756),"",Michigan_UMCSI[[#This Row],[UMCSI]]-B756)</f>
        <v>-2.6999999999999886</v>
      </c>
      <c r="E755" s="59"/>
    </row>
    <row r="756" spans="1:5" x14ac:dyDescent="0.25">
      <c r="A756" s="58">
        <v>25628</v>
      </c>
      <c r="B756" s="55">
        <v>78.099999999999994</v>
      </c>
      <c r="C756" s="57" t="str">
        <f>IF(ISBLANK(B757),"",Michigan_UMCSI[[#This Row],[UMCSI]]-B757)</f>
        <v/>
      </c>
      <c r="E756" s="59"/>
    </row>
    <row r="757" spans="1:5" x14ac:dyDescent="0.25">
      <c r="B757" s="58"/>
      <c r="E757" s="59"/>
    </row>
    <row r="758" spans="1:5" x14ac:dyDescent="0.25">
      <c r="B758" s="58"/>
      <c r="E758" s="59"/>
    </row>
    <row r="759" spans="1:5" x14ac:dyDescent="0.25">
      <c r="B759" s="58"/>
      <c r="E759" s="59"/>
    </row>
    <row r="760" spans="1:5" x14ac:dyDescent="0.25">
      <c r="B760" s="58"/>
      <c r="E760" s="59"/>
    </row>
    <row r="761" spans="1:5" x14ac:dyDescent="0.25">
      <c r="B761" s="58"/>
      <c r="E761" s="59"/>
    </row>
    <row r="762" spans="1:5" x14ac:dyDescent="0.25">
      <c r="B762" s="58"/>
      <c r="E762" s="59"/>
    </row>
    <row r="763" spans="1:5" x14ac:dyDescent="0.25">
      <c r="B763" s="58"/>
      <c r="E763" s="59"/>
    </row>
    <row r="764" spans="1:5" x14ac:dyDescent="0.25">
      <c r="B764" s="58"/>
      <c r="E764" s="59"/>
    </row>
    <row r="765" spans="1:5" x14ac:dyDescent="0.25">
      <c r="B765" s="58"/>
      <c r="E765" s="59"/>
    </row>
    <row r="766" spans="1:5" x14ac:dyDescent="0.25">
      <c r="B766" s="58"/>
      <c r="E766" s="59"/>
    </row>
    <row r="767" spans="1:5" x14ac:dyDescent="0.25">
      <c r="B767" s="58"/>
      <c r="E767" s="59"/>
    </row>
    <row r="768" spans="1:5" x14ac:dyDescent="0.25">
      <c r="B768" s="58"/>
      <c r="E768" s="59"/>
    </row>
    <row r="769" spans="2:5" x14ac:dyDescent="0.25">
      <c r="B769" s="58"/>
      <c r="E769" s="59"/>
    </row>
    <row r="770" spans="2:5" x14ac:dyDescent="0.25">
      <c r="B770" s="58"/>
      <c r="E770" s="59"/>
    </row>
    <row r="771" spans="2:5" x14ac:dyDescent="0.25">
      <c r="B771" s="58"/>
      <c r="E771" s="59"/>
    </row>
    <row r="772" spans="2:5" x14ac:dyDescent="0.25">
      <c r="B772" s="58"/>
      <c r="E772" s="59"/>
    </row>
    <row r="773" spans="2:5" x14ac:dyDescent="0.25">
      <c r="B773" s="58"/>
      <c r="E773" s="59"/>
    </row>
    <row r="774" spans="2:5" x14ac:dyDescent="0.25">
      <c r="B774" s="58"/>
      <c r="E774" s="59"/>
    </row>
    <row r="775" spans="2:5" x14ac:dyDescent="0.25">
      <c r="B775" s="58"/>
      <c r="E775" s="59"/>
    </row>
    <row r="776" spans="2:5" x14ac:dyDescent="0.25">
      <c r="B776" s="58"/>
      <c r="E776" s="59"/>
    </row>
    <row r="777" spans="2:5" x14ac:dyDescent="0.25">
      <c r="B777" s="58"/>
      <c r="E777" s="59"/>
    </row>
    <row r="778" spans="2:5" x14ac:dyDescent="0.25">
      <c r="B778" s="58"/>
      <c r="E778" s="59"/>
    </row>
    <row r="779" spans="2:5" x14ac:dyDescent="0.25">
      <c r="B779" s="58"/>
      <c r="E779" s="59"/>
    </row>
    <row r="780" spans="2:5" x14ac:dyDescent="0.25">
      <c r="B780" s="58"/>
      <c r="E780" s="59"/>
    </row>
    <row r="781" spans="2:5" x14ac:dyDescent="0.25">
      <c r="B781" s="58"/>
      <c r="E781" s="59"/>
    </row>
    <row r="782" spans="2:5" x14ac:dyDescent="0.25">
      <c r="B782" s="58"/>
      <c r="E782" s="59"/>
    </row>
    <row r="783" spans="2:5" x14ac:dyDescent="0.25">
      <c r="B783" s="58"/>
      <c r="E783" s="59"/>
    </row>
    <row r="784" spans="2:5" x14ac:dyDescent="0.25">
      <c r="B784" s="58"/>
      <c r="E784" s="59"/>
    </row>
    <row r="785" spans="2:5" x14ac:dyDescent="0.25">
      <c r="B785" s="58"/>
      <c r="E785" s="59"/>
    </row>
    <row r="786" spans="2:5" x14ac:dyDescent="0.25">
      <c r="B786" s="58"/>
      <c r="E786" s="59"/>
    </row>
    <row r="787" spans="2:5" x14ac:dyDescent="0.25">
      <c r="B787" s="58"/>
      <c r="E787" s="59"/>
    </row>
    <row r="788" spans="2:5" x14ac:dyDescent="0.25">
      <c r="B788" s="58"/>
      <c r="E788" s="59"/>
    </row>
    <row r="789" spans="2:5" x14ac:dyDescent="0.25">
      <c r="B789" s="58"/>
      <c r="E789" s="59"/>
    </row>
    <row r="790" spans="2:5" x14ac:dyDescent="0.25">
      <c r="B790" s="58"/>
      <c r="E790" s="59"/>
    </row>
    <row r="791" spans="2:5" x14ac:dyDescent="0.25">
      <c r="B791" s="58"/>
      <c r="E791" s="59"/>
    </row>
    <row r="792" spans="2:5" x14ac:dyDescent="0.25">
      <c r="B792" s="58"/>
      <c r="E792" s="59"/>
    </row>
    <row r="793" spans="2:5" x14ac:dyDescent="0.25">
      <c r="B793" s="58"/>
      <c r="E793" s="59"/>
    </row>
    <row r="794" spans="2:5" x14ac:dyDescent="0.25">
      <c r="B794" s="58"/>
      <c r="E794" s="59"/>
    </row>
    <row r="795" spans="2:5" x14ac:dyDescent="0.25">
      <c r="B795" s="58"/>
      <c r="E795" s="59"/>
    </row>
    <row r="796" spans="2:5" x14ac:dyDescent="0.25">
      <c r="B796" s="58"/>
      <c r="E796" s="59"/>
    </row>
    <row r="797" spans="2:5" x14ac:dyDescent="0.25">
      <c r="B797" s="58"/>
      <c r="E797" s="59"/>
    </row>
    <row r="798" spans="2:5" x14ac:dyDescent="0.25">
      <c r="B798" s="58"/>
      <c r="E798" s="59"/>
    </row>
    <row r="799" spans="2:5" x14ac:dyDescent="0.25">
      <c r="B799" s="58"/>
      <c r="E799" s="59"/>
    </row>
    <row r="800" spans="2:5" x14ac:dyDescent="0.25">
      <c r="B800" s="58"/>
      <c r="E800" s="59"/>
    </row>
    <row r="801" spans="2:5" x14ac:dyDescent="0.25">
      <c r="B801" s="58"/>
      <c r="E801" s="59"/>
    </row>
    <row r="802" spans="2:5" x14ac:dyDescent="0.25">
      <c r="B802" s="58"/>
      <c r="E802" s="59"/>
    </row>
    <row r="803" spans="2:5" x14ac:dyDescent="0.25">
      <c r="B803" s="58"/>
      <c r="E803" s="59"/>
    </row>
    <row r="804" spans="2:5" x14ac:dyDescent="0.25">
      <c r="B804" s="58"/>
      <c r="E804" s="59"/>
    </row>
    <row r="805" spans="2:5" x14ac:dyDescent="0.25">
      <c r="B805" s="58"/>
      <c r="E805" s="59"/>
    </row>
    <row r="806" spans="2:5" x14ac:dyDescent="0.25">
      <c r="B806" s="58"/>
      <c r="E806" s="59"/>
    </row>
    <row r="807" spans="2:5" x14ac:dyDescent="0.25">
      <c r="B807" s="58"/>
      <c r="E807" s="59"/>
    </row>
    <row r="808" spans="2:5" x14ac:dyDescent="0.25">
      <c r="B808" s="58"/>
      <c r="E808" s="59"/>
    </row>
    <row r="809" spans="2:5" x14ac:dyDescent="0.25">
      <c r="B809" s="58"/>
      <c r="E809" s="59"/>
    </row>
    <row r="810" spans="2:5" x14ac:dyDescent="0.25">
      <c r="B810" s="58"/>
      <c r="E810" s="59"/>
    </row>
    <row r="811" spans="2:5" x14ac:dyDescent="0.25">
      <c r="B811" s="58"/>
      <c r="E811" s="59"/>
    </row>
    <row r="812" spans="2:5" x14ac:dyDescent="0.25">
      <c r="B812" s="58"/>
      <c r="E812" s="59"/>
    </row>
    <row r="813" spans="2:5" x14ac:dyDescent="0.25">
      <c r="B813" s="58"/>
      <c r="E813" s="59"/>
    </row>
    <row r="814" spans="2:5" x14ac:dyDescent="0.25">
      <c r="B814" s="58"/>
      <c r="E814" s="59"/>
    </row>
    <row r="815" spans="2:5" x14ac:dyDescent="0.25">
      <c r="B815" s="58"/>
      <c r="E815" s="59"/>
    </row>
    <row r="816" spans="2:5" x14ac:dyDescent="0.25">
      <c r="B816" s="58"/>
      <c r="E816" s="59"/>
    </row>
    <row r="817" spans="2:5" x14ac:dyDescent="0.25">
      <c r="B817" s="58"/>
      <c r="E817" s="59"/>
    </row>
    <row r="818" spans="2:5" x14ac:dyDescent="0.25">
      <c r="B818" s="58"/>
      <c r="E818" s="59"/>
    </row>
    <row r="819" spans="2:5" x14ac:dyDescent="0.25">
      <c r="B819" s="58"/>
      <c r="E819" s="59"/>
    </row>
    <row r="820" spans="2:5" x14ac:dyDescent="0.25">
      <c r="B820" s="58"/>
      <c r="E820" s="59"/>
    </row>
    <row r="821" spans="2:5" x14ac:dyDescent="0.25">
      <c r="B821" s="58"/>
      <c r="E821" s="59"/>
    </row>
    <row r="822" spans="2:5" x14ac:dyDescent="0.25">
      <c r="B822" s="58"/>
      <c r="E822" s="59"/>
    </row>
    <row r="823" spans="2:5" x14ac:dyDescent="0.25">
      <c r="B823" s="58"/>
      <c r="E823" s="59"/>
    </row>
    <row r="824" spans="2:5" x14ac:dyDescent="0.25">
      <c r="B824" s="58"/>
      <c r="E824" s="59"/>
    </row>
    <row r="825" spans="2:5" x14ac:dyDescent="0.25">
      <c r="B825" s="58"/>
      <c r="E825" s="59"/>
    </row>
    <row r="826" spans="2:5" x14ac:dyDescent="0.25">
      <c r="B826" s="58"/>
      <c r="E826" s="59"/>
    </row>
    <row r="827" spans="2:5" x14ac:dyDescent="0.25">
      <c r="B827" s="58"/>
      <c r="E827" s="59"/>
    </row>
    <row r="828" spans="2:5" x14ac:dyDescent="0.25">
      <c r="B828" s="58"/>
      <c r="E828" s="59"/>
    </row>
    <row r="829" spans="2:5" x14ac:dyDescent="0.25">
      <c r="B829" s="58"/>
      <c r="E829" s="59"/>
    </row>
    <row r="830" spans="2:5" x14ac:dyDescent="0.25">
      <c r="B830" s="58"/>
      <c r="E830" s="59"/>
    </row>
    <row r="831" spans="2:5" x14ac:dyDescent="0.25">
      <c r="B831" s="58"/>
      <c r="E831" s="59"/>
    </row>
    <row r="832" spans="2:5" x14ac:dyDescent="0.25">
      <c r="B832" s="58"/>
      <c r="E832" s="59"/>
    </row>
    <row r="833" spans="2:5" x14ac:dyDescent="0.25">
      <c r="B833" s="58"/>
      <c r="E833" s="59"/>
    </row>
    <row r="834" spans="2:5" x14ac:dyDescent="0.25">
      <c r="B834" s="58"/>
      <c r="E834" s="59"/>
    </row>
    <row r="835" spans="2:5" x14ac:dyDescent="0.25">
      <c r="B835" s="58"/>
      <c r="E835" s="59"/>
    </row>
    <row r="836" spans="2:5" x14ac:dyDescent="0.25">
      <c r="B836" s="58"/>
      <c r="E836" s="59"/>
    </row>
    <row r="837" spans="2:5" x14ac:dyDescent="0.25">
      <c r="B837" s="58"/>
      <c r="E837" s="59"/>
    </row>
    <row r="838" spans="2:5" x14ac:dyDescent="0.25">
      <c r="B838" s="58"/>
      <c r="E838" s="59"/>
    </row>
    <row r="839" spans="2:5" x14ac:dyDescent="0.25">
      <c r="B839" s="58"/>
      <c r="E839" s="59"/>
    </row>
    <row r="840" spans="2:5" x14ac:dyDescent="0.25">
      <c r="B840" s="58"/>
      <c r="E840" s="59"/>
    </row>
    <row r="841" spans="2:5" x14ac:dyDescent="0.25">
      <c r="B841" s="58"/>
      <c r="E841" s="59"/>
    </row>
    <row r="842" spans="2:5" x14ac:dyDescent="0.25">
      <c r="B842" s="58"/>
      <c r="E842" s="59"/>
    </row>
    <row r="843" spans="2:5" x14ac:dyDescent="0.25">
      <c r="B843" s="58"/>
      <c r="E843" s="59"/>
    </row>
    <row r="844" spans="2:5" x14ac:dyDescent="0.25">
      <c r="B844" s="58"/>
      <c r="E844" s="59"/>
    </row>
    <row r="845" spans="2:5" x14ac:dyDescent="0.25">
      <c r="B845" s="58"/>
      <c r="E845" s="59"/>
    </row>
    <row r="846" spans="2:5" x14ac:dyDescent="0.25">
      <c r="B846" s="58"/>
      <c r="E846" s="59"/>
    </row>
    <row r="847" spans="2:5" x14ac:dyDescent="0.25">
      <c r="B847" s="58"/>
      <c r="E847" s="59"/>
    </row>
    <row r="848" spans="2:5" x14ac:dyDescent="0.25">
      <c r="B848" s="58"/>
      <c r="E848" s="59"/>
    </row>
    <row r="849" spans="2:5" x14ac:dyDescent="0.25">
      <c r="B849" s="58"/>
      <c r="E849" s="59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A4B0-0D49-4FD1-A55E-26C2E2BBB47B}">
  <dimension ref="A2:B4"/>
  <sheetViews>
    <sheetView workbookViewId="0">
      <selection activeCell="B4" sqref="B4"/>
    </sheetView>
  </sheetViews>
  <sheetFormatPr baseColWidth="10" defaultRowHeight="15" x14ac:dyDescent="0.25"/>
  <cols>
    <col min="1" max="1" width="26" customWidth="1"/>
  </cols>
  <sheetData>
    <row r="2" spans="1:2" x14ac:dyDescent="0.25">
      <c r="A2" t="s">
        <v>0</v>
      </c>
      <c r="B2" t="s">
        <v>40</v>
      </c>
    </row>
    <row r="3" spans="1:2" x14ac:dyDescent="0.25">
      <c r="A3" t="s">
        <v>42</v>
      </c>
      <c r="B3" t="s">
        <v>41</v>
      </c>
    </row>
    <row r="4" spans="1:2" x14ac:dyDescent="0.25">
      <c r="A4" t="s">
        <v>43</v>
      </c>
      <c r="B4" t="s">
        <v>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1EAC-6741-4475-AAF3-4CF18009FD34}">
  <sheetPr>
    <tabColor theme="1"/>
  </sheetPr>
  <dimension ref="A1:C26"/>
  <sheetViews>
    <sheetView workbookViewId="0">
      <selection activeCell="C10" sqref="C10"/>
    </sheetView>
  </sheetViews>
  <sheetFormatPr baseColWidth="10" defaultColWidth="9.140625" defaultRowHeight="12.75" x14ac:dyDescent="0.2"/>
  <cols>
    <col min="1" max="1" width="9.140625" style="43"/>
    <col min="2" max="2" width="22.28515625" style="43" customWidth="1"/>
    <col min="3" max="3" width="11.5703125" style="43" customWidth="1"/>
    <col min="4" max="16384" width="9.140625" style="43"/>
  </cols>
  <sheetData>
    <row r="1" spans="1:3" x14ac:dyDescent="0.2">
      <c r="A1" s="42" t="s">
        <v>34</v>
      </c>
    </row>
    <row r="3" spans="1:3" ht="15" x14ac:dyDescent="0.25">
      <c r="A3" s="42">
        <v>1</v>
      </c>
      <c r="B3" s="42" t="s">
        <v>0</v>
      </c>
      <c r="C3" s="51" t="s">
        <v>13</v>
      </c>
    </row>
    <row r="4" spans="1:3" x14ac:dyDescent="0.2">
      <c r="C4" s="43" t="s">
        <v>14</v>
      </c>
    </row>
    <row r="5" spans="1:3" ht="15" x14ac:dyDescent="0.25">
      <c r="A5" s="42">
        <v>2</v>
      </c>
      <c r="B5" s="42" t="s">
        <v>16</v>
      </c>
      <c r="C5" s="51" t="s">
        <v>15</v>
      </c>
    </row>
    <row r="6" spans="1:3" x14ac:dyDescent="0.2">
      <c r="C6" s="43" t="s">
        <v>17</v>
      </c>
    </row>
    <row r="7" spans="1:3" ht="15" x14ac:dyDescent="0.25">
      <c r="C7" s="51" t="s">
        <v>25</v>
      </c>
    </row>
    <row r="8" spans="1:3" x14ac:dyDescent="0.2">
      <c r="C8" s="43" t="s">
        <v>26</v>
      </c>
    </row>
    <row r="9" spans="1:3" ht="15" x14ac:dyDescent="0.25">
      <c r="A9" s="42">
        <v>3</v>
      </c>
      <c r="B9" s="42" t="s">
        <v>11</v>
      </c>
      <c r="C9" s="51" t="s">
        <v>18</v>
      </c>
    </row>
    <row r="10" spans="1:3" x14ac:dyDescent="0.2">
      <c r="C10" s="44" t="s">
        <v>20</v>
      </c>
    </row>
    <row r="11" spans="1:3" x14ac:dyDescent="0.2">
      <c r="C11" s="44" t="s">
        <v>19</v>
      </c>
    </row>
    <row r="12" spans="1:3" x14ac:dyDescent="0.2">
      <c r="C12" s="43" t="s">
        <v>21</v>
      </c>
    </row>
    <row r="13" spans="1:3" x14ac:dyDescent="0.2">
      <c r="A13" s="42"/>
      <c r="B13" s="42"/>
      <c r="C13" s="44"/>
    </row>
    <row r="17" spans="1:3" x14ac:dyDescent="0.2">
      <c r="A17" s="42" t="s">
        <v>12</v>
      </c>
    </row>
    <row r="19" spans="1:3" x14ac:dyDescent="0.2">
      <c r="A19" s="42">
        <v>1</v>
      </c>
      <c r="B19" s="42" t="s">
        <v>22</v>
      </c>
    </row>
    <row r="20" spans="1:3" x14ac:dyDescent="0.2">
      <c r="C20" s="43" t="s">
        <v>23</v>
      </c>
    </row>
    <row r="21" spans="1:3" x14ac:dyDescent="0.2">
      <c r="A21" s="42">
        <v>2</v>
      </c>
      <c r="B21" s="42" t="s">
        <v>24</v>
      </c>
    </row>
    <row r="22" spans="1:3" x14ac:dyDescent="0.2">
      <c r="C22" s="43" t="s">
        <v>27</v>
      </c>
    </row>
    <row r="23" spans="1:3" x14ac:dyDescent="0.2">
      <c r="C23" s="43" t="s">
        <v>32</v>
      </c>
    </row>
    <row r="24" spans="1:3" x14ac:dyDescent="0.2">
      <c r="A24" s="42">
        <v>3</v>
      </c>
      <c r="B24" s="42" t="s">
        <v>31</v>
      </c>
    </row>
    <row r="25" spans="1:3" x14ac:dyDescent="0.2">
      <c r="C25" s="43" t="s">
        <v>27</v>
      </c>
    </row>
    <row r="26" spans="1:3" x14ac:dyDescent="0.2">
      <c r="C26" s="43" t="s">
        <v>33</v>
      </c>
    </row>
  </sheetData>
  <hyperlinks>
    <hyperlink ref="C9" r:id="rId1" xr:uid="{2A8D1DED-8480-4860-8A6E-2371DB04A88B}"/>
    <hyperlink ref="C10" r:id="rId2" xr:uid="{26B459C8-8784-4858-9D75-742EC920B956}"/>
    <hyperlink ref="C7" r:id="rId3" xr:uid="{73B5D8B2-9D04-4BF8-8507-F637F9A1613F}"/>
    <hyperlink ref="C5" r:id="rId4" xr:uid="{140A1F3D-BFF8-4BDA-AE7A-E17B0C31395A}"/>
    <hyperlink ref="C3" r:id="rId5" xr:uid="{552A1C16-EDAA-42E9-B02A-84BCDAFB88C1}"/>
  </hyperlinks>
  <pageMargins left="0.7" right="0.7" top="0.75" bottom="0.75" header="0.3" footer="0.3"/>
  <pageSetup paperSize="9"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00DC-42E1-4695-AA0B-D1E450E4E98F}">
  <sheetPr>
    <tabColor theme="3" tint="0.59999389629810485"/>
  </sheetPr>
  <dimension ref="A1:J518"/>
  <sheetViews>
    <sheetView topLeftCell="A2" zoomScaleNormal="100" workbookViewId="0">
      <selection activeCell="C3" sqref="C3"/>
    </sheetView>
  </sheetViews>
  <sheetFormatPr baseColWidth="10" defaultColWidth="9.140625" defaultRowHeight="15" x14ac:dyDescent="0.25"/>
  <cols>
    <col min="2" max="3" width="11.5703125" customWidth="1"/>
    <col min="4" max="4" width="12.28515625" customWidth="1"/>
    <col min="5" max="5" width="13.7109375" customWidth="1"/>
    <col min="6" max="7" width="14" customWidth="1"/>
    <col min="9" max="9" width="11.85546875" bestFit="1" customWidth="1"/>
  </cols>
  <sheetData>
    <row r="1" spans="1:7" ht="30" customHeight="1" x14ac:dyDescent="0.25">
      <c r="A1" s="35" t="s">
        <v>3</v>
      </c>
      <c r="B1" s="36" t="s">
        <v>0</v>
      </c>
      <c r="C1" s="37" t="s">
        <v>8</v>
      </c>
      <c r="D1" s="36" t="s">
        <v>1</v>
      </c>
      <c r="E1" s="37" t="s">
        <v>9</v>
      </c>
      <c r="F1" s="36" t="s">
        <v>2</v>
      </c>
      <c r="G1" s="37" t="s">
        <v>10</v>
      </c>
    </row>
    <row r="2" spans="1:7" x14ac:dyDescent="0.25">
      <c r="A2" s="15">
        <v>28521</v>
      </c>
      <c r="B2" s="16">
        <v>83.7</v>
      </c>
      <c r="C2" s="17"/>
      <c r="D2" s="16">
        <v>75.7</v>
      </c>
      <c r="E2" s="17"/>
      <c r="F2" s="16">
        <v>96.2</v>
      </c>
      <c r="G2" s="17"/>
    </row>
    <row r="3" spans="1:7" x14ac:dyDescent="0.25">
      <c r="A3" s="18">
        <v>28549</v>
      </c>
      <c r="B3" s="19">
        <v>84.3</v>
      </c>
      <c r="C3" s="20">
        <f>B3-B2</f>
        <v>0.59999999999999432</v>
      </c>
      <c r="D3" s="19">
        <v>77.2</v>
      </c>
      <c r="E3" s="20">
        <f t="shared" ref="E3:E66" si="0">D3-D2</f>
        <v>1.5</v>
      </c>
      <c r="F3" s="19">
        <v>95.4</v>
      </c>
      <c r="G3" s="20">
        <f t="shared" ref="G3:G66" si="1">F3-F2</f>
        <v>-0.79999999999999716</v>
      </c>
    </row>
    <row r="4" spans="1:7" x14ac:dyDescent="0.25">
      <c r="A4" s="15">
        <v>28580</v>
      </c>
      <c r="B4" s="16">
        <v>78.8</v>
      </c>
      <c r="C4" s="17">
        <f t="shared" ref="C4:C67" si="2">B4-B3</f>
        <v>-5.5</v>
      </c>
      <c r="D4" s="16">
        <v>69.5</v>
      </c>
      <c r="E4" s="17">
        <f t="shared" si="0"/>
        <v>-7.7000000000000028</v>
      </c>
      <c r="F4" s="16">
        <v>93.2</v>
      </c>
      <c r="G4" s="17">
        <f t="shared" si="1"/>
        <v>-2.2000000000000028</v>
      </c>
    </row>
    <row r="5" spans="1:7" x14ac:dyDescent="0.25">
      <c r="A5" s="18">
        <v>28610</v>
      </c>
      <c r="B5" s="19">
        <v>81.599999999999994</v>
      </c>
      <c r="C5" s="20">
        <f t="shared" si="2"/>
        <v>2.7999999999999972</v>
      </c>
      <c r="D5" s="19">
        <v>71.099999999999994</v>
      </c>
      <c r="E5" s="20">
        <f t="shared" si="0"/>
        <v>1.5999999999999943</v>
      </c>
      <c r="F5" s="19">
        <v>98</v>
      </c>
      <c r="G5" s="20">
        <f t="shared" si="1"/>
        <v>4.7999999999999972</v>
      </c>
    </row>
    <row r="6" spans="1:7" x14ac:dyDescent="0.25">
      <c r="A6" s="15">
        <v>28641</v>
      </c>
      <c r="B6" s="16">
        <v>82.9</v>
      </c>
      <c r="C6" s="17">
        <f t="shared" si="2"/>
        <v>1.3000000000000114</v>
      </c>
      <c r="D6" s="16">
        <v>73</v>
      </c>
      <c r="E6" s="17">
        <f t="shared" si="0"/>
        <v>1.9000000000000057</v>
      </c>
      <c r="F6" s="16">
        <v>98.2</v>
      </c>
      <c r="G6" s="17">
        <f t="shared" si="1"/>
        <v>0.20000000000000284</v>
      </c>
    </row>
    <row r="7" spans="1:7" x14ac:dyDescent="0.25">
      <c r="A7" s="18">
        <v>28671</v>
      </c>
      <c r="B7" s="19">
        <v>80</v>
      </c>
      <c r="C7" s="20">
        <f t="shared" si="2"/>
        <v>-2.9000000000000057</v>
      </c>
      <c r="D7" s="19">
        <v>68.099999999999994</v>
      </c>
      <c r="E7" s="20">
        <f t="shared" si="0"/>
        <v>-4.9000000000000057</v>
      </c>
      <c r="F7" s="19">
        <v>98.4</v>
      </c>
      <c r="G7" s="20">
        <f t="shared" si="1"/>
        <v>0.20000000000000284</v>
      </c>
    </row>
    <row r="8" spans="1:7" x14ac:dyDescent="0.25">
      <c r="A8" s="15">
        <v>28702</v>
      </c>
      <c r="B8" s="16">
        <v>82.4</v>
      </c>
      <c r="C8" s="17">
        <f t="shared" si="2"/>
        <v>2.4000000000000057</v>
      </c>
      <c r="D8" s="16">
        <v>72</v>
      </c>
      <c r="E8" s="17">
        <f t="shared" si="0"/>
        <v>3.9000000000000057</v>
      </c>
      <c r="F8" s="16">
        <v>98.7</v>
      </c>
      <c r="G8" s="17">
        <f t="shared" si="1"/>
        <v>0.29999999999999716</v>
      </c>
    </row>
    <row r="9" spans="1:7" x14ac:dyDescent="0.25">
      <c r="A9" s="18">
        <v>28733</v>
      </c>
      <c r="B9" s="19">
        <v>78.400000000000006</v>
      </c>
      <c r="C9" s="20">
        <f t="shared" si="2"/>
        <v>-4</v>
      </c>
      <c r="D9" s="19">
        <v>67</v>
      </c>
      <c r="E9" s="20">
        <f t="shared" si="0"/>
        <v>-5</v>
      </c>
      <c r="F9" s="19">
        <v>96.1</v>
      </c>
      <c r="G9" s="20">
        <f t="shared" si="1"/>
        <v>-2.6000000000000085</v>
      </c>
    </row>
    <row r="10" spans="1:7" x14ac:dyDescent="0.25">
      <c r="A10" s="15">
        <v>28763</v>
      </c>
      <c r="B10" s="16">
        <v>80.400000000000006</v>
      </c>
      <c r="C10" s="17">
        <f t="shared" si="2"/>
        <v>2</v>
      </c>
      <c r="D10" s="16">
        <v>69.8</v>
      </c>
      <c r="E10" s="17">
        <f t="shared" si="0"/>
        <v>2.7999999999999972</v>
      </c>
      <c r="F10" s="16">
        <v>96.9</v>
      </c>
      <c r="G10" s="17">
        <f t="shared" si="1"/>
        <v>0.80000000000001137</v>
      </c>
    </row>
    <row r="11" spans="1:7" x14ac:dyDescent="0.25">
      <c r="A11" s="18">
        <v>28794</v>
      </c>
      <c r="B11" s="19">
        <v>79.3</v>
      </c>
      <c r="C11" s="20">
        <f t="shared" si="2"/>
        <v>-1.1000000000000085</v>
      </c>
      <c r="D11" s="19">
        <v>71.7</v>
      </c>
      <c r="E11" s="20">
        <f t="shared" si="0"/>
        <v>1.9000000000000057</v>
      </c>
      <c r="F11" s="19">
        <v>91.2</v>
      </c>
      <c r="G11" s="20">
        <f t="shared" si="1"/>
        <v>-5.7000000000000028</v>
      </c>
    </row>
    <row r="12" spans="1:7" x14ac:dyDescent="0.25">
      <c r="A12" s="15">
        <v>28824</v>
      </c>
      <c r="B12" s="16">
        <v>75</v>
      </c>
      <c r="C12" s="17">
        <f t="shared" si="2"/>
        <v>-4.2999999999999972</v>
      </c>
      <c r="D12" s="16">
        <v>62.8</v>
      </c>
      <c r="E12" s="17">
        <f t="shared" si="0"/>
        <v>-8.9000000000000057</v>
      </c>
      <c r="F12" s="16">
        <v>94.1</v>
      </c>
      <c r="G12" s="17">
        <f t="shared" si="1"/>
        <v>2.8999999999999915</v>
      </c>
    </row>
    <row r="13" spans="1:7" x14ac:dyDescent="0.25">
      <c r="A13" s="18">
        <v>28855</v>
      </c>
      <c r="B13" s="19">
        <v>66.099999999999994</v>
      </c>
      <c r="C13" s="20">
        <f t="shared" si="2"/>
        <v>-8.9000000000000057</v>
      </c>
      <c r="D13" s="19">
        <v>53.8</v>
      </c>
      <c r="E13" s="20">
        <f t="shared" si="0"/>
        <v>-9</v>
      </c>
      <c r="F13" s="19">
        <v>85.2</v>
      </c>
      <c r="G13" s="20">
        <f t="shared" si="1"/>
        <v>-8.8999999999999915</v>
      </c>
    </row>
    <row r="14" spans="1:7" x14ac:dyDescent="0.25">
      <c r="A14" s="15">
        <v>28886</v>
      </c>
      <c r="B14" s="16">
        <v>72.099999999999994</v>
      </c>
      <c r="C14" s="17">
        <f t="shared" si="2"/>
        <v>6</v>
      </c>
      <c r="D14" s="16">
        <v>58.4</v>
      </c>
      <c r="E14" s="17">
        <f t="shared" si="0"/>
        <v>4.6000000000000014</v>
      </c>
      <c r="F14" s="16">
        <v>93.3</v>
      </c>
      <c r="G14" s="17">
        <f t="shared" si="1"/>
        <v>8.0999999999999943</v>
      </c>
    </row>
    <row r="15" spans="1:7" x14ac:dyDescent="0.25">
      <c r="A15" s="18">
        <v>28914</v>
      </c>
      <c r="B15" s="19">
        <v>73.900000000000006</v>
      </c>
      <c r="C15" s="20">
        <f t="shared" si="2"/>
        <v>1.8000000000000114</v>
      </c>
      <c r="D15" s="19">
        <v>62.2</v>
      </c>
      <c r="E15" s="20">
        <f t="shared" si="0"/>
        <v>3.8000000000000043</v>
      </c>
      <c r="F15" s="19">
        <v>92.2</v>
      </c>
      <c r="G15" s="20">
        <f t="shared" si="1"/>
        <v>-1.0999999999999943</v>
      </c>
    </row>
    <row r="16" spans="1:7" x14ac:dyDescent="0.25">
      <c r="A16" s="15">
        <v>28945</v>
      </c>
      <c r="B16" s="16">
        <v>68.400000000000006</v>
      </c>
      <c r="C16" s="17">
        <f t="shared" si="2"/>
        <v>-5.5</v>
      </c>
      <c r="D16" s="16">
        <v>53.7</v>
      </c>
      <c r="E16" s="17">
        <f t="shared" si="0"/>
        <v>-8.5</v>
      </c>
      <c r="F16" s="16">
        <v>91.2</v>
      </c>
      <c r="G16" s="17">
        <f t="shared" si="1"/>
        <v>-1</v>
      </c>
    </row>
    <row r="17" spans="1:7" x14ac:dyDescent="0.25">
      <c r="A17" s="18">
        <v>28975</v>
      </c>
      <c r="B17" s="19">
        <v>66</v>
      </c>
      <c r="C17" s="20">
        <f t="shared" si="2"/>
        <v>-2.4000000000000057</v>
      </c>
      <c r="D17" s="19">
        <v>53.3</v>
      </c>
      <c r="E17" s="20">
        <f t="shared" si="0"/>
        <v>-0.40000000000000568</v>
      </c>
      <c r="F17" s="19">
        <v>85.9</v>
      </c>
      <c r="G17" s="20">
        <f t="shared" si="1"/>
        <v>-5.2999999999999972</v>
      </c>
    </row>
    <row r="18" spans="1:7" x14ac:dyDescent="0.25">
      <c r="A18" s="15">
        <v>29006</v>
      </c>
      <c r="B18" s="16">
        <v>68.099999999999994</v>
      </c>
      <c r="C18" s="17">
        <f t="shared" si="2"/>
        <v>2.0999999999999943</v>
      </c>
      <c r="D18" s="16">
        <v>54.9</v>
      </c>
      <c r="E18" s="17">
        <f t="shared" si="0"/>
        <v>1.6000000000000014</v>
      </c>
      <c r="F18" s="16">
        <v>88.7</v>
      </c>
      <c r="G18" s="17">
        <f t="shared" si="1"/>
        <v>2.7999999999999972</v>
      </c>
    </row>
    <row r="19" spans="1:7" x14ac:dyDescent="0.25">
      <c r="A19" s="18">
        <v>29036</v>
      </c>
      <c r="B19" s="19">
        <v>65.8</v>
      </c>
      <c r="C19" s="20">
        <f t="shared" si="2"/>
        <v>-2.2999999999999972</v>
      </c>
      <c r="D19" s="19">
        <v>51.4</v>
      </c>
      <c r="E19" s="20">
        <f t="shared" si="0"/>
        <v>-3.5</v>
      </c>
      <c r="F19" s="19">
        <v>88.2</v>
      </c>
      <c r="G19" s="20">
        <f t="shared" si="1"/>
        <v>-0.5</v>
      </c>
    </row>
    <row r="20" spans="1:7" x14ac:dyDescent="0.25">
      <c r="A20" s="15">
        <v>29067</v>
      </c>
      <c r="B20" s="16">
        <v>60.4</v>
      </c>
      <c r="C20" s="17">
        <f t="shared" si="2"/>
        <v>-5.3999999999999986</v>
      </c>
      <c r="D20" s="16">
        <v>44.2</v>
      </c>
      <c r="E20" s="17">
        <f t="shared" si="0"/>
        <v>-7.1999999999999957</v>
      </c>
      <c r="F20" s="16">
        <v>85.7</v>
      </c>
      <c r="G20" s="17">
        <f t="shared" si="1"/>
        <v>-2.5</v>
      </c>
    </row>
    <row r="21" spans="1:7" x14ac:dyDescent="0.25">
      <c r="A21" s="18">
        <v>29098</v>
      </c>
      <c r="B21" s="19">
        <v>64.5</v>
      </c>
      <c r="C21" s="20">
        <f t="shared" si="2"/>
        <v>4.1000000000000014</v>
      </c>
      <c r="D21" s="19">
        <v>49.3</v>
      </c>
      <c r="E21" s="20">
        <f t="shared" si="0"/>
        <v>5.0999999999999943</v>
      </c>
      <c r="F21" s="19">
        <v>88.2</v>
      </c>
      <c r="G21" s="20">
        <f t="shared" si="1"/>
        <v>2.5</v>
      </c>
    </row>
    <row r="22" spans="1:7" x14ac:dyDescent="0.25">
      <c r="A22" s="15">
        <v>29128</v>
      </c>
      <c r="B22" s="16">
        <v>66.7</v>
      </c>
      <c r="C22" s="17">
        <f t="shared" si="2"/>
        <v>2.2000000000000028</v>
      </c>
      <c r="D22" s="16">
        <v>53.6</v>
      </c>
      <c r="E22" s="17">
        <f t="shared" si="0"/>
        <v>4.3000000000000043</v>
      </c>
      <c r="F22" s="16">
        <v>87.1</v>
      </c>
      <c r="G22" s="17">
        <f t="shared" si="1"/>
        <v>-1.1000000000000085</v>
      </c>
    </row>
    <row r="23" spans="1:7" x14ac:dyDescent="0.25">
      <c r="A23" s="18">
        <v>29159</v>
      </c>
      <c r="B23" s="19">
        <v>62.1</v>
      </c>
      <c r="C23" s="20">
        <f t="shared" si="2"/>
        <v>-4.6000000000000014</v>
      </c>
      <c r="D23" s="19">
        <v>49.5</v>
      </c>
      <c r="E23" s="20">
        <f t="shared" si="0"/>
        <v>-4.1000000000000014</v>
      </c>
      <c r="F23" s="19">
        <v>81.599999999999994</v>
      </c>
      <c r="G23" s="20">
        <f t="shared" si="1"/>
        <v>-5.5</v>
      </c>
    </row>
    <row r="24" spans="1:7" x14ac:dyDescent="0.25">
      <c r="A24" s="15">
        <v>29189</v>
      </c>
      <c r="B24" s="16">
        <v>63.3</v>
      </c>
      <c r="C24" s="17">
        <f t="shared" si="2"/>
        <v>1.1999999999999957</v>
      </c>
      <c r="D24" s="16">
        <v>52</v>
      </c>
      <c r="E24" s="17">
        <f t="shared" si="0"/>
        <v>2.5</v>
      </c>
      <c r="F24" s="16">
        <v>80.900000000000006</v>
      </c>
      <c r="G24" s="17">
        <f t="shared" si="1"/>
        <v>-0.69999999999998863</v>
      </c>
    </row>
    <row r="25" spans="1:7" x14ac:dyDescent="0.25">
      <c r="A25" s="18">
        <v>29220</v>
      </c>
      <c r="B25" s="19">
        <v>61</v>
      </c>
      <c r="C25" s="20">
        <f t="shared" si="2"/>
        <v>-2.2999999999999972</v>
      </c>
      <c r="D25" s="19">
        <v>51.5</v>
      </c>
      <c r="E25" s="20">
        <f t="shared" si="0"/>
        <v>-0.5</v>
      </c>
      <c r="F25" s="19">
        <v>75.8</v>
      </c>
      <c r="G25" s="20">
        <f t="shared" si="1"/>
        <v>-5.1000000000000085</v>
      </c>
    </row>
    <row r="26" spans="1:7" x14ac:dyDescent="0.25">
      <c r="A26" s="15">
        <v>29251</v>
      </c>
      <c r="B26" s="16">
        <v>67</v>
      </c>
      <c r="C26" s="17">
        <f t="shared" si="2"/>
        <v>6</v>
      </c>
      <c r="D26" s="16">
        <v>54.1</v>
      </c>
      <c r="E26" s="17">
        <f t="shared" si="0"/>
        <v>2.6000000000000014</v>
      </c>
      <c r="F26" s="16">
        <v>87.1</v>
      </c>
      <c r="G26" s="17">
        <f t="shared" si="1"/>
        <v>11.299999999999997</v>
      </c>
    </row>
    <row r="27" spans="1:7" x14ac:dyDescent="0.25">
      <c r="A27" s="18">
        <v>29280</v>
      </c>
      <c r="B27" s="19">
        <v>66.900000000000006</v>
      </c>
      <c r="C27" s="20">
        <f t="shared" si="2"/>
        <v>-9.9999999999994316E-2</v>
      </c>
      <c r="D27" s="19">
        <v>54.9</v>
      </c>
      <c r="E27" s="20">
        <f t="shared" si="0"/>
        <v>0.79999999999999716</v>
      </c>
      <c r="F27" s="19">
        <v>85.5</v>
      </c>
      <c r="G27" s="20">
        <f t="shared" si="1"/>
        <v>-1.5999999999999943</v>
      </c>
    </row>
    <row r="28" spans="1:7" x14ac:dyDescent="0.25">
      <c r="A28" s="15">
        <v>29311</v>
      </c>
      <c r="B28" s="16">
        <v>56.5</v>
      </c>
      <c r="C28" s="17">
        <f t="shared" si="2"/>
        <v>-10.400000000000006</v>
      </c>
      <c r="D28" s="16">
        <v>44.3</v>
      </c>
      <c r="E28" s="17">
        <f t="shared" si="0"/>
        <v>-10.600000000000001</v>
      </c>
      <c r="F28" s="16">
        <v>75.3</v>
      </c>
      <c r="G28" s="17">
        <f t="shared" si="1"/>
        <v>-10.200000000000003</v>
      </c>
    </row>
    <row r="29" spans="1:7" x14ac:dyDescent="0.25">
      <c r="A29" s="18">
        <v>29341</v>
      </c>
      <c r="B29" s="19">
        <v>52.7</v>
      </c>
      <c r="C29" s="20">
        <f t="shared" si="2"/>
        <v>-3.7999999999999972</v>
      </c>
      <c r="D29" s="19">
        <v>44.4</v>
      </c>
      <c r="E29" s="20">
        <f t="shared" si="0"/>
        <v>0.10000000000000142</v>
      </c>
      <c r="F29" s="19">
        <v>65.8</v>
      </c>
      <c r="G29" s="20">
        <f t="shared" si="1"/>
        <v>-9.5</v>
      </c>
    </row>
    <row r="30" spans="1:7" x14ac:dyDescent="0.25">
      <c r="A30" s="15">
        <v>29372</v>
      </c>
      <c r="B30" s="16">
        <v>51.7</v>
      </c>
      <c r="C30" s="17">
        <f t="shared" si="2"/>
        <v>-1</v>
      </c>
      <c r="D30" s="16">
        <v>45.3</v>
      </c>
      <c r="E30" s="17">
        <f t="shared" si="0"/>
        <v>0.89999999999999858</v>
      </c>
      <c r="F30" s="16">
        <v>61.7</v>
      </c>
      <c r="G30" s="17">
        <f t="shared" si="1"/>
        <v>-4.0999999999999943</v>
      </c>
    </row>
    <row r="31" spans="1:7" x14ac:dyDescent="0.25">
      <c r="A31" s="18">
        <v>29402</v>
      </c>
      <c r="B31" s="19">
        <v>58.7</v>
      </c>
      <c r="C31" s="20">
        <f t="shared" si="2"/>
        <v>7</v>
      </c>
      <c r="D31" s="19">
        <v>53</v>
      </c>
      <c r="E31" s="20">
        <f t="shared" si="0"/>
        <v>7.7000000000000028</v>
      </c>
      <c r="F31" s="19">
        <v>67.400000000000006</v>
      </c>
      <c r="G31" s="20">
        <f t="shared" si="1"/>
        <v>5.7000000000000028</v>
      </c>
    </row>
    <row r="32" spans="1:7" x14ac:dyDescent="0.25">
      <c r="A32" s="15">
        <v>29433</v>
      </c>
      <c r="B32" s="16">
        <v>62.3</v>
      </c>
      <c r="C32" s="17">
        <f t="shared" si="2"/>
        <v>3.5999999999999943</v>
      </c>
      <c r="D32" s="16">
        <v>53.4</v>
      </c>
      <c r="E32" s="17">
        <f t="shared" si="0"/>
        <v>0.39999999999999858</v>
      </c>
      <c r="F32" s="16">
        <v>76.099999999999994</v>
      </c>
      <c r="G32" s="17">
        <f t="shared" si="1"/>
        <v>8.6999999999999886</v>
      </c>
    </row>
    <row r="33" spans="1:7" x14ac:dyDescent="0.25">
      <c r="A33" s="18">
        <v>29464</v>
      </c>
      <c r="B33" s="19">
        <v>67.3</v>
      </c>
      <c r="C33" s="20">
        <f t="shared" si="2"/>
        <v>5</v>
      </c>
      <c r="D33" s="19">
        <v>59.6</v>
      </c>
      <c r="E33" s="20">
        <f t="shared" si="0"/>
        <v>6.2000000000000028</v>
      </c>
      <c r="F33" s="19">
        <v>79.400000000000006</v>
      </c>
      <c r="G33" s="20">
        <f t="shared" si="1"/>
        <v>3.3000000000000114</v>
      </c>
    </row>
    <row r="34" spans="1:7" x14ac:dyDescent="0.25">
      <c r="A34" s="15">
        <v>29494</v>
      </c>
      <c r="B34" s="16">
        <v>73.7</v>
      </c>
      <c r="C34" s="17">
        <f t="shared" si="2"/>
        <v>6.4000000000000057</v>
      </c>
      <c r="D34" s="16">
        <v>67.900000000000006</v>
      </c>
      <c r="E34" s="17">
        <f t="shared" si="0"/>
        <v>8.3000000000000043</v>
      </c>
      <c r="F34" s="16">
        <v>82.7</v>
      </c>
      <c r="G34" s="17">
        <f t="shared" si="1"/>
        <v>3.2999999999999972</v>
      </c>
    </row>
    <row r="35" spans="1:7" x14ac:dyDescent="0.25">
      <c r="A35" s="18">
        <v>29525</v>
      </c>
      <c r="B35" s="19">
        <v>75</v>
      </c>
      <c r="C35" s="20">
        <f t="shared" si="2"/>
        <v>1.2999999999999972</v>
      </c>
      <c r="D35" s="19">
        <v>69.599999999999994</v>
      </c>
      <c r="E35" s="20">
        <f t="shared" si="0"/>
        <v>1.6999999999999886</v>
      </c>
      <c r="F35" s="19">
        <v>83.4</v>
      </c>
      <c r="G35" s="20">
        <f t="shared" si="1"/>
        <v>0.70000000000000284</v>
      </c>
    </row>
    <row r="36" spans="1:7" x14ac:dyDescent="0.25">
      <c r="A36" s="15">
        <v>29555</v>
      </c>
      <c r="B36" s="16">
        <v>76.7</v>
      </c>
      <c r="C36" s="17">
        <f t="shared" si="2"/>
        <v>1.7000000000000028</v>
      </c>
      <c r="D36" s="16">
        <v>76.900000000000006</v>
      </c>
      <c r="E36" s="17">
        <f t="shared" si="0"/>
        <v>7.3000000000000114</v>
      </c>
      <c r="F36" s="16">
        <v>76.400000000000006</v>
      </c>
      <c r="G36" s="17">
        <f t="shared" si="1"/>
        <v>-7</v>
      </c>
    </row>
    <row r="37" spans="1:7" x14ac:dyDescent="0.25">
      <c r="A37" s="18">
        <v>29586</v>
      </c>
      <c r="B37" s="19">
        <v>64.5</v>
      </c>
      <c r="C37" s="20">
        <f t="shared" si="2"/>
        <v>-12.200000000000003</v>
      </c>
      <c r="D37" s="19">
        <v>60.4</v>
      </c>
      <c r="E37" s="20">
        <f t="shared" si="0"/>
        <v>-16.500000000000007</v>
      </c>
      <c r="F37" s="19">
        <v>70.900000000000006</v>
      </c>
      <c r="G37" s="20">
        <f t="shared" si="1"/>
        <v>-5.5</v>
      </c>
    </row>
    <row r="38" spans="1:7" x14ac:dyDescent="0.25">
      <c r="A38" s="15">
        <v>29617</v>
      </c>
      <c r="B38" s="16">
        <v>71.400000000000006</v>
      </c>
      <c r="C38" s="17">
        <f t="shared" si="2"/>
        <v>6.9000000000000057</v>
      </c>
      <c r="D38" s="16">
        <v>67.900000000000006</v>
      </c>
      <c r="E38" s="17">
        <f t="shared" si="0"/>
        <v>7.5000000000000071</v>
      </c>
      <c r="F38" s="16">
        <v>76.7</v>
      </c>
      <c r="G38" s="17">
        <f t="shared" si="1"/>
        <v>5.7999999999999972</v>
      </c>
    </row>
    <row r="39" spans="1:7" x14ac:dyDescent="0.25">
      <c r="A39" s="18">
        <v>29645</v>
      </c>
      <c r="B39" s="19">
        <v>66.900000000000006</v>
      </c>
      <c r="C39" s="20">
        <f t="shared" si="2"/>
        <v>-4.5</v>
      </c>
      <c r="D39" s="19">
        <v>62.1</v>
      </c>
      <c r="E39" s="20">
        <f t="shared" si="0"/>
        <v>-5.8000000000000043</v>
      </c>
      <c r="F39" s="19">
        <v>74.400000000000006</v>
      </c>
      <c r="G39" s="20">
        <f t="shared" si="1"/>
        <v>-2.2999999999999972</v>
      </c>
    </row>
    <row r="40" spans="1:7" x14ac:dyDescent="0.25">
      <c r="A40" s="15">
        <v>29676</v>
      </c>
      <c r="B40" s="16">
        <v>66.5</v>
      </c>
      <c r="C40" s="17">
        <f t="shared" si="2"/>
        <v>-0.40000000000000568</v>
      </c>
      <c r="D40" s="16">
        <v>62.1</v>
      </c>
      <c r="E40" s="17">
        <f t="shared" si="0"/>
        <v>0</v>
      </c>
      <c r="F40" s="16">
        <v>73.5</v>
      </c>
      <c r="G40" s="17">
        <f t="shared" si="1"/>
        <v>-0.90000000000000568</v>
      </c>
    </row>
    <row r="41" spans="1:7" x14ac:dyDescent="0.25">
      <c r="A41" s="18">
        <v>29706</v>
      </c>
      <c r="B41" s="19">
        <v>72.400000000000006</v>
      </c>
      <c r="C41" s="20">
        <f t="shared" si="2"/>
        <v>5.9000000000000057</v>
      </c>
      <c r="D41" s="19">
        <v>68.8</v>
      </c>
      <c r="E41" s="20">
        <f t="shared" si="0"/>
        <v>6.6999999999999957</v>
      </c>
      <c r="F41" s="19">
        <v>78.099999999999994</v>
      </c>
      <c r="G41" s="20">
        <f t="shared" si="1"/>
        <v>4.5999999999999943</v>
      </c>
    </row>
    <row r="42" spans="1:7" x14ac:dyDescent="0.25">
      <c r="A42" s="15">
        <v>29737</v>
      </c>
      <c r="B42" s="16">
        <v>76.3</v>
      </c>
      <c r="C42" s="17">
        <f t="shared" si="2"/>
        <v>3.8999999999999915</v>
      </c>
      <c r="D42" s="16">
        <v>73.599999999999994</v>
      </c>
      <c r="E42" s="17">
        <f t="shared" si="0"/>
        <v>4.7999999999999972</v>
      </c>
      <c r="F42" s="16">
        <v>80.400000000000006</v>
      </c>
      <c r="G42" s="17">
        <f t="shared" si="1"/>
        <v>2.3000000000000114</v>
      </c>
    </row>
    <row r="43" spans="1:7" x14ac:dyDescent="0.25">
      <c r="A43" s="18">
        <v>29767</v>
      </c>
      <c r="B43" s="19">
        <v>73.099999999999994</v>
      </c>
      <c r="C43" s="20">
        <f t="shared" si="2"/>
        <v>-3.2000000000000028</v>
      </c>
      <c r="D43" s="19">
        <v>71.2</v>
      </c>
      <c r="E43" s="20">
        <f t="shared" si="0"/>
        <v>-2.3999999999999915</v>
      </c>
      <c r="F43" s="19">
        <v>76.099999999999994</v>
      </c>
      <c r="G43" s="20">
        <f t="shared" si="1"/>
        <v>-4.3000000000000114</v>
      </c>
    </row>
    <row r="44" spans="1:7" x14ac:dyDescent="0.25">
      <c r="A44" s="15">
        <v>29798</v>
      </c>
      <c r="B44" s="16">
        <v>74.099999999999994</v>
      </c>
      <c r="C44" s="17">
        <f t="shared" si="2"/>
        <v>1</v>
      </c>
      <c r="D44" s="16">
        <v>67.099999999999994</v>
      </c>
      <c r="E44" s="17">
        <f t="shared" si="0"/>
        <v>-4.1000000000000085</v>
      </c>
      <c r="F44" s="16">
        <v>84.9</v>
      </c>
      <c r="G44" s="17">
        <f t="shared" si="1"/>
        <v>8.8000000000000114</v>
      </c>
    </row>
    <row r="45" spans="1:7" x14ac:dyDescent="0.25">
      <c r="A45" s="18">
        <v>29829</v>
      </c>
      <c r="B45" s="19">
        <v>77.2</v>
      </c>
      <c r="C45" s="20">
        <f t="shared" si="2"/>
        <v>3.1000000000000085</v>
      </c>
      <c r="D45" s="19">
        <v>70.8</v>
      </c>
      <c r="E45" s="20">
        <f t="shared" si="0"/>
        <v>3.7000000000000028</v>
      </c>
      <c r="F45" s="19">
        <v>87.1</v>
      </c>
      <c r="G45" s="20">
        <f t="shared" si="1"/>
        <v>2.1999999999999886</v>
      </c>
    </row>
    <row r="46" spans="1:7" x14ac:dyDescent="0.25">
      <c r="A46" s="15">
        <v>29859</v>
      </c>
      <c r="B46" s="16">
        <v>73.099999999999994</v>
      </c>
      <c r="C46" s="17">
        <f t="shared" si="2"/>
        <v>-4.1000000000000085</v>
      </c>
      <c r="D46" s="16">
        <v>69</v>
      </c>
      <c r="E46" s="17">
        <f t="shared" si="0"/>
        <v>-1.7999999999999972</v>
      </c>
      <c r="F46" s="16">
        <v>79.5</v>
      </c>
      <c r="G46" s="17">
        <f t="shared" si="1"/>
        <v>-7.5999999999999943</v>
      </c>
    </row>
    <row r="47" spans="1:7" x14ac:dyDescent="0.25">
      <c r="A47" s="18">
        <v>29890</v>
      </c>
      <c r="B47" s="19">
        <v>70.3</v>
      </c>
      <c r="C47" s="20">
        <f t="shared" si="2"/>
        <v>-2.7999999999999972</v>
      </c>
      <c r="D47" s="19">
        <v>62.2</v>
      </c>
      <c r="E47" s="20">
        <f t="shared" si="0"/>
        <v>-6.7999999999999972</v>
      </c>
      <c r="F47" s="19">
        <v>82.8</v>
      </c>
      <c r="G47" s="20">
        <f t="shared" si="1"/>
        <v>3.2999999999999972</v>
      </c>
    </row>
    <row r="48" spans="1:7" x14ac:dyDescent="0.25">
      <c r="A48" s="15">
        <v>29920</v>
      </c>
      <c r="B48" s="16">
        <v>62.5</v>
      </c>
      <c r="C48" s="17">
        <f t="shared" si="2"/>
        <v>-7.7999999999999972</v>
      </c>
      <c r="D48" s="16">
        <v>56.3</v>
      </c>
      <c r="E48" s="17">
        <f t="shared" si="0"/>
        <v>-5.9000000000000057</v>
      </c>
      <c r="F48" s="16">
        <v>72.099999999999994</v>
      </c>
      <c r="G48" s="17">
        <f t="shared" si="1"/>
        <v>-10.700000000000003</v>
      </c>
    </row>
    <row r="49" spans="1:7" x14ac:dyDescent="0.25">
      <c r="A49" s="18">
        <v>29951</v>
      </c>
      <c r="B49" s="19">
        <v>64.3</v>
      </c>
      <c r="C49" s="20">
        <f t="shared" si="2"/>
        <v>1.7999999999999972</v>
      </c>
      <c r="D49" s="19">
        <v>56.8</v>
      </c>
      <c r="E49" s="20">
        <f t="shared" si="0"/>
        <v>0.5</v>
      </c>
      <c r="F49" s="19">
        <v>75.900000000000006</v>
      </c>
      <c r="G49" s="20">
        <f t="shared" si="1"/>
        <v>3.8000000000000114</v>
      </c>
    </row>
    <row r="50" spans="1:7" x14ac:dyDescent="0.25">
      <c r="A50" s="15">
        <v>29982</v>
      </c>
      <c r="B50" s="16">
        <v>71</v>
      </c>
      <c r="C50" s="17">
        <f t="shared" si="2"/>
        <v>6.7000000000000028</v>
      </c>
      <c r="D50" s="16">
        <v>62.9</v>
      </c>
      <c r="E50" s="17">
        <f t="shared" si="0"/>
        <v>6.1000000000000014</v>
      </c>
      <c r="F50" s="16">
        <v>83.5</v>
      </c>
      <c r="G50" s="17">
        <f t="shared" si="1"/>
        <v>7.5999999999999943</v>
      </c>
    </row>
    <row r="51" spans="1:7" x14ac:dyDescent="0.25">
      <c r="A51" s="18">
        <v>30010</v>
      </c>
      <c r="B51" s="19">
        <v>66.5</v>
      </c>
      <c r="C51" s="20">
        <f t="shared" si="2"/>
        <v>-4.5</v>
      </c>
      <c r="D51" s="19">
        <v>58.7</v>
      </c>
      <c r="E51" s="20">
        <f t="shared" si="0"/>
        <v>-4.1999999999999957</v>
      </c>
      <c r="F51" s="19">
        <v>78.599999999999994</v>
      </c>
      <c r="G51" s="20">
        <f t="shared" si="1"/>
        <v>-4.9000000000000057</v>
      </c>
    </row>
    <row r="52" spans="1:7" x14ac:dyDescent="0.25">
      <c r="A52" s="15">
        <v>30041</v>
      </c>
      <c r="B52" s="16">
        <v>62</v>
      </c>
      <c r="C52" s="17">
        <f t="shared" si="2"/>
        <v>-4.5</v>
      </c>
      <c r="D52" s="16">
        <v>53.1</v>
      </c>
      <c r="E52" s="17">
        <f t="shared" si="0"/>
        <v>-5.6000000000000014</v>
      </c>
      <c r="F52" s="16">
        <v>75.900000000000006</v>
      </c>
      <c r="G52" s="17">
        <f t="shared" si="1"/>
        <v>-2.6999999999999886</v>
      </c>
    </row>
    <row r="53" spans="1:7" x14ac:dyDescent="0.25">
      <c r="A53" s="18">
        <v>30071</v>
      </c>
      <c r="B53" s="19">
        <v>65.5</v>
      </c>
      <c r="C53" s="20">
        <f t="shared" si="2"/>
        <v>3.5</v>
      </c>
      <c r="D53" s="19">
        <v>61.1</v>
      </c>
      <c r="E53" s="20">
        <f t="shared" si="0"/>
        <v>8</v>
      </c>
      <c r="F53" s="19">
        <v>72.3</v>
      </c>
      <c r="G53" s="20">
        <f t="shared" si="1"/>
        <v>-3.6000000000000085</v>
      </c>
    </row>
    <row r="54" spans="1:7" x14ac:dyDescent="0.25">
      <c r="A54" s="15">
        <v>30102</v>
      </c>
      <c r="B54" s="16">
        <v>67.5</v>
      </c>
      <c r="C54" s="17">
        <f t="shared" si="2"/>
        <v>2</v>
      </c>
      <c r="D54" s="16">
        <v>62</v>
      </c>
      <c r="E54" s="17">
        <f t="shared" si="0"/>
        <v>0.89999999999999858</v>
      </c>
      <c r="F54" s="16">
        <v>76.099999999999994</v>
      </c>
      <c r="G54" s="17">
        <f t="shared" si="1"/>
        <v>3.7999999999999972</v>
      </c>
    </row>
    <row r="55" spans="1:7" x14ac:dyDescent="0.25">
      <c r="A55" s="18">
        <v>30132</v>
      </c>
      <c r="B55" s="19">
        <v>65.7</v>
      </c>
      <c r="C55" s="20">
        <f t="shared" si="2"/>
        <v>-1.7999999999999972</v>
      </c>
      <c r="D55" s="19">
        <v>60.1</v>
      </c>
      <c r="E55" s="20">
        <f t="shared" si="0"/>
        <v>-1.8999999999999986</v>
      </c>
      <c r="F55" s="19">
        <v>74.3</v>
      </c>
      <c r="G55" s="20">
        <f t="shared" si="1"/>
        <v>-1.7999999999999972</v>
      </c>
    </row>
    <row r="56" spans="1:7" x14ac:dyDescent="0.25">
      <c r="A56" s="15">
        <v>30163</v>
      </c>
      <c r="B56" s="16">
        <v>65.400000000000006</v>
      </c>
      <c r="C56" s="17">
        <f t="shared" si="2"/>
        <v>-0.29999999999999716</v>
      </c>
      <c r="D56" s="16">
        <v>57.6</v>
      </c>
      <c r="E56" s="17">
        <f t="shared" si="0"/>
        <v>-2.5</v>
      </c>
      <c r="F56" s="16">
        <v>77.5</v>
      </c>
      <c r="G56" s="17">
        <f t="shared" si="1"/>
        <v>3.2000000000000028</v>
      </c>
    </row>
    <row r="57" spans="1:7" x14ac:dyDescent="0.25">
      <c r="A57" s="18">
        <v>30194</v>
      </c>
      <c r="B57" s="19">
        <v>65.400000000000006</v>
      </c>
      <c r="C57" s="20">
        <f t="shared" si="2"/>
        <v>0</v>
      </c>
      <c r="D57" s="19">
        <v>60.9</v>
      </c>
      <c r="E57" s="20">
        <f t="shared" si="0"/>
        <v>3.2999999999999972</v>
      </c>
      <c r="F57" s="19">
        <v>72.5</v>
      </c>
      <c r="G57" s="20">
        <f t="shared" si="1"/>
        <v>-5</v>
      </c>
    </row>
    <row r="58" spans="1:7" x14ac:dyDescent="0.25">
      <c r="A58" s="15">
        <v>30224</v>
      </c>
      <c r="B58" s="16">
        <v>69.3</v>
      </c>
      <c r="C58" s="17">
        <f t="shared" si="2"/>
        <v>3.8999999999999915</v>
      </c>
      <c r="D58" s="16">
        <v>66.900000000000006</v>
      </c>
      <c r="E58" s="17">
        <f t="shared" si="0"/>
        <v>6.0000000000000071</v>
      </c>
      <c r="F58" s="16">
        <v>72.900000000000006</v>
      </c>
      <c r="G58" s="17">
        <f t="shared" si="1"/>
        <v>0.40000000000000568</v>
      </c>
    </row>
    <row r="59" spans="1:7" x14ac:dyDescent="0.25">
      <c r="A59" s="18">
        <v>30255</v>
      </c>
      <c r="B59" s="19">
        <v>73.400000000000006</v>
      </c>
      <c r="C59" s="20">
        <f t="shared" si="2"/>
        <v>4.1000000000000085</v>
      </c>
      <c r="D59" s="19">
        <v>70.400000000000006</v>
      </c>
      <c r="E59" s="20">
        <f t="shared" si="0"/>
        <v>3.5</v>
      </c>
      <c r="F59" s="19">
        <v>78.099999999999994</v>
      </c>
      <c r="G59" s="20">
        <f t="shared" si="1"/>
        <v>5.1999999999999886</v>
      </c>
    </row>
    <row r="60" spans="1:7" x14ac:dyDescent="0.25">
      <c r="A60" s="15">
        <v>30285</v>
      </c>
      <c r="B60" s="16">
        <v>72.099999999999994</v>
      </c>
      <c r="C60" s="17">
        <f t="shared" si="2"/>
        <v>-1.3000000000000114</v>
      </c>
      <c r="D60" s="16">
        <v>71</v>
      </c>
      <c r="E60" s="17">
        <f t="shared" si="0"/>
        <v>0.59999999999999432</v>
      </c>
      <c r="F60" s="16">
        <v>73.8</v>
      </c>
      <c r="G60" s="17">
        <f t="shared" si="1"/>
        <v>-4.2999999999999972</v>
      </c>
    </row>
    <row r="61" spans="1:7" x14ac:dyDescent="0.25">
      <c r="A61" s="18">
        <v>30316</v>
      </c>
      <c r="B61" s="19">
        <v>71.900000000000006</v>
      </c>
      <c r="C61" s="20">
        <f t="shared" si="2"/>
        <v>-0.19999999999998863</v>
      </c>
      <c r="D61" s="19">
        <v>67.900000000000006</v>
      </c>
      <c r="E61" s="20">
        <f t="shared" si="0"/>
        <v>-3.0999999999999943</v>
      </c>
      <c r="F61" s="19">
        <v>78.099999999999994</v>
      </c>
      <c r="G61" s="20">
        <f t="shared" si="1"/>
        <v>4.2999999999999972</v>
      </c>
    </row>
    <row r="62" spans="1:7" x14ac:dyDescent="0.25">
      <c r="A62" s="15">
        <v>30347</v>
      </c>
      <c r="B62" s="16">
        <v>70.400000000000006</v>
      </c>
      <c r="C62" s="17">
        <f t="shared" si="2"/>
        <v>-1.5</v>
      </c>
      <c r="D62" s="16">
        <v>65.2</v>
      </c>
      <c r="E62" s="17">
        <f t="shared" si="0"/>
        <v>-2.7000000000000028</v>
      </c>
      <c r="F62" s="16">
        <v>78.400000000000006</v>
      </c>
      <c r="G62" s="17">
        <f t="shared" si="1"/>
        <v>0.30000000000001137</v>
      </c>
    </row>
    <row r="63" spans="1:7" x14ac:dyDescent="0.25">
      <c r="A63" s="18">
        <v>30375</v>
      </c>
      <c r="B63" s="19">
        <v>74.599999999999994</v>
      </c>
      <c r="C63" s="20">
        <f t="shared" si="2"/>
        <v>4.1999999999999886</v>
      </c>
      <c r="D63" s="19">
        <v>71.2</v>
      </c>
      <c r="E63" s="20">
        <f t="shared" si="0"/>
        <v>6</v>
      </c>
      <c r="F63" s="19">
        <v>79.900000000000006</v>
      </c>
      <c r="G63" s="20">
        <f t="shared" si="1"/>
        <v>1.5</v>
      </c>
    </row>
    <row r="64" spans="1:7" x14ac:dyDescent="0.25">
      <c r="A64" s="15">
        <v>30406</v>
      </c>
      <c r="B64" s="16">
        <v>80.8</v>
      </c>
      <c r="C64" s="17">
        <f t="shared" si="2"/>
        <v>6.2000000000000028</v>
      </c>
      <c r="D64" s="16">
        <v>80.900000000000006</v>
      </c>
      <c r="E64" s="17">
        <f t="shared" si="0"/>
        <v>9.7000000000000028</v>
      </c>
      <c r="F64" s="16">
        <v>80.5</v>
      </c>
      <c r="G64" s="17">
        <f t="shared" si="1"/>
        <v>0.59999999999999432</v>
      </c>
    </row>
    <row r="65" spans="1:10" x14ac:dyDescent="0.25">
      <c r="A65" s="18">
        <v>30436</v>
      </c>
      <c r="B65" s="19">
        <v>89.1</v>
      </c>
      <c r="C65" s="20">
        <f t="shared" si="2"/>
        <v>8.2999999999999972</v>
      </c>
      <c r="D65" s="19">
        <v>86.9</v>
      </c>
      <c r="E65" s="20">
        <f t="shared" si="0"/>
        <v>6</v>
      </c>
      <c r="F65" s="19">
        <v>92.7</v>
      </c>
      <c r="G65" s="20">
        <f t="shared" si="1"/>
        <v>12.200000000000003</v>
      </c>
    </row>
    <row r="66" spans="1:10" x14ac:dyDescent="0.25">
      <c r="A66" s="15">
        <v>30467</v>
      </c>
      <c r="B66" s="16">
        <v>93.3</v>
      </c>
      <c r="C66" s="17">
        <f t="shared" si="2"/>
        <v>4.2000000000000028</v>
      </c>
      <c r="D66" s="16">
        <v>93.4</v>
      </c>
      <c r="E66" s="17">
        <f t="shared" si="0"/>
        <v>6.5</v>
      </c>
      <c r="F66" s="16">
        <v>93.1</v>
      </c>
      <c r="G66" s="17">
        <f t="shared" si="1"/>
        <v>0.39999999999999147</v>
      </c>
    </row>
    <row r="67" spans="1:10" x14ac:dyDescent="0.25">
      <c r="A67" s="18">
        <v>30497</v>
      </c>
      <c r="B67" s="19">
        <v>92.2</v>
      </c>
      <c r="C67" s="20">
        <f t="shared" si="2"/>
        <v>-1.0999999999999943</v>
      </c>
      <c r="D67" s="19">
        <v>89.2</v>
      </c>
      <c r="E67" s="20">
        <f t="shared" ref="E67:E130" si="3">D67-D66</f>
        <v>-4.2000000000000028</v>
      </c>
      <c r="F67" s="19">
        <v>96.9</v>
      </c>
      <c r="G67" s="20">
        <f t="shared" ref="G67:G130" si="4">F67-F66</f>
        <v>3.8000000000000114</v>
      </c>
    </row>
    <row r="68" spans="1:10" x14ac:dyDescent="0.25">
      <c r="A68" s="15">
        <v>30528</v>
      </c>
      <c r="B68" s="16">
        <v>92.8</v>
      </c>
      <c r="C68" s="17">
        <f t="shared" ref="C68:C131" si="5">B68-B67</f>
        <v>0.59999999999999432</v>
      </c>
      <c r="D68" s="16">
        <v>90.5</v>
      </c>
      <c r="E68" s="17">
        <f t="shared" si="3"/>
        <v>1.2999999999999972</v>
      </c>
      <c r="F68" s="16">
        <v>96.5</v>
      </c>
      <c r="G68" s="17">
        <f t="shared" si="4"/>
        <v>-0.40000000000000568</v>
      </c>
    </row>
    <row r="69" spans="1:10" x14ac:dyDescent="0.25">
      <c r="A69" s="18">
        <v>30559</v>
      </c>
      <c r="B69" s="19">
        <v>90.9</v>
      </c>
      <c r="C69" s="20">
        <f t="shared" si="5"/>
        <v>-1.8999999999999915</v>
      </c>
      <c r="D69" s="19">
        <v>88.2</v>
      </c>
      <c r="E69" s="20">
        <f t="shared" si="3"/>
        <v>-2.2999999999999972</v>
      </c>
      <c r="F69" s="19">
        <v>95.1</v>
      </c>
      <c r="G69" s="20">
        <f t="shared" si="4"/>
        <v>-1.4000000000000057</v>
      </c>
    </row>
    <row r="70" spans="1:10" x14ac:dyDescent="0.25">
      <c r="A70" s="15">
        <v>30589</v>
      </c>
      <c r="B70" s="16">
        <v>89.9</v>
      </c>
      <c r="C70" s="17">
        <f t="shared" si="5"/>
        <v>-1</v>
      </c>
      <c r="D70" s="16">
        <v>85.8</v>
      </c>
      <c r="E70" s="17">
        <f t="shared" si="3"/>
        <v>-2.4000000000000057</v>
      </c>
      <c r="F70" s="16">
        <v>96.4</v>
      </c>
      <c r="G70" s="17">
        <f t="shared" si="4"/>
        <v>1.3000000000000114</v>
      </c>
    </row>
    <row r="71" spans="1:10" x14ac:dyDescent="0.25">
      <c r="A71" s="18">
        <v>30620</v>
      </c>
      <c r="B71" s="19">
        <v>89.3</v>
      </c>
      <c r="C71" s="20">
        <f t="shared" si="5"/>
        <v>-0.60000000000000853</v>
      </c>
      <c r="D71" s="19">
        <v>86.1</v>
      </c>
      <c r="E71" s="20">
        <f t="shared" si="3"/>
        <v>0.29999999999999716</v>
      </c>
      <c r="F71" s="19">
        <v>94.3</v>
      </c>
      <c r="G71" s="20">
        <f t="shared" si="4"/>
        <v>-2.1000000000000085</v>
      </c>
    </row>
    <row r="72" spans="1:10" x14ac:dyDescent="0.25">
      <c r="A72" s="15">
        <v>30650</v>
      </c>
      <c r="B72" s="16">
        <v>91.1</v>
      </c>
      <c r="C72" s="17">
        <f t="shared" si="5"/>
        <v>1.7999999999999972</v>
      </c>
      <c r="D72" s="16">
        <v>87.9</v>
      </c>
      <c r="E72" s="17">
        <f t="shared" si="3"/>
        <v>1.8000000000000114</v>
      </c>
      <c r="F72" s="16">
        <v>96.1</v>
      </c>
      <c r="G72" s="17">
        <f t="shared" si="4"/>
        <v>1.7999999999999972</v>
      </c>
    </row>
    <row r="73" spans="1:10" x14ac:dyDescent="0.25">
      <c r="A73" s="18">
        <v>30681</v>
      </c>
      <c r="B73" s="19">
        <v>94.2</v>
      </c>
      <c r="C73" s="20">
        <f t="shared" si="5"/>
        <v>3.1000000000000085</v>
      </c>
      <c r="D73" s="19">
        <v>91</v>
      </c>
      <c r="E73" s="20">
        <f t="shared" si="3"/>
        <v>3.0999999999999943</v>
      </c>
      <c r="F73" s="19">
        <v>99.3</v>
      </c>
      <c r="G73" s="20">
        <f t="shared" si="4"/>
        <v>3.2000000000000028</v>
      </c>
    </row>
    <row r="74" spans="1:10" x14ac:dyDescent="0.25">
      <c r="A74" s="15">
        <v>30712</v>
      </c>
      <c r="B74" s="16">
        <v>100.1</v>
      </c>
      <c r="C74" s="17">
        <f t="shared" si="5"/>
        <v>5.8999999999999915</v>
      </c>
      <c r="D74" s="16">
        <v>97</v>
      </c>
      <c r="E74" s="17">
        <f t="shared" si="3"/>
        <v>6</v>
      </c>
      <c r="F74" s="16">
        <v>104.9</v>
      </c>
      <c r="G74" s="17">
        <f t="shared" si="4"/>
        <v>5.6000000000000085</v>
      </c>
    </row>
    <row r="75" spans="1:10" x14ac:dyDescent="0.25">
      <c r="A75" s="18">
        <v>30741</v>
      </c>
      <c r="B75" s="19">
        <v>97.4</v>
      </c>
      <c r="C75" s="20">
        <f t="shared" si="5"/>
        <v>-2.6999999999999886</v>
      </c>
      <c r="D75" s="19">
        <v>93.2</v>
      </c>
      <c r="E75" s="20">
        <f t="shared" si="3"/>
        <v>-3.7999999999999972</v>
      </c>
      <c r="F75" s="19">
        <v>103.9</v>
      </c>
      <c r="G75" s="20">
        <f t="shared" si="4"/>
        <v>-1</v>
      </c>
    </row>
    <row r="76" spans="1:10" x14ac:dyDescent="0.25">
      <c r="A76" s="15">
        <v>30772</v>
      </c>
      <c r="B76" s="16">
        <v>101</v>
      </c>
      <c r="C76" s="17">
        <f t="shared" si="5"/>
        <v>3.5999999999999943</v>
      </c>
      <c r="D76" s="16">
        <v>97.7</v>
      </c>
      <c r="E76" s="17">
        <f t="shared" si="3"/>
        <v>4.5</v>
      </c>
      <c r="F76" s="16">
        <v>106</v>
      </c>
      <c r="G76" s="17">
        <f t="shared" si="4"/>
        <v>2.0999999999999943</v>
      </c>
    </row>
    <row r="77" spans="1:10" x14ac:dyDescent="0.25">
      <c r="A77" s="18">
        <v>30802</v>
      </c>
      <c r="B77" s="19">
        <v>96.1</v>
      </c>
      <c r="C77" s="20">
        <f t="shared" si="5"/>
        <v>-4.9000000000000057</v>
      </c>
      <c r="D77" s="19">
        <v>91.4</v>
      </c>
      <c r="E77" s="20">
        <f t="shared" si="3"/>
        <v>-6.2999999999999972</v>
      </c>
      <c r="F77" s="19">
        <v>103.5</v>
      </c>
      <c r="G77" s="20">
        <f t="shared" si="4"/>
        <v>-2.5</v>
      </c>
    </row>
    <row r="78" spans="1:10" x14ac:dyDescent="0.25">
      <c r="A78" s="15">
        <v>30833</v>
      </c>
      <c r="B78" s="16">
        <v>98.1</v>
      </c>
      <c r="C78" s="17">
        <f t="shared" si="5"/>
        <v>2</v>
      </c>
      <c r="D78" s="16">
        <v>90.6</v>
      </c>
      <c r="E78" s="17">
        <f t="shared" si="3"/>
        <v>-0.80000000000001137</v>
      </c>
      <c r="F78" s="16">
        <v>109.8</v>
      </c>
      <c r="G78" s="17">
        <f t="shared" si="4"/>
        <v>6.2999999999999972</v>
      </c>
    </row>
    <row r="79" spans="1:10" x14ac:dyDescent="0.25">
      <c r="A79" s="18">
        <v>30863</v>
      </c>
      <c r="B79" s="19">
        <v>95.5</v>
      </c>
      <c r="C79" s="20">
        <f t="shared" si="5"/>
        <v>-2.5999999999999943</v>
      </c>
      <c r="D79" s="19">
        <v>89.8</v>
      </c>
      <c r="E79" s="20">
        <f t="shared" si="3"/>
        <v>-0.79999999999999716</v>
      </c>
      <c r="F79" s="19">
        <v>104.4</v>
      </c>
      <c r="G79" s="20">
        <f t="shared" si="4"/>
        <v>-5.3999999999999915</v>
      </c>
    </row>
    <row r="80" spans="1:10" x14ac:dyDescent="0.25">
      <c r="A80" s="15">
        <v>30894</v>
      </c>
      <c r="B80" s="16">
        <v>96.6</v>
      </c>
      <c r="C80" s="17">
        <f t="shared" si="5"/>
        <v>1.0999999999999943</v>
      </c>
      <c r="D80" s="16">
        <v>91.9</v>
      </c>
      <c r="E80" s="17">
        <f t="shared" si="3"/>
        <v>2.1000000000000085</v>
      </c>
      <c r="F80" s="16">
        <v>103.9</v>
      </c>
      <c r="G80" s="17">
        <f t="shared" si="4"/>
        <v>-0.5</v>
      </c>
      <c r="J80">
        <f>COUNTIF(B:B,"&gt;"&amp;I79)</f>
        <v>0</v>
      </c>
    </row>
    <row r="81" spans="1:7" x14ac:dyDescent="0.25">
      <c r="A81" s="18">
        <v>30925</v>
      </c>
      <c r="B81" s="19">
        <v>99.1</v>
      </c>
      <c r="C81" s="20">
        <f t="shared" si="5"/>
        <v>2.5</v>
      </c>
      <c r="D81" s="19">
        <v>93.7</v>
      </c>
      <c r="E81" s="20">
        <f t="shared" si="3"/>
        <v>1.7999999999999972</v>
      </c>
      <c r="F81" s="19">
        <v>107.5</v>
      </c>
      <c r="G81" s="20">
        <f t="shared" si="4"/>
        <v>3.5999999999999943</v>
      </c>
    </row>
    <row r="82" spans="1:7" x14ac:dyDescent="0.25">
      <c r="A82" s="15">
        <v>30955</v>
      </c>
      <c r="B82" s="16">
        <v>100.9</v>
      </c>
      <c r="C82" s="17">
        <f t="shared" si="5"/>
        <v>1.8000000000000114</v>
      </c>
      <c r="D82" s="16">
        <v>96.4</v>
      </c>
      <c r="E82" s="17">
        <f t="shared" si="3"/>
        <v>2.7000000000000028</v>
      </c>
      <c r="F82" s="16">
        <v>107.8</v>
      </c>
      <c r="G82" s="17">
        <f t="shared" si="4"/>
        <v>0.29999999999999716</v>
      </c>
    </row>
    <row r="83" spans="1:7" x14ac:dyDescent="0.25">
      <c r="A83" s="18">
        <v>30986</v>
      </c>
      <c r="B83" s="19">
        <v>96.3</v>
      </c>
      <c r="C83" s="20">
        <f t="shared" si="5"/>
        <v>-4.6000000000000085</v>
      </c>
      <c r="D83" s="19">
        <v>91.6</v>
      </c>
      <c r="E83" s="20">
        <f t="shared" si="3"/>
        <v>-4.8000000000000114</v>
      </c>
      <c r="F83" s="19">
        <v>103.6</v>
      </c>
      <c r="G83" s="20">
        <f t="shared" si="4"/>
        <v>-4.2000000000000028</v>
      </c>
    </row>
    <row r="84" spans="1:7" x14ac:dyDescent="0.25">
      <c r="A84" s="15">
        <v>31016</v>
      </c>
      <c r="B84" s="16">
        <v>95.7</v>
      </c>
      <c r="C84" s="17">
        <f t="shared" si="5"/>
        <v>-0.59999999999999432</v>
      </c>
      <c r="D84" s="16">
        <v>91.5</v>
      </c>
      <c r="E84" s="17">
        <f t="shared" si="3"/>
        <v>-9.9999999999994316E-2</v>
      </c>
      <c r="F84" s="16">
        <v>102.4</v>
      </c>
      <c r="G84" s="17">
        <f t="shared" si="4"/>
        <v>-1.1999999999999886</v>
      </c>
    </row>
    <row r="85" spans="1:7" x14ac:dyDescent="0.25">
      <c r="A85" s="18">
        <v>31047</v>
      </c>
      <c r="B85" s="19">
        <v>92.9</v>
      </c>
      <c r="C85" s="20">
        <f t="shared" si="5"/>
        <v>-2.7999999999999972</v>
      </c>
      <c r="D85" s="19">
        <v>87.9</v>
      </c>
      <c r="E85" s="20">
        <f t="shared" si="3"/>
        <v>-3.5999999999999943</v>
      </c>
      <c r="F85" s="19">
        <v>100.6</v>
      </c>
      <c r="G85" s="20">
        <f t="shared" si="4"/>
        <v>-1.8000000000000114</v>
      </c>
    </row>
    <row r="86" spans="1:7" x14ac:dyDescent="0.25">
      <c r="A86" s="15">
        <v>31078</v>
      </c>
      <c r="B86" s="16">
        <v>96</v>
      </c>
      <c r="C86" s="17">
        <f t="shared" si="5"/>
        <v>3.0999999999999943</v>
      </c>
      <c r="D86" s="16">
        <v>90.3</v>
      </c>
      <c r="E86" s="17">
        <f t="shared" si="3"/>
        <v>2.3999999999999915</v>
      </c>
      <c r="F86" s="16">
        <v>104.9</v>
      </c>
      <c r="G86" s="17">
        <f t="shared" si="4"/>
        <v>4.3000000000000114</v>
      </c>
    </row>
    <row r="87" spans="1:7" x14ac:dyDescent="0.25">
      <c r="A87" s="18">
        <v>31106</v>
      </c>
      <c r="B87" s="19">
        <v>93.7</v>
      </c>
      <c r="C87" s="20">
        <f t="shared" si="5"/>
        <v>-2.2999999999999972</v>
      </c>
      <c r="D87" s="19">
        <v>86.5</v>
      </c>
      <c r="E87" s="20">
        <f t="shared" si="3"/>
        <v>-3.7999999999999972</v>
      </c>
      <c r="F87" s="19">
        <v>105.1</v>
      </c>
      <c r="G87" s="20">
        <f t="shared" si="4"/>
        <v>0.19999999999998863</v>
      </c>
    </row>
    <row r="88" spans="1:7" x14ac:dyDescent="0.25">
      <c r="A88" s="15">
        <v>31137</v>
      </c>
      <c r="B88" s="16">
        <v>93.7</v>
      </c>
      <c r="C88" s="17">
        <f t="shared" si="5"/>
        <v>0</v>
      </c>
      <c r="D88" s="16">
        <v>87.3</v>
      </c>
      <c r="E88" s="17">
        <f t="shared" si="3"/>
        <v>0.79999999999999716</v>
      </c>
      <c r="F88" s="16">
        <v>103.7</v>
      </c>
      <c r="G88" s="17">
        <f t="shared" si="4"/>
        <v>-1.3999999999999915</v>
      </c>
    </row>
    <row r="89" spans="1:7" x14ac:dyDescent="0.25">
      <c r="A89" s="18">
        <v>31167</v>
      </c>
      <c r="B89" s="19">
        <v>94.6</v>
      </c>
      <c r="C89" s="20">
        <f t="shared" si="5"/>
        <v>0.89999999999999147</v>
      </c>
      <c r="D89" s="19">
        <v>87</v>
      </c>
      <c r="E89" s="20">
        <f t="shared" si="3"/>
        <v>-0.29999999999999716</v>
      </c>
      <c r="F89" s="19">
        <v>106.6</v>
      </c>
      <c r="G89" s="20">
        <f t="shared" si="4"/>
        <v>2.8999999999999915</v>
      </c>
    </row>
    <row r="90" spans="1:7" x14ac:dyDescent="0.25">
      <c r="A90" s="15">
        <v>31198</v>
      </c>
      <c r="B90" s="16">
        <v>91.8</v>
      </c>
      <c r="C90" s="17">
        <f t="shared" si="5"/>
        <v>-2.7999999999999972</v>
      </c>
      <c r="D90" s="16">
        <v>84.2</v>
      </c>
      <c r="E90" s="17">
        <f t="shared" si="3"/>
        <v>-2.7999999999999972</v>
      </c>
      <c r="F90" s="16">
        <v>103.7</v>
      </c>
      <c r="G90" s="17">
        <f t="shared" si="4"/>
        <v>-2.8999999999999915</v>
      </c>
    </row>
    <row r="91" spans="1:7" x14ac:dyDescent="0.25">
      <c r="A91" s="18">
        <v>31228</v>
      </c>
      <c r="B91" s="19">
        <v>96.5</v>
      </c>
      <c r="C91" s="20">
        <f t="shared" si="5"/>
        <v>4.7000000000000028</v>
      </c>
      <c r="D91" s="19">
        <v>91.1</v>
      </c>
      <c r="E91" s="20">
        <f t="shared" si="3"/>
        <v>6.8999999999999915</v>
      </c>
      <c r="F91" s="19">
        <v>104.9</v>
      </c>
      <c r="G91" s="20">
        <f t="shared" si="4"/>
        <v>1.2000000000000028</v>
      </c>
    </row>
    <row r="92" spans="1:7" x14ac:dyDescent="0.25">
      <c r="A92" s="15">
        <v>31259</v>
      </c>
      <c r="B92" s="16">
        <v>94</v>
      </c>
      <c r="C92" s="17">
        <f t="shared" si="5"/>
        <v>-2.5</v>
      </c>
      <c r="D92" s="16">
        <v>87.4</v>
      </c>
      <c r="E92" s="17">
        <f t="shared" si="3"/>
        <v>-3.6999999999999886</v>
      </c>
      <c r="F92" s="16">
        <v>104.3</v>
      </c>
      <c r="G92" s="17">
        <f t="shared" si="4"/>
        <v>-0.60000000000000853</v>
      </c>
    </row>
    <row r="93" spans="1:7" x14ac:dyDescent="0.25">
      <c r="A93" s="18">
        <v>31290</v>
      </c>
      <c r="B93" s="19">
        <v>92.4</v>
      </c>
      <c r="C93" s="20">
        <f t="shared" si="5"/>
        <v>-1.5999999999999943</v>
      </c>
      <c r="D93" s="19">
        <v>86.3</v>
      </c>
      <c r="E93" s="20">
        <f t="shared" si="3"/>
        <v>-1.1000000000000085</v>
      </c>
      <c r="F93" s="19">
        <v>101.8</v>
      </c>
      <c r="G93" s="20">
        <f t="shared" si="4"/>
        <v>-2.5</v>
      </c>
    </row>
    <row r="94" spans="1:7" x14ac:dyDescent="0.25">
      <c r="A94" s="15">
        <v>31320</v>
      </c>
      <c r="B94" s="16">
        <v>92.1</v>
      </c>
      <c r="C94" s="17">
        <f t="shared" si="5"/>
        <v>-0.30000000000001137</v>
      </c>
      <c r="D94" s="16">
        <v>84.2</v>
      </c>
      <c r="E94" s="17">
        <f t="shared" si="3"/>
        <v>-2.0999999999999943</v>
      </c>
      <c r="F94" s="16">
        <v>104.3</v>
      </c>
      <c r="G94" s="17">
        <f t="shared" si="4"/>
        <v>2.5</v>
      </c>
    </row>
    <row r="95" spans="1:7" x14ac:dyDescent="0.25">
      <c r="A95" s="18">
        <v>31351</v>
      </c>
      <c r="B95" s="19">
        <v>88.4</v>
      </c>
      <c r="C95" s="20">
        <f t="shared" si="5"/>
        <v>-3.6999999999999886</v>
      </c>
      <c r="D95" s="19">
        <v>80.8</v>
      </c>
      <c r="E95" s="20">
        <f t="shared" si="3"/>
        <v>-3.4000000000000057</v>
      </c>
      <c r="F95" s="19">
        <v>100.3</v>
      </c>
      <c r="G95" s="20">
        <f t="shared" si="4"/>
        <v>-4</v>
      </c>
    </row>
    <row r="96" spans="1:7" x14ac:dyDescent="0.25">
      <c r="A96" s="15">
        <v>31381</v>
      </c>
      <c r="B96" s="16">
        <v>90.9</v>
      </c>
      <c r="C96" s="17">
        <f t="shared" si="5"/>
        <v>2.5</v>
      </c>
      <c r="D96" s="16">
        <v>84.5</v>
      </c>
      <c r="E96" s="17">
        <f t="shared" si="3"/>
        <v>3.7000000000000028</v>
      </c>
      <c r="F96" s="16">
        <v>100.7</v>
      </c>
      <c r="G96" s="17">
        <f t="shared" si="4"/>
        <v>0.40000000000000568</v>
      </c>
    </row>
    <row r="97" spans="1:7" x14ac:dyDescent="0.25">
      <c r="A97" s="18">
        <v>31412</v>
      </c>
      <c r="B97" s="19">
        <v>93.9</v>
      </c>
      <c r="C97" s="20">
        <f t="shared" si="5"/>
        <v>3</v>
      </c>
      <c r="D97" s="19">
        <v>88.1</v>
      </c>
      <c r="E97" s="20">
        <f t="shared" si="3"/>
        <v>3.5999999999999943</v>
      </c>
      <c r="F97" s="19">
        <v>103.1</v>
      </c>
      <c r="G97" s="20">
        <f t="shared" si="4"/>
        <v>2.3999999999999915</v>
      </c>
    </row>
    <row r="98" spans="1:7" x14ac:dyDescent="0.25">
      <c r="A98" s="15">
        <v>31443</v>
      </c>
      <c r="B98" s="16">
        <v>95.6</v>
      </c>
      <c r="C98" s="17">
        <f t="shared" si="5"/>
        <v>1.6999999999999886</v>
      </c>
      <c r="D98" s="16">
        <v>85.3</v>
      </c>
      <c r="E98" s="17">
        <f t="shared" si="3"/>
        <v>-2.7999999999999972</v>
      </c>
      <c r="F98" s="16">
        <v>111.8</v>
      </c>
      <c r="G98" s="17">
        <f t="shared" si="4"/>
        <v>8.7000000000000028</v>
      </c>
    </row>
    <row r="99" spans="1:7" x14ac:dyDescent="0.25">
      <c r="A99" s="18">
        <v>31471</v>
      </c>
      <c r="B99" s="19">
        <v>95.9</v>
      </c>
      <c r="C99" s="20">
        <f t="shared" si="5"/>
        <v>0.30000000000001137</v>
      </c>
      <c r="D99" s="19">
        <v>87.8</v>
      </c>
      <c r="E99" s="20">
        <f t="shared" si="3"/>
        <v>2.5</v>
      </c>
      <c r="F99" s="19">
        <v>108.4</v>
      </c>
      <c r="G99" s="20">
        <f t="shared" si="4"/>
        <v>-3.3999999999999915</v>
      </c>
    </row>
    <row r="100" spans="1:7" x14ac:dyDescent="0.25">
      <c r="A100" s="15">
        <v>31502</v>
      </c>
      <c r="B100" s="16">
        <v>95.1</v>
      </c>
      <c r="C100" s="17">
        <f t="shared" si="5"/>
        <v>-0.80000000000001137</v>
      </c>
      <c r="D100" s="16">
        <v>86.9</v>
      </c>
      <c r="E100" s="17">
        <f t="shared" si="3"/>
        <v>-0.89999999999999147</v>
      </c>
      <c r="F100" s="16">
        <v>107.9</v>
      </c>
      <c r="G100" s="17">
        <f t="shared" si="4"/>
        <v>-0.5</v>
      </c>
    </row>
    <row r="101" spans="1:7" x14ac:dyDescent="0.25">
      <c r="A101" s="18">
        <v>31532</v>
      </c>
      <c r="B101" s="19">
        <v>96.2</v>
      </c>
      <c r="C101" s="20">
        <f t="shared" si="5"/>
        <v>1.1000000000000085</v>
      </c>
      <c r="D101" s="19">
        <v>88.5</v>
      </c>
      <c r="E101" s="20">
        <f t="shared" si="3"/>
        <v>1.5999999999999943</v>
      </c>
      <c r="F101" s="19">
        <v>108.1</v>
      </c>
      <c r="G101" s="20">
        <f t="shared" si="4"/>
        <v>0.19999999999998863</v>
      </c>
    </row>
    <row r="102" spans="1:7" x14ac:dyDescent="0.25">
      <c r="A102" s="15">
        <v>31563</v>
      </c>
      <c r="B102" s="16">
        <v>94.8</v>
      </c>
      <c r="C102" s="17">
        <f t="shared" si="5"/>
        <v>-1.4000000000000057</v>
      </c>
      <c r="D102" s="16">
        <v>87.5</v>
      </c>
      <c r="E102" s="17">
        <f t="shared" si="3"/>
        <v>-1</v>
      </c>
      <c r="F102" s="16">
        <v>106.2</v>
      </c>
      <c r="G102" s="17">
        <f t="shared" si="4"/>
        <v>-1.8999999999999915</v>
      </c>
    </row>
    <row r="103" spans="1:7" x14ac:dyDescent="0.25">
      <c r="A103" s="18">
        <v>31593</v>
      </c>
      <c r="B103" s="19">
        <v>99.3</v>
      </c>
      <c r="C103" s="20">
        <f t="shared" si="5"/>
        <v>4.5</v>
      </c>
      <c r="D103" s="19">
        <v>90.3</v>
      </c>
      <c r="E103" s="20">
        <f t="shared" si="3"/>
        <v>2.7999999999999972</v>
      </c>
      <c r="F103" s="19">
        <v>113.3</v>
      </c>
      <c r="G103" s="20">
        <f t="shared" si="4"/>
        <v>7.0999999999999943</v>
      </c>
    </row>
    <row r="104" spans="1:7" x14ac:dyDescent="0.25">
      <c r="A104" s="15">
        <v>31624</v>
      </c>
      <c r="B104" s="16">
        <v>97.7</v>
      </c>
      <c r="C104" s="17">
        <f t="shared" si="5"/>
        <v>-1.5999999999999943</v>
      </c>
      <c r="D104" s="16">
        <v>88.5</v>
      </c>
      <c r="E104" s="17">
        <f t="shared" si="3"/>
        <v>-1.7999999999999972</v>
      </c>
      <c r="F104" s="16">
        <v>112.1</v>
      </c>
      <c r="G104" s="17">
        <f t="shared" si="4"/>
        <v>-1.2000000000000028</v>
      </c>
    </row>
    <row r="105" spans="1:7" x14ac:dyDescent="0.25">
      <c r="A105" s="18">
        <v>31655</v>
      </c>
      <c r="B105" s="19">
        <v>94.9</v>
      </c>
      <c r="C105" s="20">
        <f t="shared" si="5"/>
        <v>-2.7999999999999972</v>
      </c>
      <c r="D105" s="19">
        <v>85.9</v>
      </c>
      <c r="E105" s="20">
        <f t="shared" si="3"/>
        <v>-2.5999999999999943</v>
      </c>
      <c r="F105" s="19">
        <v>108.9</v>
      </c>
      <c r="G105" s="20">
        <f t="shared" si="4"/>
        <v>-3.1999999999999886</v>
      </c>
    </row>
    <row r="106" spans="1:7" x14ac:dyDescent="0.25">
      <c r="A106" s="15">
        <v>31685</v>
      </c>
      <c r="B106" s="16">
        <v>91.9</v>
      </c>
      <c r="C106" s="17">
        <f t="shared" si="5"/>
        <v>-3</v>
      </c>
      <c r="D106" s="16">
        <v>81.3</v>
      </c>
      <c r="E106" s="17">
        <f t="shared" si="3"/>
        <v>-4.6000000000000085</v>
      </c>
      <c r="F106" s="16">
        <v>108.3</v>
      </c>
      <c r="G106" s="17">
        <f t="shared" si="4"/>
        <v>-0.60000000000000853</v>
      </c>
    </row>
    <row r="107" spans="1:7" x14ac:dyDescent="0.25">
      <c r="A107" s="18">
        <v>31716</v>
      </c>
      <c r="B107" s="19">
        <v>95.6</v>
      </c>
      <c r="C107" s="20">
        <f t="shared" si="5"/>
        <v>3.6999999999999886</v>
      </c>
      <c r="D107" s="19">
        <v>87.1</v>
      </c>
      <c r="E107" s="20">
        <f t="shared" si="3"/>
        <v>5.7999999999999972</v>
      </c>
      <c r="F107" s="19">
        <v>108.9</v>
      </c>
      <c r="G107" s="20">
        <f t="shared" si="4"/>
        <v>0.60000000000000853</v>
      </c>
    </row>
    <row r="108" spans="1:7" x14ac:dyDescent="0.25">
      <c r="A108" s="15">
        <v>31746</v>
      </c>
      <c r="B108" s="16">
        <v>91.4</v>
      </c>
      <c r="C108" s="17">
        <f t="shared" si="5"/>
        <v>-4.1999999999999886</v>
      </c>
      <c r="D108" s="16">
        <v>81.599999999999994</v>
      </c>
      <c r="E108" s="17">
        <f t="shared" si="3"/>
        <v>-5.5</v>
      </c>
      <c r="F108" s="16">
        <v>106.7</v>
      </c>
      <c r="G108" s="17">
        <f t="shared" si="4"/>
        <v>-2.2000000000000028</v>
      </c>
    </row>
    <row r="109" spans="1:7" x14ac:dyDescent="0.25">
      <c r="A109" s="18">
        <v>31777</v>
      </c>
      <c r="B109" s="19">
        <v>89.1</v>
      </c>
      <c r="C109" s="20">
        <f t="shared" si="5"/>
        <v>-2.3000000000000114</v>
      </c>
      <c r="D109" s="19">
        <v>78.3</v>
      </c>
      <c r="E109" s="20">
        <f t="shared" si="3"/>
        <v>-3.2999999999999972</v>
      </c>
      <c r="F109" s="19">
        <v>105.8</v>
      </c>
      <c r="G109" s="20">
        <f t="shared" si="4"/>
        <v>-0.90000000000000568</v>
      </c>
    </row>
    <row r="110" spans="1:7" x14ac:dyDescent="0.25">
      <c r="A110" s="15">
        <v>31808</v>
      </c>
      <c r="B110" s="16">
        <v>90.4</v>
      </c>
      <c r="C110" s="17">
        <f t="shared" si="5"/>
        <v>1.3000000000000114</v>
      </c>
      <c r="D110" s="16">
        <v>80.900000000000006</v>
      </c>
      <c r="E110" s="17">
        <f t="shared" si="3"/>
        <v>2.6000000000000085</v>
      </c>
      <c r="F110" s="16">
        <v>105.1</v>
      </c>
      <c r="G110" s="17">
        <f t="shared" si="4"/>
        <v>-0.70000000000000284</v>
      </c>
    </row>
    <row r="111" spans="1:7" x14ac:dyDescent="0.25">
      <c r="A111" s="18">
        <v>31836</v>
      </c>
      <c r="B111" s="19">
        <v>90.2</v>
      </c>
      <c r="C111" s="20">
        <f t="shared" si="5"/>
        <v>-0.20000000000000284</v>
      </c>
      <c r="D111" s="19">
        <v>81.599999999999994</v>
      </c>
      <c r="E111" s="20">
        <f t="shared" si="3"/>
        <v>0.69999999999998863</v>
      </c>
      <c r="F111" s="19">
        <v>103.7</v>
      </c>
      <c r="G111" s="20">
        <f t="shared" si="4"/>
        <v>-1.3999999999999915</v>
      </c>
    </row>
    <row r="112" spans="1:7" x14ac:dyDescent="0.25">
      <c r="A112" s="15">
        <v>31867</v>
      </c>
      <c r="B112" s="16">
        <v>90.8</v>
      </c>
      <c r="C112" s="17">
        <f t="shared" si="5"/>
        <v>0.59999999999999432</v>
      </c>
      <c r="D112" s="16">
        <v>83.3</v>
      </c>
      <c r="E112" s="17">
        <f t="shared" si="3"/>
        <v>1.7000000000000028</v>
      </c>
      <c r="F112" s="16">
        <v>102.5</v>
      </c>
      <c r="G112" s="17">
        <f t="shared" si="4"/>
        <v>-1.2000000000000028</v>
      </c>
    </row>
    <row r="113" spans="1:7" x14ac:dyDescent="0.25">
      <c r="A113" s="18">
        <v>31897</v>
      </c>
      <c r="B113" s="19">
        <v>92.8</v>
      </c>
      <c r="C113" s="20">
        <f t="shared" si="5"/>
        <v>2</v>
      </c>
      <c r="D113" s="19">
        <v>84.7</v>
      </c>
      <c r="E113" s="20">
        <f t="shared" si="3"/>
        <v>1.4000000000000057</v>
      </c>
      <c r="F113" s="19">
        <v>105.5</v>
      </c>
      <c r="G113" s="20">
        <f t="shared" si="4"/>
        <v>3</v>
      </c>
    </row>
    <row r="114" spans="1:7" x14ac:dyDescent="0.25">
      <c r="A114" s="15">
        <v>31928</v>
      </c>
      <c r="B114" s="16">
        <v>91.1</v>
      </c>
      <c r="C114" s="17">
        <f t="shared" si="5"/>
        <v>-1.7000000000000028</v>
      </c>
      <c r="D114" s="16">
        <v>80.599999999999994</v>
      </c>
      <c r="E114" s="17">
        <f t="shared" si="3"/>
        <v>-4.1000000000000085</v>
      </c>
      <c r="F114" s="16">
        <v>107.4</v>
      </c>
      <c r="G114" s="17">
        <f t="shared" si="4"/>
        <v>1.9000000000000057</v>
      </c>
    </row>
    <row r="115" spans="1:7" x14ac:dyDescent="0.25">
      <c r="A115" s="18">
        <v>31958</v>
      </c>
      <c r="B115" s="19">
        <v>91.5</v>
      </c>
      <c r="C115" s="20">
        <f t="shared" si="5"/>
        <v>0.40000000000000568</v>
      </c>
      <c r="D115" s="19">
        <v>80.8</v>
      </c>
      <c r="E115" s="20">
        <f t="shared" si="3"/>
        <v>0.20000000000000284</v>
      </c>
      <c r="F115" s="19">
        <v>108.1</v>
      </c>
      <c r="G115" s="20">
        <f t="shared" si="4"/>
        <v>0.69999999999998863</v>
      </c>
    </row>
    <row r="116" spans="1:7" x14ac:dyDescent="0.25">
      <c r="A116" s="15">
        <v>31989</v>
      </c>
      <c r="B116" s="16">
        <v>93.7</v>
      </c>
      <c r="C116" s="17">
        <f t="shared" si="5"/>
        <v>2.2000000000000028</v>
      </c>
      <c r="D116" s="16">
        <v>83.3</v>
      </c>
      <c r="E116" s="17">
        <f t="shared" si="3"/>
        <v>2.5</v>
      </c>
      <c r="F116" s="16">
        <v>109.9</v>
      </c>
      <c r="G116" s="17">
        <f t="shared" si="4"/>
        <v>1.8000000000000114</v>
      </c>
    </row>
    <row r="117" spans="1:7" x14ac:dyDescent="0.25">
      <c r="A117" s="18">
        <v>32020</v>
      </c>
      <c r="B117" s="19">
        <v>94.4</v>
      </c>
      <c r="C117" s="20">
        <f t="shared" si="5"/>
        <v>0.70000000000000284</v>
      </c>
      <c r="D117" s="19">
        <v>85.8</v>
      </c>
      <c r="E117" s="20">
        <f t="shared" si="3"/>
        <v>2.5</v>
      </c>
      <c r="F117" s="19">
        <v>107.8</v>
      </c>
      <c r="G117" s="20">
        <f t="shared" si="4"/>
        <v>-2.1000000000000085</v>
      </c>
    </row>
    <row r="118" spans="1:7" x14ac:dyDescent="0.25">
      <c r="A118" s="15">
        <v>32050</v>
      </c>
      <c r="B118" s="16">
        <v>93.6</v>
      </c>
      <c r="C118" s="17">
        <f t="shared" si="5"/>
        <v>-0.80000000000001137</v>
      </c>
      <c r="D118" s="16">
        <v>84.2</v>
      </c>
      <c r="E118" s="17">
        <f t="shared" si="3"/>
        <v>-1.5999999999999943</v>
      </c>
      <c r="F118" s="16">
        <v>108.3</v>
      </c>
      <c r="G118" s="17">
        <f t="shared" si="4"/>
        <v>0.5</v>
      </c>
    </row>
    <row r="119" spans="1:7" x14ac:dyDescent="0.25">
      <c r="A119" s="18">
        <v>32081</v>
      </c>
      <c r="B119" s="19">
        <v>89.3</v>
      </c>
      <c r="C119" s="20">
        <f t="shared" si="5"/>
        <v>-4.2999999999999972</v>
      </c>
      <c r="D119" s="19">
        <v>80.400000000000006</v>
      </c>
      <c r="E119" s="20">
        <f t="shared" si="3"/>
        <v>-3.7999999999999972</v>
      </c>
      <c r="F119" s="19">
        <v>103.1</v>
      </c>
      <c r="G119" s="20">
        <f t="shared" si="4"/>
        <v>-5.2000000000000028</v>
      </c>
    </row>
    <row r="120" spans="1:7" x14ac:dyDescent="0.25">
      <c r="A120" s="15">
        <v>32111</v>
      </c>
      <c r="B120" s="16">
        <v>83.1</v>
      </c>
      <c r="C120" s="17">
        <f t="shared" si="5"/>
        <v>-6.2000000000000028</v>
      </c>
      <c r="D120" s="16">
        <v>72.7</v>
      </c>
      <c r="E120" s="17">
        <f t="shared" si="3"/>
        <v>-7.7000000000000028</v>
      </c>
      <c r="F120" s="16">
        <v>99.3</v>
      </c>
      <c r="G120" s="17">
        <f t="shared" si="4"/>
        <v>-3.7999999999999972</v>
      </c>
    </row>
    <row r="121" spans="1:7" x14ac:dyDescent="0.25">
      <c r="A121" s="18">
        <v>32142</v>
      </c>
      <c r="B121" s="19">
        <v>86.8</v>
      </c>
      <c r="C121" s="20">
        <f t="shared" si="5"/>
        <v>3.7000000000000028</v>
      </c>
      <c r="D121" s="19">
        <v>76.7</v>
      </c>
      <c r="E121" s="20">
        <f t="shared" si="3"/>
        <v>4</v>
      </c>
      <c r="F121" s="19">
        <v>102.7</v>
      </c>
      <c r="G121" s="20">
        <f t="shared" si="4"/>
        <v>3.4000000000000057</v>
      </c>
    </row>
    <row r="122" spans="1:7" x14ac:dyDescent="0.25">
      <c r="A122" s="15">
        <v>32173</v>
      </c>
      <c r="B122" s="16">
        <v>90.8</v>
      </c>
      <c r="C122" s="17">
        <f t="shared" si="5"/>
        <v>4</v>
      </c>
      <c r="D122" s="16">
        <v>80.900000000000006</v>
      </c>
      <c r="E122" s="17">
        <f t="shared" si="3"/>
        <v>4.2000000000000028</v>
      </c>
      <c r="F122" s="16">
        <v>106.2</v>
      </c>
      <c r="G122" s="17">
        <f t="shared" si="4"/>
        <v>3.5</v>
      </c>
    </row>
    <row r="123" spans="1:7" x14ac:dyDescent="0.25">
      <c r="A123" s="18">
        <v>32202</v>
      </c>
      <c r="B123" s="19">
        <v>91.6</v>
      </c>
      <c r="C123" s="20">
        <f t="shared" si="5"/>
        <v>0.79999999999999716</v>
      </c>
      <c r="D123" s="19">
        <v>81.900000000000006</v>
      </c>
      <c r="E123" s="20">
        <f t="shared" si="3"/>
        <v>1</v>
      </c>
      <c r="F123" s="19">
        <v>106.6</v>
      </c>
      <c r="G123" s="20">
        <f t="shared" si="4"/>
        <v>0.39999999999999147</v>
      </c>
    </row>
    <row r="124" spans="1:7" x14ac:dyDescent="0.25">
      <c r="A124" s="15">
        <v>32233</v>
      </c>
      <c r="B124" s="16">
        <v>94.6</v>
      </c>
      <c r="C124" s="17">
        <f t="shared" si="5"/>
        <v>3</v>
      </c>
      <c r="D124" s="16">
        <v>85.2</v>
      </c>
      <c r="E124" s="17">
        <f t="shared" si="3"/>
        <v>3.2999999999999972</v>
      </c>
      <c r="F124" s="16">
        <v>109.1</v>
      </c>
      <c r="G124" s="17">
        <f t="shared" si="4"/>
        <v>2.5</v>
      </c>
    </row>
    <row r="125" spans="1:7" x14ac:dyDescent="0.25">
      <c r="A125" s="18">
        <v>32263</v>
      </c>
      <c r="B125" s="19">
        <v>91.2</v>
      </c>
      <c r="C125" s="20">
        <f t="shared" si="5"/>
        <v>-3.3999999999999915</v>
      </c>
      <c r="D125" s="19">
        <v>82.4</v>
      </c>
      <c r="E125" s="20">
        <f t="shared" si="3"/>
        <v>-2.7999999999999972</v>
      </c>
      <c r="F125" s="19">
        <v>104.8</v>
      </c>
      <c r="G125" s="20">
        <f t="shared" si="4"/>
        <v>-4.2999999999999972</v>
      </c>
    </row>
    <row r="126" spans="1:7" x14ac:dyDescent="0.25">
      <c r="A126" s="15">
        <v>32294</v>
      </c>
      <c r="B126" s="16">
        <v>94.8</v>
      </c>
      <c r="C126" s="17">
        <f t="shared" si="5"/>
        <v>3.5999999999999943</v>
      </c>
      <c r="D126" s="16">
        <v>87.3</v>
      </c>
      <c r="E126" s="17">
        <f t="shared" si="3"/>
        <v>4.8999999999999915</v>
      </c>
      <c r="F126" s="16">
        <v>106.5</v>
      </c>
      <c r="G126" s="17">
        <f t="shared" si="4"/>
        <v>1.7000000000000028</v>
      </c>
    </row>
    <row r="127" spans="1:7" x14ac:dyDescent="0.25">
      <c r="A127" s="18">
        <v>32324</v>
      </c>
      <c r="B127" s="19">
        <v>94.7</v>
      </c>
      <c r="C127" s="20">
        <f t="shared" si="5"/>
        <v>-9.9999999999994316E-2</v>
      </c>
      <c r="D127" s="19">
        <v>85.7</v>
      </c>
      <c r="E127" s="20">
        <f t="shared" si="3"/>
        <v>-1.5999999999999943</v>
      </c>
      <c r="F127" s="19">
        <v>108.6</v>
      </c>
      <c r="G127" s="20">
        <f t="shared" si="4"/>
        <v>2.0999999999999943</v>
      </c>
    </row>
    <row r="128" spans="1:7" x14ac:dyDescent="0.25">
      <c r="A128" s="15">
        <v>32355</v>
      </c>
      <c r="B128" s="16">
        <v>93.4</v>
      </c>
      <c r="C128" s="17">
        <f t="shared" si="5"/>
        <v>-1.2999999999999972</v>
      </c>
      <c r="D128" s="16">
        <v>82.3</v>
      </c>
      <c r="E128" s="17">
        <f t="shared" si="3"/>
        <v>-3.4000000000000057</v>
      </c>
      <c r="F128" s="16">
        <v>110.7</v>
      </c>
      <c r="G128" s="17">
        <f t="shared" si="4"/>
        <v>2.1000000000000085</v>
      </c>
    </row>
    <row r="129" spans="1:7" x14ac:dyDescent="0.25">
      <c r="A129" s="18">
        <v>32386</v>
      </c>
      <c r="B129" s="19">
        <v>97.4</v>
      </c>
      <c r="C129" s="20">
        <f t="shared" si="5"/>
        <v>4</v>
      </c>
      <c r="D129" s="19">
        <v>88.8</v>
      </c>
      <c r="E129" s="20">
        <f t="shared" si="3"/>
        <v>6.5</v>
      </c>
      <c r="F129" s="19">
        <v>110.8</v>
      </c>
      <c r="G129" s="20">
        <f t="shared" si="4"/>
        <v>9.9999999999994316E-2</v>
      </c>
    </row>
    <row r="130" spans="1:7" x14ac:dyDescent="0.25">
      <c r="A130" s="15">
        <v>32416</v>
      </c>
      <c r="B130" s="16">
        <v>97.3</v>
      </c>
      <c r="C130" s="17">
        <f t="shared" si="5"/>
        <v>-0.10000000000000853</v>
      </c>
      <c r="D130" s="16">
        <v>89.5</v>
      </c>
      <c r="E130" s="17">
        <f t="shared" si="3"/>
        <v>0.70000000000000284</v>
      </c>
      <c r="F130" s="16">
        <v>109.4</v>
      </c>
      <c r="G130" s="17">
        <f t="shared" si="4"/>
        <v>-1.3999999999999915</v>
      </c>
    </row>
    <row r="131" spans="1:7" x14ac:dyDescent="0.25">
      <c r="A131" s="18">
        <v>32447</v>
      </c>
      <c r="B131" s="19">
        <v>94.1</v>
      </c>
      <c r="C131" s="20">
        <f t="shared" si="5"/>
        <v>-3.2000000000000028</v>
      </c>
      <c r="D131" s="19">
        <v>87</v>
      </c>
      <c r="E131" s="20">
        <f t="shared" ref="E131:E194" si="6">D131-D130</f>
        <v>-2.5</v>
      </c>
      <c r="F131" s="19">
        <v>105</v>
      </c>
      <c r="G131" s="20">
        <f t="shared" ref="G131:G194" si="7">F131-F130</f>
        <v>-4.4000000000000057</v>
      </c>
    </row>
    <row r="132" spans="1:7" x14ac:dyDescent="0.25">
      <c r="A132" s="15">
        <v>32477</v>
      </c>
      <c r="B132" s="16">
        <v>93</v>
      </c>
      <c r="C132" s="17">
        <f t="shared" ref="C132:C195" si="8">B132-B131</f>
        <v>-1.0999999999999943</v>
      </c>
      <c r="D132" s="16">
        <v>86.3</v>
      </c>
      <c r="E132" s="17">
        <f t="shared" si="6"/>
        <v>-0.70000000000000284</v>
      </c>
      <c r="F132" s="16">
        <v>103.3</v>
      </c>
      <c r="G132" s="17">
        <f t="shared" si="7"/>
        <v>-1.7000000000000028</v>
      </c>
    </row>
    <row r="133" spans="1:7" x14ac:dyDescent="0.25">
      <c r="A133" s="18">
        <v>32508</v>
      </c>
      <c r="B133" s="19">
        <v>91.9</v>
      </c>
      <c r="C133" s="20">
        <f t="shared" si="8"/>
        <v>-1.0999999999999943</v>
      </c>
      <c r="D133" s="19">
        <v>85.5</v>
      </c>
      <c r="E133" s="20">
        <f t="shared" si="6"/>
        <v>-0.79999999999999716</v>
      </c>
      <c r="F133" s="19">
        <v>102</v>
      </c>
      <c r="G133" s="20">
        <f t="shared" si="7"/>
        <v>-1.2999999999999972</v>
      </c>
    </row>
    <row r="134" spans="1:7" x14ac:dyDescent="0.25">
      <c r="A134" s="15">
        <v>32539</v>
      </c>
      <c r="B134" s="16">
        <v>97.9</v>
      </c>
      <c r="C134" s="17">
        <f t="shared" si="8"/>
        <v>6</v>
      </c>
      <c r="D134" s="16">
        <v>89.9</v>
      </c>
      <c r="E134" s="17">
        <f t="shared" si="6"/>
        <v>4.4000000000000057</v>
      </c>
      <c r="F134" s="16">
        <v>110.3</v>
      </c>
      <c r="G134" s="17">
        <f t="shared" si="7"/>
        <v>8.2999999999999972</v>
      </c>
    </row>
    <row r="135" spans="1:7" x14ac:dyDescent="0.25">
      <c r="A135" s="18">
        <v>32567</v>
      </c>
      <c r="B135" s="19">
        <v>95.4</v>
      </c>
      <c r="C135" s="20">
        <f t="shared" si="8"/>
        <v>-2.5</v>
      </c>
      <c r="D135" s="19">
        <v>88.8</v>
      </c>
      <c r="E135" s="20">
        <f t="shared" si="6"/>
        <v>-1.1000000000000085</v>
      </c>
      <c r="F135" s="19">
        <v>105.7</v>
      </c>
      <c r="G135" s="20">
        <f t="shared" si="7"/>
        <v>-4.5999999999999943</v>
      </c>
    </row>
    <row r="136" spans="1:7" x14ac:dyDescent="0.25">
      <c r="A136" s="15">
        <v>32598</v>
      </c>
      <c r="B136" s="16">
        <v>94.3</v>
      </c>
      <c r="C136" s="17">
        <f t="shared" si="8"/>
        <v>-1.1000000000000085</v>
      </c>
      <c r="D136" s="16">
        <v>87.6</v>
      </c>
      <c r="E136" s="17">
        <f t="shared" si="6"/>
        <v>-1.2000000000000028</v>
      </c>
      <c r="F136" s="16">
        <v>104.8</v>
      </c>
      <c r="G136" s="17">
        <f t="shared" si="7"/>
        <v>-0.90000000000000568</v>
      </c>
    </row>
    <row r="137" spans="1:7" x14ac:dyDescent="0.25">
      <c r="A137" s="18">
        <v>32628</v>
      </c>
      <c r="B137" s="19">
        <v>91.5</v>
      </c>
      <c r="C137" s="20">
        <f t="shared" si="8"/>
        <v>-2.7999999999999972</v>
      </c>
      <c r="D137" s="19">
        <v>83.2</v>
      </c>
      <c r="E137" s="20">
        <f t="shared" si="6"/>
        <v>-4.3999999999999915</v>
      </c>
      <c r="F137" s="19">
        <v>104.4</v>
      </c>
      <c r="G137" s="20">
        <f t="shared" si="7"/>
        <v>-0.39999999999999147</v>
      </c>
    </row>
    <row r="138" spans="1:7" x14ac:dyDescent="0.25">
      <c r="A138" s="15">
        <v>32659</v>
      </c>
      <c r="B138" s="16">
        <v>90.7</v>
      </c>
      <c r="C138" s="17">
        <f t="shared" si="8"/>
        <v>-0.79999999999999716</v>
      </c>
      <c r="D138" s="16">
        <v>80.099999999999994</v>
      </c>
      <c r="E138" s="17">
        <f t="shared" si="6"/>
        <v>-3.1000000000000085</v>
      </c>
      <c r="F138" s="16">
        <v>107.1</v>
      </c>
      <c r="G138" s="17">
        <f t="shared" si="7"/>
        <v>2.6999999999999886</v>
      </c>
    </row>
    <row r="139" spans="1:7" x14ac:dyDescent="0.25">
      <c r="A139" s="18">
        <v>32689</v>
      </c>
      <c r="B139" s="19">
        <v>90.6</v>
      </c>
      <c r="C139" s="20">
        <f t="shared" si="8"/>
        <v>-0.10000000000000853</v>
      </c>
      <c r="D139" s="19">
        <v>82</v>
      </c>
      <c r="E139" s="20">
        <f t="shared" si="6"/>
        <v>1.9000000000000057</v>
      </c>
      <c r="F139" s="19">
        <v>104.1</v>
      </c>
      <c r="G139" s="20">
        <f t="shared" si="7"/>
        <v>-3</v>
      </c>
    </row>
    <row r="140" spans="1:7" x14ac:dyDescent="0.25">
      <c r="A140" s="15">
        <v>32720</v>
      </c>
      <c r="B140" s="16">
        <v>92</v>
      </c>
      <c r="C140" s="17">
        <f t="shared" si="8"/>
        <v>1.4000000000000057</v>
      </c>
      <c r="D140" s="16">
        <v>85.5</v>
      </c>
      <c r="E140" s="17">
        <f t="shared" si="6"/>
        <v>3.5</v>
      </c>
      <c r="F140" s="16">
        <v>102.1</v>
      </c>
      <c r="G140" s="17">
        <f t="shared" si="7"/>
        <v>-2</v>
      </c>
    </row>
    <row r="141" spans="1:7" x14ac:dyDescent="0.25">
      <c r="A141" s="18">
        <v>32751</v>
      </c>
      <c r="B141" s="19">
        <v>89.6</v>
      </c>
      <c r="C141" s="20">
        <f t="shared" si="8"/>
        <v>-2.4000000000000057</v>
      </c>
      <c r="D141" s="19">
        <v>80.3</v>
      </c>
      <c r="E141" s="20">
        <f t="shared" si="6"/>
        <v>-5.2000000000000028</v>
      </c>
      <c r="F141" s="19">
        <v>103.9</v>
      </c>
      <c r="G141" s="20">
        <f t="shared" si="7"/>
        <v>1.8000000000000114</v>
      </c>
    </row>
    <row r="142" spans="1:7" x14ac:dyDescent="0.25">
      <c r="A142" s="15">
        <v>32781</v>
      </c>
      <c r="B142" s="16">
        <v>95.8</v>
      </c>
      <c r="C142" s="17">
        <f t="shared" si="8"/>
        <v>6.2000000000000028</v>
      </c>
      <c r="D142" s="16">
        <v>88.6</v>
      </c>
      <c r="E142" s="17">
        <f t="shared" si="6"/>
        <v>8.2999999999999972</v>
      </c>
      <c r="F142" s="16">
        <v>107.1</v>
      </c>
      <c r="G142" s="17">
        <f t="shared" si="7"/>
        <v>3.1999999999999886</v>
      </c>
    </row>
    <row r="143" spans="1:7" x14ac:dyDescent="0.25">
      <c r="A143" s="18">
        <v>32812</v>
      </c>
      <c r="B143" s="19">
        <v>93.9</v>
      </c>
      <c r="C143" s="20">
        <f t="shared" si="8"/>
        <v>-1.8999999999999915</v>
      </c>
      <c r="D143" s="19">
        <v>87.2</v>
      </c>
      <c r="E143" s="20">
        <f t="shared" si="6"/>
        <v>-1.3999999999999915</v>
      </c>
      <c r="F143" s="19">
        <v>104.4</v>
      </c>
      <c r="G143" s="20">
        <f t="shared" si="7"/>
        <v>-2.6999999999999886</v>
      </c>
    </row>
    <row r="144" spans="1:7" x14ac:dyDescent="0.25">
      <c r="A144" s="15">
        <v>32842</v>
      </c>
      <c r="B144" s="16">
        <v>90.9</v>
      </c>
      <c r="C144" s="17">
        <f t="shared" si="8"/>
        <v>-3</v>
      </c>
      <c r="D144" s="16">
        <v>84.3</v>
      </c>
      <c r="E144" s="17">
        <f t="shared" si="6"/>
        <v>-2.9000000000000057</v>
      </c>
      <c r="F144" s="16">
        <v>101.2</v>
      </c>
      <c r="G144" s="17">
        <f t="shared" si="7"/>
        <v>-3.2000000000000028</v>
      </c>
    </row>
    <row r="145" spans="1:7" x14ac:dyDescent="0.25">
      <c r="A145" s="18">
        <v>32873</v>
      </c>
      <c r="B145" s="19">
        <v>90.5</v>
      </c>
      <c r="C145" s="20">
        <f t="shared" si="8"/>
        <v>-0.40000000000000568</v>
      </c>
      <c r="D145" s="19">
        <v>85.5</v>
      </c>
      <c r="E145" s="20">
        <f t="shared" si="6"/>
        <v>1.2000000000000028</v>
      </c>
      <c r="F145" s="19">
        <v>98.2</v>
      </c>
      <c r="G145" s="20">
        <f t="shared" si="7"/>
        <v>-3</v>
      </c>
    </row>
    <row r="146" spans="1:7" x14ac:dyDescent="0.25">
      <c r="A146" s="15">
        <v>32904</v>
      </c>
      <c r="B146" s="16">
        <v>93</v>
      </c>
      <c r="C146" s="17">
        <f t="shared" si="8"/>
        <v>2.5</v>
      </c>
      <c r="D146" s="16">
        <v>83.4</v>
      </c>
      <c r="E146" s="17">
        <f t="shared" si="6"/>
        <v>-2.0999999999999943</v>
      </c>
      <c r="F146" s="16">
        <v>108</v>
      </c>
      <c r="G146" s="17">
        <f t="shared" si="7"/>
        <v>9.7999999999999972</v>
      </c>
    </row>
    <row r="147" spans="1:7" x14ac:dyDescent="0.25">
      <c r="A147" s="18">
        <v>32932</v>
      </c>
      <c r="B147" s="19">
        <v>89.5</v>
      </c>
      <c r="C147" s="20">
        <f t="shared" si="8"/>
        <v>-3.5</v>
      </c>
      <c r="D147" s="19">
        <v>81.3</v>
      </c>
      <c r="E147" s="20">
        <f t="shared" si="6"/>
        <v>-2.1000000000000085</v>
      </c>
      <c r="F147" s="19">
        <v>102.3</v>
      </c>
      <c r="G147" s="20">
        <f t="shared" si="7"/>
        <v>-5.7000000000000028</v>
      </c>
    </row>
    <row r="148" spans="1:7" x14ac:dyDescent="0.25">
      <c r="A148" s="15">
        <v>32963</v>
      </c>
      <c r="B148" s="16">
        <v>91.3</v>
      </c>
      <c r="C148" s="17">
        <f t="shared" si="8"/>
        <v>1.7999999999999972</v>
      </c>
      <c r="D148" s="16">
        <v>81.3</v>
      </c>
      <c r="E148" s="17">
        <f t="shared" si="6"/>
        <v>0</v>
      </c>
      <c r="F148" s="16">
        <v>106.9</v>
      </c>
      <c r="G148" s="17">
        <f t="shared" si="7"/>
        <v>4.6000000000000085</v>
      </c>
    </row>
    <row r="149" spans="1:7" x14ac:dyDescent="0.25">
      <c r="A149" s="18">
        <v>32993</v>
      </c>
      <c r="B149" s="19">
        <v>93.9</v>
      </c>
      <c r="C149" s="20">
        <f t="shared" si="8"/>
        <v>2.6000000000000085</v>
      </c>
      <c r="D149" s="19">
        <v>83.9</v>
      </c>
      <c r="E149" s="20">
        <f t="shared" si="6"/>
        <v>2.6000000000000085</v>
      </c>
      <c r="F149" s="19">
        <v>109.4</v>
      </c>
      <c r="G149" s="20">
        <f t="shared" si="7"/>
        <v>2.5</v>
      </c>
    </row>
    <row r="150" spans="1:7" x14ac:dyDescent="0.25">
      <c r="A150" s="15">
        <v>33024</v>
      </c>
      <c r="B150" s="16">
        <v>90.6</v>
      </c>
      <c r="C150" s="17">
        <f t="shared" si="8"/>
        <v>-3.3000000000000114</v>
      </c>
      <c r="D150" s="16">
        <v>79.3</v>
      </c>
      <c r="E150" s="17">
        <f t="shared" si="6"/>
        <v>-4.6000000000000085</v>
      </c>
      <c r="F150" s="16">
        <v>108.1</v>
      </c>
      <c r="G150" s="17">
        <f t="shared" si="7"/>
        <v>-1.3000000000000114</v>
      </c>
    </row>
    <row r="151" spans="1:7" x14ac:dyDescent="0.25">
      <c r="A151" s="18">
        <v>33054</v>
      </c>
      <c r="B151" s="19">
        <v>88.3</v>
      </c>
      <c r="C151" s="20">
        <f t="shared" si="8"/>
        <v>-2.2999999999999972</v>
      </c>
      <c r="D151" s="19">
        <v>76.599999999999994</v>
      </c>
      <c r="E151" s="20">
        <f t="shared" si="6"/>
        <v>-2.7000000000000028</v>
      </c>
      <c r="F151" s="19">
        <v>106.5</v>
      </c>
      <c r="G151" s="20">
        <f t="shared" si="7"/>
        <v>-1.5999999999999943</v>
      </c>
    </row>
    <row r="152" spans="1:7" x14ac:dyDescent="0.25">
      <c r="A152" s="15">
        <v>33085</v>
      </c>
      <c r="B152" s="16">
        <v>88.2</v>
      </c>
      <c r="C152" s="17">
        <f t="shared" si="8"/>
        <v>-9.9999999999994316E-2</v>
      </c>
      <c r="D152" s="16">
        <v>77.3</v>
      </c>
      <c r="E152" s="17">
        <f t="shared" si="6"/>
        <v>0.70000000000000284</v>
      </c>
      <c r="F152" s="16">
        <v>105.1</v>
      </c>
      <c r="G152" s="17">
        <f t="shared" si="7"/>
        <v>-1.4000000000000057</v>
      </c>
    </row>
    <row r="153" spans="1:7" x14ac:dyDescent="0.25">
      <c r="A153" s="18">
        <v>33116</v>
      </c>
      <c r="B153" s="19">
        <v>76.400000000000006</v>
      </c>
      <c r="C153" s="20">
        <f t="shared" si="8"/>
        <v>-11.799999999999997</v>
      </c>
      <c r="D153" s="19">
        <v>62.9</v>
      </c>
      <c r="E153" s="20">
        <f t="shared" si="6"/>
        <v>-14.399999999999999</v>
      </c>
      <c r="F153" s="19">
        <v>97.5</v>
      </c>
      <c r="G153" s="20">
        <f t="shared" si="7"/>
        <v>-7.5999999999999943</v>
      </c>
    </row>
    <row r="154" spans="1:7" x14ac:dyDescent="0.25">
      <c r="A154" s="15">
        <v>33146</v>
      </c>
      <c r="B154" s="16">
        <v>72.8</v>
      </c>
      <c r="C154" s="17">
        <f t="shared" si="8"/>
        <v>-3.6000000000000085</v>
      </c>
      <c r="D154" s="16">
        <v>58.8</v>
      </c>
      <c r="E154" s="17">
        <f t="shared" si="6"/>
        <v>-4.1000000000000014</v>
      </c>
      <c r="F154" s="16">
        <v>94.7</v>
      </c>
      <c r="G154" s="17">
        <f t="shared" si="7"/>
        <v>-2.7999999999999972</v>
      </c>
    </row>
    <row r="155" spans="1:7" x14ac:dyDescent="0.25">
      <c r="A155" s="18">
        <v>33177</v>
      </c>
      <c r="B155" s="19">
        <v>63.9</v>
      </c>
      <c r="C155" s="20">
        <f t="shared" si="8"/>
        <v>-8.8999999999999986</v>
      </c>
      <c r="D155" s="19">
        <v>50.9</v>
      </c>
      <c r="E155" s="20">
        <f t="shared" si="6"/>
        <v>-7.8999999999999986</v>
      </c>
      <c r="F155" s="19">
        <v>84.2</v>
      </c>
      <c r="G155" s="20">
        <f t="shared" si="7"/>
        <v>-10.5</v>
      </c>
    </row>
    <row r="156" spans="1:7" x14ac:dyDescent="0.25">
      <c r="A156" s="15">
        <v>33207</v>
      </c>
      <c r="B156" s="16">
        <v>66</v>
      </c>
      <c r="C156" s="17">
        <f t="shared" si="8"/>
        <v>2.1000000000000014</v>
      </c>
      <c r="D156" s="16">
        <v>52.8</v>
      </c>
      <c r="E156" s="17">
        <f t="shared" si="6"/>
        <v>1.8999999999999986</v>
      </c>
      <c r="F156" s="16">
        <v>86.7</v>
      </c>
      <c r="G156" s="17">
        <f t="shared" si="7"/>
        <v>2.5</v>
      </c>
    </row>
    <row r="157" spans="1:7" x14ac:dyDescent="0.25">
      <c r="A157" s="18">
        <v>33238</v>
      </c>
      <c r="B157" s="19">
        <v>65.5</v>
      </c>
      <c r="C157" s="20">
        <f t="shared" si="8"/>
        <v>-0.5</v>
      </c>
      <c r="D157" s="19">
        <v>53.7</v>
      </c>
      <c r="E157" s="20">
        <f t="shared" si="6"/>
        <v>0.90000000000000568</v>
      </c>
      <c r="F157" s="19">
        <v>84</v>
      </c>
      <c r="G157" s="20">
        <f t="shared" si="7"/>
        <v>-2.7000000000000028</v>
      </c>
    </row>
    <row r="158" spans="1:7" x14ac:dyDescent="0.25">
      <c r="A158" s="15">
        <v>33269</v>
      </c>
      <c r="B158" s="16">
        <v>66.8</v>
      </c>
      <c r="C158" s="17">
        <f t="shared" si="8"/>
        <v>1.2999999999999972</v>
      </c>
      <c r="D158" s="16">
        <v>55.2</v>
      </c>
      <c r="E158" s="17">
        <f t="shared" si="6"/>
        <v>1.5</v>
      </c>
      <c r="F158" s="16">
        <v>84.9</v>
      </c>
      <c r="G158" s="17">
        <f t="shared" si="7"/>
        <v>0.90000000000000568</v>
      </c>
    </row>
    <row r="159" spans="1:7" x14ac:dyDescent="0.25">
      <c r="A159" s="18">
        <v>33297</v>
      </c>
      <c r="B159" s="19">
        <v>70.400000000000006</v>
      </c>
      <c r="C159" s="20">
        <f t="shared" si="8"/>
        <v>3.6000000000000085</v>
      </c>
      <c r="D159" s="19">
        <v>62</v>
      </c>
      <c r="E159" s="20">
        <f t="shared" si="6"/>
        <v>6.7999999999999972</v>
      </c>
      <c r="F159" s="19">
        <v>83.7</v>
      </c>
      <c r="G159" s="20">
        <f t="shared" si="7"/>
        <v>-1.2000000000000028</v>
      </c>
    </row>
    <row r="160" spans="1:7" x14ac:dyDescent="0.25">
      <c r="A160" s="15">
        <v>33328</v>
      </c>
      <c r="B160" s="16">
        <v>87.7</v>
      </c>
      <c r="C160" s="17">
        <f t="shared" si="8"/>
        <v>17.299999999999997</v>
      </c>
      <c r="D160" s="16">
        <v>84.5</v>
      </c>
      <c r="E160" s="17">
        <f t="shared" si="6"/>
        <v>22.5</v>
      </c>
      <c r="F160" s="16">
        <v>92.7</v>
      </c>
      <c r="G160" s="17">
        <f t="shared" si="7"/>
        <v>9</v>
      </c>
    </row>
    <row r="161" spans="1:7" x14ac:dyDescent="0.25">
      <c r="A161" s="18">
        <v>33358</v>
      </c>
      <c r="B161" s="19">
        <v>81.8</v>
      </c>
      <c r="C161" s="20">
        <f t="shared" si="8"/>
        <v>-5.9000000000000057</v>
      </c>
      <c r="D161" s="19">
        <v>74.7</v>
      </c>
      <c r="E161" s="20">
        <f t="shared" si="6"/>
        <v>-9.7999999999999972</v>
      </c>
      <c r="F161" s="19">
        <v>92.8</v>
      </c>
      <c r="G161" s="20">
        <f t="shared" si="7"/>
        <v>9.9999999999994316E-2</v>
      </c>
    </row>
    <row r="162" spans="1:7" x14ac:dyDescent="0.25">
      <c r="A162" s="15">
        <v>33389</v>
      </c>
      <c r="B162" s="16">
        <v>78.3</v>
      </c>
      <c r="C162" s="17">
        <f t="shared" si="8"/>
        <v>-3.5</v>
      </c>
      <c r="D162" s="16">
        <v>71.5</v>
      </c>
      <c r="E162" s="17">
        <f t="shared" si="6"/>
        <v>-3.2000000000000028</v>
      </c>
      <c r="F162" s="16">
        <v>89</v>
      </c>
      <c r="G162" s="17">
        <f t="shared" si="7"/>
        <v>-3.7999999999999972</v>
      </c>
    </row>
    <row r="163" spans="1:7" x14ac:dyDescent="0.25">
      <c r="A163" s="18">
        <v>33419</v>
      </c>
      <c r="B163" s="19">
        <v>82.1</v>
      </c>
      <c r="C163" s="20">
        <f t="shared" si="8"/>
        <v>3.7999999999999972</v>
      </c>
      <c r="D163" s="19">
        <v>75.900000000000006</v>
      </c>
      <c r="E163" s="20">
        <f t="shared" si="6"/>
        <v>4.4000000000000057</v>
      </c>
      <c r="F163" s="19">
        <v>91.9</v>
      </c>
      <c r="G163" s="20">
        <f t="shared" si="7"/>
        <v>2.9000000000000057</v>
      </c>
    </row>
    <row r="164" spans="1:7" x14ac:dyDescent="0.25">
      <c r="A164" s="15">
        <v>33450</v>
      </c>
      <c r="B164" s="16">
        <v>82.9</v>
      </c>
      <c r="C164" s="17">
        <f t="shared" si="8"/>
        <v>0.80000000000001137</v>
      </c>
      <c r="D164" s="16">
        <v>74.400000000000006</v>
      </c>
      <c r="E164" s="17">
        <f t="shared" si="6"/>
        <v>-1.5</v>
      </c>
      <c r="F164" s="16">
        <v>96.1</v>
      </c>
      <c r="G164" s="17">
        <f t="shared" si="7"/>
        <v>4.1999999999999886</v>
      </c>
    </row>
    <row r="165" spans="1:7" x14ac:dyDescent="0.25">
      <c r="A165" s="18">
        <v>33481</v>
      </c>
      <c r="B165" s="19">
        <v>82</v>
      </c>
      <c r="C165" s="20">
        <f t="shared" si="8"/>
        <v>-0.90000000000000568</v>
      </c>
      <c r="D165" s="19">
        <v>75.3</v>
      </c>
      <c r="E165" s="20">
        <f t="shared" si="6"/>
        <v>0.89999999999999147</v>
      </c>
      <c r="F165" s="19">
        <v>92.3</v>
      </c>
      <c r="G165" s="20">
        <f t="shared" si="7"/>
        <v>-3.7999999999999972</v>
      </c>
    </row>
    <row r="166" spans="1:7" x14ac:dyDescent="0.25">
      <c r="A166" s="15">
        <v>33511</v>
      </c>
      <c r="B166" s="16">
        <v>83</v>
      </c>
      <c r="C166" s="17">
        <f t="shared" si="8"/>
        <v>1</v>
      </c>
      <c r="D166" s="16">
        <v>76.400000000000006</v>
      </c>
      <c r="E166" s="17">
        <f t="shared" si="6"/>
        <v>1.1000000000000085</v>
      </c>
      <c r="F166" s="16">
        <v>93.2</v>
      </c>
      <c r="G166" s="17">
        <f t="shared" si="7"/>
        <v>0.90000000000000568</v>
      </c>
    </row>
    <row r="167" spans="1:7" x14ac:dyDescent="0.25">
      <c r="A167" s="18">
        <v>33542</v>
      </c>
      <c r="B167" s="19">
        <v>78.3</v>
      </c>
      <c r="C167" s="20">
        <f t="shared" si="8"/>
        <v>-4.7000000000000028</v>
      </c>
      <c r="D167" s="19">
        <v>70.5</v>
      </c>
      <c r="E167" s="20">
        <f t="shared" si="6"/>
        <v>-5.9000000000000057</v>
      </c>
      <c r="F167" s="19">
        <v>90.4</v>
      </c>
      <c r="G167" s="20">
        <f t="shared" si="7"/>
        <v>-2.7999999999999972</v>
      </c>
    </row>
    <row r="168" spans="1:7" x14ac:dyDescent="0.25">
      <c r="A168" s="15">
        <v>33572</v>
      </c>
      <c r="B168" s="16">
        <v>69.099999999999994</v>
      </c>
      <c r="C168" s="17">
        <f t="shared" si="8"/>
        <v>-9.2000000000000028</v>
      </c>
      <c r="D168" s="16">
        <v>61.9</v>
      </c>
      <c r="E168" s="17">
        <f t="shared" si="6"/>
        <v>-8.6000000000000014</v>
      </c>
      <c r="F168" s="16">
        <v>80.3</v>
      </c>
      <c r="G168" s="17">
        <f t="shared" si="7"/>
        <v>-10.100000000000009</v>
      </c>
    </row>
    <row r="169" spans="1:7" x14ac:dyDescent="0.25">
      <c r="A169" s="18">
        <v>33603</v>
      </c>
      <c r="B169" s="19">
        <v>68.2</v>
      </c>
      <c r="C169" s="20">
        <f t="shared" si="8"/>
        <v>-0.89999999999999147</v>
      </c>
      <c r="D169" s="19">
        <v>61.5</v>
      </c>
      <c r="E169" s="20">
        <f t="shared" si="6"/>
        <v>-0.39999999999999858</v>
      </c>
      <c r="F169" s="19">
        <v>78.7</v>
      </c>
      <c r="G169" s="20">
        <f t="shared" si="7"/>
        <v>-1.5999999999999943</v>
      </c>
    </row>
    <row r="170" spans="1:7" x14ac:dyDescent="0.25">
      <c r="A170" s="15">
        <v>33634</v>
      </c>
      <c r="B170" s="16">
        <v>67.5</v>
      </c>
      <c r="C170" s="17">
        <f t="shared" si="8"/>
        <v>-0.70000000000000284</v>
      </c>
      <c r="D170" s="16">
        <v>59.1</v>
      </c>
      <c r="E170" s="17">
        <f t="shared" si="6"/>
        <v>-2.3999999999999986</v>
      </c>
      <c r="F170" s="16">
        <v>80.5</v>
      </c>
      <c r="G170" s="17">
        <f t="shared" si="7"/>
        <v>1.7999999999999972</v>
      </c>
    </row>
    <row r="171" spans="1:7" x14ac:dyDescent="0.25">
      <c r="A171" s="18">
        <v>33663</v>
      </c>
      <c r="B171" s="19">
        <v>68.8</v>
      </c>
      <c r="C171" s="20">
        <f t="shared" si="8"/>
        <v>1.2999999999999972</v>
      </c>
      <c r="D171" s="19">
        <v>61.8</v>
      </c>
      <c r="E171" s="20">
        <f t="shared" si="6"/>
        <v>2.6999999999999957</v>
      </c>
      <c r="F171" s="19">
        <v>79.7</v>
      </c>
      <c r="G171" s="20">
        <f t="shared" si="7"/>
        <v>-0.79999999999999716</v>
      </c>
    </row>
    <row r="172" spans="1:7" x14ac:dyDescent="0.25">
      <c r="A172" s="15">
        <v>33694</v>
      </c>
      <c r="B172" s="16">
        <v>76</v>
      </c>
      <c r="C172" s="17">
        <f t="shared" si="8"/>
        <v>7.2000000000000028</v>
      </c>
      <c r="D172" s="16">
        <v>70.3</v>
      </c>
      <c r="E172" s="17">
        <f t="shared" si="6"/>
        <v>8.5</v>
      </c>
      <c r="F172" s="16">
        <v>84.9</v>
      </c>
      <c r="G172" s="17">
        <f t="shared" si="7"/>
        <v>5.2000000000000028</v>
      </c>
    </row>
    <row r="173" spans="1:7" x14ac:dyDescent="0.25">
      <c r="A173" s="18">
        <v>33724</v>
      </c>
      <c r="B173" s="19">
        <v>77.2</v>
      </c>
      <c r="C173" s="20">
        <f t="shared" si="8"/>
        <v>1.2000000000000028</v>
      </c>
      <c r="D173" s="19">
        <v>70.5</v>
      </c>
      <c r="E173" s="20">
        <f t="shared" si="6"/>
        <v>0.20000000000000284</v>
      </c>
      <c r="F173" s="19">
        <v>87.7</v>
      </c>
      <c r="G173" s="20">
        <f t="shared" si="7"/>
        <v>2.7999999999999972</v>
      </c>
    </row>
    <row r="174" spans="1:7" x14ac:dyDescent="0.25">
      <c r="A174" s="15">
        <v>33755</v>
      </c>
      <c r="B174" s="16">
        <v>79.2</v>
      </c>
      <c r="C174" s="17">
        <f t="shared" si="8"/>
        <v>2</v>
      </c>
      <c r="D174" s="16">
        <v>71.2</v>
      </c>
      <c r="E174" s="17">
        <f t="shared" si="6"/>
        <v>0.70000000000000284</v>
      </c>
      <c r="F174" s="16">
        <v>91.5</v>
      </c>
      <c r="G174" s="17">
        <f t="shared" si="7"/>
        <v>3.7999999999999972</v>
      </c>
    </row>
    <row r="175" spans="1:7" x14ac:dyDescent="0.25">
      <c r="A175" s="18">
        <v>33785</v>
      </c>
      <c r="B175" s="19">
        <v>80.400000000000006</v>
      </c>
      <c r="C175" s="20">
        <f t="shared" si="8"/>
        <v>1.2000000000000028</v>
      </c>
      <c r="D175" s="19">
        <v>70.7</v>
      </c>
      <c r="E175" s="20">
        <f t="shared" si="6"/>
        <v>-0.5</v>
      </c>
      <c r="F175" s="19">
        <v>95.4</v>
      </c>
      <c r="G175" s="20">
        <f t="shared" si="7"/>
        <v>3.9000000000000057</v>
      </c>
    </row>
    <row r="176" spans="1:7" x14ac:dyDescent="0.25">
      <c r="A176" s="15">
        <v>33816</v>
      </c>
      <c r="B176" s="16">
        <v>76.599999999999994</v>
      </c>
      <c r="C176" s="17">
        <f t="shared" si="8"/>
        <v>-3.8000000000000114</v>
      </c>
      <c r="D176" s="16">
        <v>67.599999999999994</v>
      </c>
      <c r="E176" s="17">
        <f t="shared" si="6"/>
        <v>-3.1000000000000085</v>
      </c>
      <c r="F176" s="16">
        <v>90.6</v>
      </c>
      <c r="G176" s="17">
        <f t="shared" si="7"/>
        <v>-4.8000000000000114</v>
      </c>
    </row>
    <row r="177" spans="1:7" x14ac:dyDescent="0.25">
      <c r="A177" s="18">
        <v>33847</v>
      </c>
      <c r="B177" s="19">
        <v>76.099999999999994</v>
      </c>
      <c r="C177" s="20">
        <f t="shared" si="8"/>
        <v>-0.5</v>
      </c>
      <c r="D177" s="19">
        <v>69.5</v>
      </c>
      <c r="E177" s="20">
        <f t="shared" si="6"/>
        <v>1.9000000000000057</v>
      </c>
      <c r="F177" s="19">
        <v>86.2</v>
      </c>
      <c r="G177" s="20">
        <f t="shared" si="7"/>
        <v>-4.3999999999999915</v>
      </c>
    </row>
    <row r="178" spans="1:7" x14ac:dyDescent="0.25">
      <c r="A178" s="15">
        <v>33877</v>
      </c>
      <c r="B178" s="16">
        <v>75.599999999999994</v>
      </c>
      <c r="C178" s="17">
        <f t="shared" si="8"/>
        <v>-0.5</v>
      </c>
      <c r="D178" s="16">
        <v>67.400000000000006</v>
      </c>
      <c r="E178" s="17">
        <f t="shared" si="6"/>
        <v>-2.0999999999999943</v>
      </c>
      <c r="F178" s="16">
        <v>88.3</v>
      </c>
      <c r="G178" s="17">
        <f t="shared" si="7"/>
        <v>2.0999999999999943</v>
      </c>
    </row>
    <row r="179" spans="1:7" x14ac:dyDescent="0.25">
      <c r="A179" s="18">
        <v>33908</v>
      </c>
      <c r="B179" s="19">
        <v>73.3</v>
      </c>
      <c r="C179" s="20">
        <f t="shared" si="8"/>
        <v>-2.2999999999999972</v>
      </c>
      <c r="D179" s="19">
        <v>67.5</v>
      </c>
      <c r="E179" s="20">
        <f t="shared" si="6"/>
        <v>9.9999999999994316E-2</v>
      </c>
      <c r="F179" s="19">
        <v>82.5</v>
      </c>
      <c r="G179" s="20">
        <f t="shared" si="7"/>
        <v>-5.7999999999999972</v>
      </c>
    </row>
    <row r="180" spans="1:7" x14ac:dyDescent="0.25">
      <c r="A180" s="15">
        <v>33938</v>
      </c>
      <c r="B180" s="16">
        <v>85.3</v>
      </c>
      <c r="C180" s="17">
        <f t="shared" si="8"/>
        <v>12</v>
      </c>
      <c r="D180" s="16">
        <v>78.2</v>
      </c>
      <c r="E180" s="17">
        <f t="shared" si="6"/>
        <v>10.700000000000003</v>
      </c>
      <c r="F180" s="16">
        <v>96.4</v>
      </c>
      <c r="G180" s="17">
        <f t="shared" si="7"/>
        <v>13.900000000000006</v>
      </c>
    </row>
    <row r="181" spans="1:7" x14ac:dyDescent="0.25">
      <c r="A181" s="18">
        <v>33969</v>
      </c>
      <c r="B181" s="19">
        <v>91</v>
      </c>
      <c r="C181" s="20">
        <f t="shared" si="8"/>
        <v>5.7000000000000028</v>
      </c>
      <c r="D181" s="19">
        <v>89.5</v>
      </c>
      <c r="E181" s="20">
        <f t="shared" si="6"/>
        <v>11.299999999999997</v>
      </c>
      <c r="F181" s="19">
        <v>93.4</v>
      </c>
      <c r="G181" s="20">
        <f t="shared" si="7"/>
        <v>-3</v>
      </c>
    </row>
    <row r="182" spans="1:7" x14ac:dyDescent="0.25">
      <c r="A182" s="15">
        <v>34000</v>
      </c>
      <c r="B182" s="16">
        <v>89.3</v>
      </c>
      <c r="C182" s="17">
        <f t="shared" si="8"/>
        <v>-1.7000000000000028</v>
      </c>
      <c r="D182" s="16">
        <v>83.4</v>
      </c>
      <c r="E182" s="17">
        <f t="shared" si="6"/>
        <v>-6.0999999999999943</v>
      </c>
      <c r="F182" s="16">
        <v>98.6</v>
      </c>
      <c r="G182" s="17">
        <f t="shared" si="7"/>
        <v>5.1999999999999886</v>
      </c>
    </row>
    <row r="183" spans="1:7" x14ac:dyDescent="0.25">
      <c r="A183" s="18">
        <v>34028</v>
      </c>
      <c r="B183" s="19">
        <v>86.6</v>
      </c>
      <c r="C183" s="20">
        <f t="shared" si="8"/>
        <v>-2.7000000000000028</v>
      </c>
      <c r="D183" s="19">
        <v>80.599999999999994</v>
      </c>
      <c r="E183" s="20">
        <f t="shared" si="6"/>
        <v>-2.8000000000000114</v>
      </c>
      <c r="F183" s="19">
        <v>96</v>
      </c>
      <c r="G183" s="20">
        <f t="shared" si="7"/>
        <v>-2.5999999999999943</v>
      </c>
    </row>
    <row r="184" spans="1:7" x14ac:dyDescent="0.25">
      <c r="A184" s="15">
        <v>34059</v>
      </c>
      <c r="B184" s="16">
        <v>85.9</v>
      </c>
      <c r="C184" s="17">
        <f t="shared" si="8"/>
        <v>-0.69999999999998863</v>
      </c>
      <c r="D184" s="16">
        <v>75.8</v>
      </c>
      <c r="E184" s="17">
        <f t="shared" si="6"/>
        <v>-4.7999999999999972</v>
      </c>
      <c r="F184" s="16">
        <v>101.6</v>
      </c>
      <c r="G184" s="17">
        <f t="shared" si="7"/>
        <v>5.5999999999999943</v>
      </c>
    </row>
    <row r="185" spans="1:7" x14ac:dyDescent="0.25">
      <c r="A185" s="18">
        <v>34089</v>
      </c>
      <c r="B185" s="19">
        <v>85.6</v>
      </c>
      <c r="C185" s="20">
        <f t="shared" si="8"/>
        <v>-0.30000000000001137</v>
      </c>
      <c r="D185" s="19">
        <v>76.400000000000006</v>
      </c>
      <c r="E185" s="20">
        <f t="shared" si="6"/>
        <v>0.60000000000000853</v>
      </c>
      <c r="F185" s="19">
        <v>99.9</v>
      </c>
      <c r="G185" s="20">
        <f t="shared" si="7"/>
        <v>-1.6999999999999886</v>
      </c>
    </row>
    <row r="186" spans="1:7" x14ac:dyDescent="0.25">
      <c r="A186" s="15">
        <v>34120</v>
      </c>
      <c r="B186" s="16">
        <v>80.3</v>
      </c>
      <c r="C186" s="17">
        <f t="shared" si="8"/>
        <v>-5.2999999999999972</v>
      </c>
      <c r="D186" s="16">
        <v>68.5</v>
      </c>
      <c r="E186" s="17">
        <f t="shared" si="6"/>
        <v>-7.9000000000000057</v>
      </c>
      <c r="F186" s="16">
        <v>98.7</v>
      </c>
      <c r="G186" s="17">
        <f t="shared" si="7"/>
        <v>-1.2000000000000028</v>
      </c>
    </row>
    <row r="187" spans="1:7" x14ac:dyDescent="0.25">
      <c r="A187" s="18">
        <v>34150</v>
      </c>
      <c r="B187" s="19">
        <v>81.5</v>
      </c>
      <c r="C187" s="20">
        <f t="shared" si="8"/>
        <v>1.2000000000000028</v>
      </c>
      <c r="D187" s="19">
        <v>70.400000000000006</v>
      </c>
      <c r="E187" s="20">
        <f t="shared" si="6"/>
        <v>1.9000000000000057</v>
      </c>
      <c r="F187" s="19">
        <v>98.7</v>
      </c>
      <c r="G187" s="20">
        <f t="shared" si="7"/>
        <v>0</v>
      </c>
    </row>
    <row r="188" spans="1:7" x14ac:dyDescent="0.25">
      <c r="A188" s="15">
        <v>34181</v>
      </c>
      <c r="B188" s="16">
        <v>77</v>
      </c>
      <c r="C188" s="17">
        <f t="shared" si="8"/>
        <v>-4.5</v>
      </c>
      <c r="D188" s="16">
        <v>64.7</v>
      </c>
      <c r="E188" s="17">
        <f t="shared" si="6"/>
        <v>-5.7000000000000028</v>
      </c>
      <c r="F188" s="16">
        <v>96.2</v>
      </c>
      <c r="G188" s="17">
        <f t="shared" si="7"/>
        <v>-2.5</v>
      </c>
    </row>
    <row r="189" spans="1:7" x14ac:dyDescent="0.25">
      <c r="A189" s="18">
        <v>34212</v>
      </c>
      <c r="B189" s="19">
        <v>77.3</v>
      </c>
      <c r="C189" s="20">
        <f t="shared" si="8"/>
        <v>0.29999999999999716</v>
      </c>
      <c r="D189" s="19">
        <v>65.8</v>
      </c>
      <c r="E189" s="20">
        <f t="shared" si="6"/>
        <v>1.0999999999999943</v>
      </c>
      <c r="F189" s="19">
        <v>95.1</v>
      </c>
      <c r="G189" s="20">
        <f t="shared" si="7"/>
        <v>-1.1000000000000085</v>
      </c>
    </row>
    <row r="190" spans="1:7" x14ac:dyDescent="0.25">
      <c r="A190" s="15">
        <v>34242</v>
      </c>
      <c r="B190" s="16">
        <v>77.900000000000006</v>
      </c>
      <c r="C190" s="17">
        <f t="shared" si="8"/>
        <v>0.60000000000000853</v>
      </c>
      <c r="D190" s="16">
        <v>66.8</v>
      </c>
      <c r="E190" s="17">
        <f t="shared" si="6"/>
        <v>1</v>
      </c>
      <c r="F190" s="16">
        <v>95.2</v>
      </c>
      <c r="G190" s="17">
        <f t="shared" si="7"/>
        <v>0.10000000000000853</v>
      </c>
    </row>
    <row r="191" spans="1:7" x14ac:dyDescent="0.25">
      <c r="A191" s="18">
        <v>34273</v>
      </c>
      <c r="B191" s="19">
        <v>82.7</v>
      </c>
      <c r="C191" s="20">
        <f t="shared" si="8"/>
        <v>4.7999999999999972</v>
      </c>
      <c r="D191" s="19">
        <v>72.5</v>
      </c>
      <c r="E191" s="20">
        <f t="shared" si="6"/>
        <v>5.7000000000000028</v>
      </c>
      <c r="F191" s="19">
        <v>98.7</v>
      </c>
      <c r="G191" s="20">
        <f t="shared" si="7"/>
        <v>3.5</v>
      </c>
    </row>
    <row r="192" spans="1:7" x14ac:dyDescent="0.25">
      <c r="A192" s="15">
        <v>34303</v>
      </c>
      <c r="B192" s="16">
        <v>81.2</v>
      </c>
      <c r="C192" s="17">
        <f t="shared" si="8"/>
        <v>-1.5</v>
      </c>
      <c r="D192" s="16">
        <v>70.3</v>
      </c>
      <c r="E192" s="17">
        <f t="shared" si="6"/>
        <v>-2.2000000000000028</v>
      </c>
      <c r="F192" s="16">
        <v>98.2</v>
      </c>
      <c r="G192" s="17">
        <f t="shared" si="7"/>
        <v>-0.5</v>
      </c>
    </row>
    <row r="193" spans="1:7" x14ac:dyDescent="0.25">
      <c r="A193" s="18">
        <v>34334</v>
      </c>
      <c r="B193" s="19">
        <v>88.2</v>
      </c>
      <c r="C193" s="20">
        <f t="shared" si="8"/>
        <v>7</v>
      </c>
      <c r="D193" s="19">
        <v>78.8</v>
      </c>
      <c r="E193" s="20">
        <f t="shared" si="6"/>
        <v>8.5</v>
      </c>
      <c r="F193" s="19">
        <v>102.9</v>
      </c>
      <c r="G193" s="20">
        <f t="shared" si="7"/>
        <v>4.7000000000000028</v>
      </c>
    </row>
    <row r="194" spans="1:7" x14ac:dyDescent="0.25">
      <c r="A194" s="15">
        <v>34365</v>
      </c>
      <c r="B194" s="16">
        <v>94.3</v>
      </c>
      <c r="C194" s="17">
        <f t="shared" si="8"/>
        <v>6.0999999999999943</v>
      </c>
      <c r="D194" s="16">
        <v>86.4</v>
      </c>
      <c r="E194" s="17">
        <f t="shared" si="6"/>
        <v>7.6000000000000085</v>
      </c>
      <c r="F194" s="16">
        <v>106.6</v>
      </c>
      <c r="G194" s="17">
        <f t="shared" si="7"/>
        <v>3.6999999999999886</v>
      </c>
    </row>
    <row r="195" spans="1:7" x14ac:dyDescent="0.25">
      <c r="A195" s="18">
        <v>34393</v>
      </c>
      <c r="B195" s="19">
        <v>93.2</v>
      </c>
      <c r="C195" s="20">
        <f t="shared" si="8"/>
        <v>-1.0999999999999943</v>
      </c>
      <c r="D195" s="19">
        <v>83.5</v>
      </c>
      <c r="E195" s="20">
        <f t="shared" ref="E195:E258" si="9">D195-D194</f>
        <v>-2.9000000000000057</v>
      </c>
      <c r="F195" s="19">
        <v>108.3</v>
      </c>
      <c r="G195" s="20">
        <f t="shared" ref="G195:G258" si="10">F195-F194</f>
        <v>1.7000000000000028</v>
      </c>
    </row>
    <row r="196" spans="1:7" x14ac:dyDescent="0.25">
      <c r="A196" s="15">
        <v>34424</v>
      </c>
      <c r="B196" s="16">
        <v>91.5</v>
      </c>
      <c r="C196" s="17">
        <f t="shared" ref="C196:C259" si="11">B196-B195</f>
        <v>-1.7000000000000028</v>
      </c>
      <c r="D196" s="16">
        <v>85.1</v>
      </c>
      <c r="E196" s="17">
        <f t="shared" si="9"/>
        <v>1.5999999999999943</v>
      </c>
      <c r="F196" s="16">
        <v>101.4</v>
      </c>
      <c r="G196" s="17">
        <f t="shared" si="10"/>
        <v>-6.8999999999999915</v>
      </c>
    </row>
    <row r="197" spans="1:7" x14ac:dyDescent="0.25">
      <c r="A197" s="18">
        <v>34454</v>
      </c>
      <c r="B197" s="19">
        <v>92.6</v>
      </c>
      <c r="C197" s="20">
        <f t="shared" si="11"/>
        <v>1.0999999999999943</v>
      </c>
      <c r="D197" s="19">
        <v>82.6</v>
      </c>
      <c r="E197" s="20">
        <f t="shared" si="9"/>
        <v>-2.5</v>
      </c>
      <c r="F197" s="19">
        <v>108.1</v>
      </c>
      <c r="G197" s="20">
        <f t="shared" si="10"/>
        <v>6.6999999999999886</v>
      </c>
    </row>
    <row r="198" spans="1:7" x14ac:dyDescent="0.25">
      <c r="A198" s="15">
        <v>34485</v>
      </c>
      <c r="B198" s="16">
        <v>92.8</v>
      </c>
      <c r="C198" s="17">
        <f t="shared" si="11"/>
        <v>0.20000000000000284</v>
      </c>
      <c r="D198" s="16">
        <v>84.2</v>
      </c>
      <c r="E198" s="17">
        <f t="shared" si="9"/>
        <v>1.6000000000000085</v>
      </c>
      <c r="F198" s="16">
        <v>106.3</v>
      </c>
      <c r="G198" s="17">
        <f t="shared" si="10"/>
        <v>-1.7999999999999972</v>
      </c>
    </row>
    <row r="199" spans="1:7" x14ac:dyDescent="0.25">
      <c r="A199" s="18">
        <v>34515</v>
      </c>
      <c r="B199" s="19">
        <v>91.2</v>
      </c>
      <c r="C199" s="20">
        <f t="shared" si="11"/>
        <v>-1.5999999999999943</v>
      </c>
      <c r="D199" s="19">
        <v>82.7</v>
      </c>
      <c r="E199" s="20">
        <f t="shared" si="9"/>
        <v>-1.5</v>
      </c>
      <c r="F199" s="19">
        <v>104.5</v>
      </c>
      <c r="G199" s="20">
        <f t="shared" si="10"/>
        <v>-1.7999999999999972</v>
      </c>
    </row>
    <row r="200" spans="1:7" x14ac:dyDescent="0.25">
      <c r="A200" s="15">
        <v>34546</v>
      </c>
      <c r="B200" s="16">
        <v>89</v>
      </c>
      <c r="C200" s="17">
        <f t="shared" si="11"/>
        <v>-2.2000000000000028</v>
      </c>
      <c r="D200" s="16">
        <v>78.5</v>
      </c>
      <c r="E200" s="17">
        <f t="shared" si="9"/>
        <v>-4.2000000000000028</v>
      </c>
      <c r="F200" s="16">
        <v>105.4</v>
      </c>
      <c r="G200" s="17">
        <f t="shared" si="10"/>
        <v>0.90000000000000568</v>
      </c>
    </row>
    <row r="201" spans="1:7" x14ac:dyDescent="0.25">
      <c r="A201" s="18">
        <v>34577</v>
      </c>
      <c r="B201" s="19">
        <v>91.7</v>
      </c>
      <c r="C201" s="20">
        <f t="shared" si="11"/>
        <v>2.7000000000000028</v>
      </c>
      <c r="D201" s="19">
        <v>80.8</v>
      </c>
      <c r="E201" s="20">
        <f t="shared" si="9"/>
        <v>2.2999999999999972</v>
      </c>
      <c r="F201" s="19">
        <v>108.7</v>
      </c>
      <c r="G201" s="20">
        <f t="shared" si="10"/>
        <v>3.2999999999999972</v>
      </c>
    </row>
    <row r="202" spans="1:7" x14ac:dyDescent="0.25">
      <c r="A202" s="15">
        <v>34607</v>
      </c>
      <c r="B202" s="16">
        <v>91.5</v>
      </c>
      <c r="C202" s="17">
        <f t="shared" si="11"/>
        <v>-0.20000000000000284</v>
      </c>
      <c r="D202" s="16">
        <v>83.5</v>
      </c>
      <c r="E202" s="17">
        <f t="shared" si="9"/>
        <v>2.7000000000000028</v>
      </c>
      <c r="F202" s="16">
        <v>104</v>
      </c>
      <c r="G202" s="17">
        <f t="shared" si="10"/>
        <v>-4.7000000000000028</v>
      </c>
    </row>
    <row r="203" spans="1:7" x14ac:dyDescent="0.25">
      <c r="A203" s="18">
        <v>34638</v>
      </c>
      <c r="B203" s="19">
        <v>92.7</v>
      </c>
      <c r="C203" s="20">
        <f t="shared" si="11"/>
        <v>1.2000000000000028</v>
      </c>
      <c r="D203" s="19">
        <v>85.1</v>
      </c>
      <c r="E203" s="20">
        <f t="shared" si="9"/>
        <v>1.5999999999999943</v>
      </c>
      <c r="F203" s="19">
        <v>104.6</v>
      </c>
      <c r="G203" s="20">
        <f t="shared" si="10"/>
        <v>0.59999999999999432</v>
      </c>
    </row>
    <row r="204" spans="1:7" x14ac:dyDescent="0.25">
      <c r="A204" s="15">
        <v>34668</v>
      </c>
      <c r="B204" s="16">
        <v>91.6</v>
      </c>
      <c r="C204" s="17">
        <f t="shared" si="11"/>
        <v>-1.1000000000000085</v>
      </c>
      <c r="D204" s="16">
        <v>84.8</v>
      </c>
      <c r="E204" s="17">
        <f t="shared" si="9"/>
        <v>-0.29999999999999716</v>
      </c>
      <c r="F204" s="16">
        <v>102.1</v>
      </c>
      <c r="G204" s="17">
        <f t="shared" si="10"/>
        <v>-2.5</v>
      </c>
    </row>
    <row r="205" spans="1:7" x14ac:dyDescent="0.25">
      <c r="A205" s="18">
        <v>34699</v>
      </c>
      <c r="B205" s="19">
        <v>95.1</v>
      </c>
      <c r="C205" s="20">
        <f t="shared" si="11"/>
        <v>3.5</v>
      </c>
      <c r="D205" s="19">
        <v>88.8</v>
      </c>
      <c r="E205" s="20">
        <f t="shared" si="9"/>
        <v>4</v>
      </c>
      <c r="F205" s="19">
        <v>104.9</v>
      </c>
      <c r="G205" s="20">
        <f t="shared" si="10"/>
        <v>2.8000000000000114</v>
      </c>
    </row>
    <row r="206" spans="1:7" x14ac:dyDescent="0.25">
      <c r="A206" s="15">
        <v>34730</v>
      </c>
      <c r="B206" s="16">
        <v>97.6</v>
      </c>
      <c r="C206" s="17">
        <f t="shared" si="11"/>
        <v>2.5</v>
      </c>
      <c r="D206" s="16">
        <v>88.4</v>
      </c>
      <c r="E206" s="17">
        <f t="shared" si="9"/>
        <v>-0.39999999999999147</v>
      </c>
      <c r="F206" s="16">
        <v>112</v>
      </c>
      <c r="G206" s="17">
        <f t="shared" si="10"/>
        <v>7.0999999999999943</v>
      </c>
    </row>
    <row r="207" spans="1:7" x14ac:dyDescent="0.25">
      <c r="A207" s="18">
        <v>34758</v>
      </c>
      <c r="B207" s="19">
        <v>95.1</v>
      </c>
      <c r="C207" s="20">
        <f t="shared" si="11"/>
        <v>-2.5</v>
      </c>
      <c r="D207" s="19">
        <v>85.9</v>
      </c>
      <c r="E207" s="20">
        <f t="shared" si="9"/>
        <v>-2.5</v>
      </c>
      <c r="F207" s="19">
        <v>109.3</v>
      </c>
      <c r="G207" s="20">
        <f t="shared" si="10"/>
        <v>-2.7000000000000028</v>
      </c>
    </row>
    <row r="208" spans="1:7" x14ac:dyDescent="0.25">
      <c r="A208" s="15">
        <v>34789</v>
      </c>
      <c r="B208" s="16">
        <v>90.3</v>
      </c>
      <c r="C208" s="17">
        <f t="shared" si="11"/>
        <v>-4.7999999999999972</v>
      </c>
      <c r="D208" s="16">
        <v>79.8</v>
      </c>
      <c r="E208" s="17">
        <f t="shared" si="9"/>
        <v>-6.1000000000000085</v>
      </c>
      <c r="F208" s="16">
        <v>106.5</v>
      </c>
      <c r="G208" s="17">
        <f t="shared" si="10"/>
        <v>-2.7999999999999972</v>
      </c>
    </row>
    <row r="209" spans="1:7" x14ac:dyDescent="0.25">
      <c r="A209" s="18">
        <v>34819</v>
      </c>
      <c r="B209" s="19">
        <v>92.5</v>
      </c>
      <c r="C209" s="20">
        <f t="shared" si="11"/>
        <v>2.2000000000000028</v>
      </c>
      <c r="D209" s="19">
        <v>83.8</v>
      </c>
      <c r="E209" s="20">
        <f t="shared" si="9"/>
        <v>4</v>
      </c>
      <c r="F209" s="19">
        <v>105.9</v>
      </c>
      <c r="G209" s="20">
        <f t="shared" si="10"/>
        <v>-0.59999999999999432</v>
      </c>
    </row>
    <row r="210" spans="1:7" x14ac:dyDescent="0.25">
      <c r="A210" s="15">
        <v>34850</v>
      </c>
      <c r="B210" s="16">
        <v>89.8</v>
      </c>
      <c r="C210" s="17">
        <f t="shared" si="11"/>
        <v>-2.7000000000000028</v>
      </c>
      <c r="D210" s="16">
        <v>80.099999999999994</v>
      </c>
      <c r="E210" s="17">
        <f t="shared" si="9"/>
        <v>-3.7000000000000028</v>
      </c>
      <c r="F210" s="16">
        <v>105</v>
      </c>
      <c r="G210" s="17">
        <f t="shared" si="10"/>
        <v>-0.90000000000000568</v>
      </c>
    </row>
    <row r="211" spans="1:7" x14ac:dyDescent="0.25">
      <c r="A211" s="18">
        <v>34880</v>
      </c>
      <c r="B211" s="19">
        <v>92.7</v>
      </c>
      <c r="C211" s="20">
        <f t="shared" si="11"/>
        <v>2.9000000000000057</v>
      </c>
      <c r="D211" s="19">
        <v>84.1</v>
      </c>
      <c r="E211" s="20">
        <f t="shared" si="9"/>
        <v>4</v>
      </c>
      <c r="F211" s="19">
        <v>106.1</v>
      </c>
      <c r="G211" s="20">
        <f t="shared" si="10"/>
        <v>1.0999999999999943</v>
      </c>
    </row>
    <row r="212" spans="1:7" x14ac:dyDescent="0.25">
      <c r="A212" s="15">
        <v>34911</v>
      </c>
      <c r="B212" s="16">
        <v>94.4</v>
      </c>
      <c r="C212" s="17">
        <f t="shared" si="11"/>
        <v>1.7000000000000028</v>
      </c>
      <c r="D212" s="16">
        <v>87.4</v>
      </c>
      <c r="E212" s="17">
        <f t="shared" si="9"/>
        <v>3.3000000000000114</v>
      </c>
      <c r="F212" s="16">
        <v>105.2</v>
      </c>
      <c r="G212" s="17">
        <f t="shared" si="10"/>
        <v>-0.89999999999999147</v>
      </c>
    </row>
    <row r="213" spans="1:7" x14ac:dyDescent="0.25">
      <c r="A213" s="18">
        <v>34942</v>
      </c>
      <c r="B213" s="19">
        <v>96.2</v>
      </c>
      <c r="C213" s="20">
        <f t="shared" si="11"/>
        <v>1.7999999999999972</v>
      </c>
      <c r="D213" s="19">
        <v>86.1</v>
      </c>
      <c r="E213" s="20">
        <f t="shared" si="9"/>
        <v>-1.3000000000000114</v>
      </c>
      <c r="F213" s="19">
        <v>111.8</v>
      </c>
      <c r="G213" s="20">
        <f t="shared" si="10"/>
        <v>6.5999999999999943</v>
      </c>
    </row>
    <row r="214" spans="1:7" x14ac:dyDescent="0.25">
      <c r="A214" s="15">
        <v>34972</v>
      </c>
      <c r="B214" s="16">
        <v>88.9</v>
      </c>
      <c r="C214" s="17">
        <f t="shared" si="11"/>
        <v>-7.2999999999999972</v>
      </c>
      <c r="D214" s="16">
        <v>78.8</v>
      </c>
      <c r="E214" s="17">
        <f t="shared" si="9"/>
        <v>-7.2999999999999972</v>
      </c>
      <c r="F214" s="16">
        <v>104.6</v>
      </c>
      <c r="G214" s="17">
        <f t="shared" si="10"/>
        <v>-7.2000000000000028</v>
      </c>
    </row>
    <row r="215" spans="1:7" x14ac:dyDescent="0.25">
      <c r="A215" s="18">
        <v>35003</v>
      </c>
      <c r="B215" s="19">
        <v>90.2</v>
      </c>
      <c r="C215" s="20">
        <f t="shared" si="11"/>
        <v>1.2999999999999972</v>
      </c>
      <c r="D215" s="19">
        <v>80.8</v>
      </c>
      <c r="E215" s="20">
        <f t="shared" si="9"/>
        <v>2</v>
      </c>
      <c r="F215" s="19">
        <v>104.8</v>
      </c>
      <c r="G215" s="20">
        <f t="shared" si="10"/>
        <v>0.20000000000000284</v>
      </c>
    </row>
    <row r="216" spans="1:7" x14ac:dyDescent="0.25">
      <c r="A216" s="15">
        <v>35033</v>
      </c>
      <c r="B216" s="16">
        <v>88.2</v>
      </c>
      <c r="C216" s="17">
        <f t="shared" si="11"/>
        <v>-2</v>
      </c>
      <c r="D216" s="16">
        <v>79.7</v>
      </c>
      <c r="E216" s="17">
        <f t="shared" si="9"/>
        <v>-1.0999999999999943</v>
      </c>
      <c r="F216" s="16">
        <v>101.3</v>
      </c>
      <c r="G216" s="17">
        <f t="shared" si="10"/>
        <v>-3.5</v>
      </c>
    </row>
    <row r="217" spans="1:7" x14ac:dyDescent="0.25">
      <c r="A217" s="18">
        <v>35064</v>
      </c>
      <c r="B217" s="19">
        <v>91</v>
      </c>
      <c r="C217" s="20">
        <f t="shared" si="11"/>
        <v>2.7999999999999972</v>
      </c>
      <c r="D217" s="19">
        <v>83.7</v>
      </c>
      <c r="E217" s="20">
        <f t="shared" si="9"/>
        <v>4</v>
      </c>
      <c r="F217" s="19">
        <v>102.4</v>
      </c>
      <c r="G217" s="20">
        <f t="shared" si="10"/>
        <v>1.1000000000000085</v>
      </c>
    </row>
    <row r="218" spans="1:7" x14ac:dyDescent="0.25">
      <c r="A218" s="15">
        <v>35095</v>
      </c>
      <c r="B218" s="16">
        <v>89.3</v>
      </c>
      <c r="C218" s="17">
        <f t="shared" si="11"/>
        <v>-1.7000000000000028</v>
      </c>
      <c r="D218" s="16">
        <v>78.7</v>
      </c>
      <c r="E218" s="17">
        <f t="shared" si="9"/>
        <v>-5</v>
      </c>
      <c r="F218" s="16">
        <v>105.8</v>
      </c>
      <c r="G218" s="17">
        <f t="shared" si="10"/>
        <v>3.3999999999999915</v>
      </c>
    </row>
    <row r="219" spans="1:7" x14ac:dyDescent="0.25">
      <c r="A219" s="18">
        <v>35124</v>
      </c>
      <c r="B219" s="19">
        <v>88.5</v>
      </c>
      <c r="C219" s="20">
        <f t="shared" si="11"/>
        <v>-0.79999999999999716</v>
      </c>
      <c r="D219" s="19">
        <v>77.8</v>
      </c>
      <c r="E219" s="20">
        <f t="shared" si="9"/>
        <v>-0.90000000000000568</v>
      </c>
      <c r="F219" s="19">
        <v>105.2</v>
      </c>
      <c r="G219" s="20">
        <f t="shared" si="10"/>
        <v>-0.59999999999999432</v>
      </c>
    </row>
    <row r="220" spans="1:7" x14ac:dyDescent="0.25">
      <c r="A220" s="15">
        <v>35155</v>
      </c>
      <c r="B220" s="16">
        <v>93.7</v>
      </c>
      <c r="C220" s="17">
        <f t="shared" si="11"/>
        <v>5.2000000000000028</v>
      </c>
      <c r="D220" s="16">
        <v>86.2</v>
      </c>
      <c r="E220" s="17">
        <f t="shared" si="9"/>
        <v>8.4000000000000057</v>
      </c>
      <c r="F220" s="16">
        <v>105.4</v>
      </c>
      <c r="G220" s="17">
        <f t="shared" si="10"/>
        <v>0.20000000000000284</v>
      </c>
    </row>
    <row r="221" spans="1:7" x14ac:dyDescent="0.25">
      <c r="A221" s="18">
        <v>35185</v>
      </c>
      <c r="B221" s="19">
        <v>92.7</v>
      </c>
      <c r="C221" s="20">
        <f t="shared" si="11"/>
        <v>-1</v>
      </c>
      <c r="D221" s="19">
        <v>83</v>
      </c>
      <c r="E221" s="20">
        <f t="shared" si="9"/>
        <v>-3.2000000000000028</v>
      </c>
      <c r="F221" s="19">
        <v>107.8</v>
      </c>
      <c r="G221" s="20">
        <f t="shared" si="10"/>
        <v>2.3999999999999915</v>
      </c>
    </row>
    <row r="222" spans="1:7" x14ac:dyDescent="0.25">
      <c r="A222" s="15">
        <v>35216</v>
      </c>
      <c r="B222" s="16">
        <v>89.4</v>
      </c>
      <c r="C222" s="17">
        <f t="shared" si="11"/>
        <v>-3.2999999999999972</v>
      </c>
      <c r="D222" s="16">
        <v>79.2</v>
      </c>
      <c r="E222" s="17">
        <f t="shared" si="9"/>
        <v>-3.7999999999999972</v>
      </c>
      <c r="F222" s="16">
        <v>105.1</v>
      </c>
      <c r="G222" s="17">
        <f t="shared" si="10"/>
        <v>-2.7000000000000028</v>
      </c>
    </row>
    <row r="223" spans="1:7" x14ac:dyDescent="0.25">
      <c r="A223" s="18">
        <v>35246</v>
      </c>
      <c r="B223" s="19">
        <v>92.4</v>
      </c>
      <c r="C223" s="20">
        <f t="shared" si="11"/>
        <v>3</v>
      </c>
      <c r="D223" s="19">
        <v>84</v>
      </c>
      <c r="E223" s="20">
        <f t="shared" si="9"/>
        <v>4.7999999999999972</v>
      </c>
      <c r="F223" s="19">
        <v>105.4</v>
      </c>
      <c r="G223" s="20">
        <f t="shared" si="10"/>
        <v>0.30000000000001137</v>
      </c>
    </row>
    <row r="224" spans="1:7" x14ac:dyDescent="0.25">
      <c r="A224" s="15">
        <v>35277</v>
      </c>
      <c r="B224" s="16">
        <v>94.7</v>
      </c>
      <c r="C224" s="17">
        <f t="shared" si="11"/>
        <v>2.2999999999999972</v>
      </c>
      <c r="D224" s="16">
        <v>86.5</v>
      </c>
      <c r="E224" s="17">
        <f t="shared" si="9"/>
        <v>2.5</v>
      </c>
      <c r="F224" s="16">
        <v>107.5</v>
      </c>
      <c r="G224" s="17">
        <f t="shared" si="10"/>
        <v>2.0999999999999943</v>
      </c>
    </row>
    <row r="225" spans="1:7" x14ac:dyDescent="0.25">
      <c r="A225" s="18">
        <v>35308</v>
      </c>
      <c r="B225" s="19">
        <v>95.3</v>
      </c>
      <c r="C225" s="20">
        <f t="shared" si="11"/>
        <v>0.59999999999999432</v>
      </c>
      <c r="D225" s="19">
        <v>87.3</v>
      </c>
      <c r="E225" s="20">
        <f t="shared" si="9"/>
        <v>0.79999999999999716</v>
      </c>
      <c r="F225" s="19">
        <v>107.8</v>
      </c>
      <c r="G225" s="20">
        <f t="shared" si="10"/>
        <v>0.29999999999999716</v>
      </c>
    </row>
    <row r="226" spans="1:7" x14ac:dyDescent="0.25">
      <c r="A226" s="15">
        <v>35338</v>
      </c>
      <c r="B226" s="16">
        <v>94.7</v>
      </c>
      <c r="C226" s="17">
        <f t="shared" si="11"/>
        <v>-0.59999999999999432</v>
      </c>
      <c r="D226" s="16">
        <v>90.1</v>
      </c>
      <c r="E226" s="17">
        <f t="shared" si="9"/>
        <v>2.7999999999999972</v>
      </c>
      <c r="F226" s="16">
        <v>102</v>
      </c>
      <c r="G226" s="17">
        <f t="shared" si="10"/>
        <v>-5.7999999999999972</v>
      </c>
    </row>
    <row r="227" spans="1:7" x14ac:dyDescent="0.25">
      <c r="A227" s="18">
        <v>35369</v>
      </c>
      <c r="B227" s="19">
        <v>96.5</v>
      </c>
      <c r="C227" s="20">
        <f t="shared" si="11"/>
        <v>1.7999999999999972</v>
      </c>
      <c r="D227" s="19">
        <v>89.9</v>
      </c>
      <c r="E227" s="20">
        <f t="shared" si="9"/>
        <v>-0.19999999999998863</v>
      </c>
      <c r="F227" s="19">
        <v>106.6</v>
      </c>
      <c r="G227" s="20">
        <f t="shared" si="10"/>
        <v>4.5999999999999943</v>
      </c>
    </row>
    <row r="228" spans="1:7" x14ac:dyDescent="0.25">
      <c r="A228" s="15">
        <v>35399</v>
      </c>
      <c r="B228" s="16">
        <v>99.2</v>
      </c>
      <c r="C228" s="17">
        <f t="shared" si="11"/>
        <v>2.7000000000000028</v>
      </c>
      <c r="D228" s="16">
        <v>93.9</v>
      </c>
      <c r="E228" s="17">
        <f t="shared" si="9"/>
        <v>4</v>
      </c>
      <c r="F228" s="16">
        <v>107.5</v>
      </c>
      <c r="G228" s="17">
        <f t="shared" si="10"/>
        <v>0.90000000000000568</v>
      </c>
    </row>
    <row r="229" spans="1:7" x14ac:dyDescent="0.25">
      <c r="A229" s="18">
        <v>35430</v>
      </c>
      <c r="B229" s="19">
        <v>96.9</v>
      </c>
      <c r="C229" s="20">
        <f t="shared" si="11"/>
        <v>-2.2999999999999972</v>
      </c>
      <c r="D229" s="19">
        <v>91.8</v>
      </c>
      <c r="E229" s="20">
        <f t="shared" si="9"/>
        <v>-2.1000000000000085</v>
      </c>
      <c r="F229" s="19">
        <v>104.9</v>
      </c>
      <c r="G229" s="20">
        <f t="shared" si="10"/>
        <v>-2.5999999999999943</v>
      </c>
    </row>
    <row r="230" spans="1:7" x14ac:dyDescent="0.25">
      <c r="A230" s="15">
        <v>35461</v>
      </c>
      <c r="B230" s="16">
        <v>97.4</v>
      </c>
      <c r="C230" s="17">
        <f t="shared" si="11"/>
        <v>0.5</v>
      </c>
      <c r="D230" s="16">
        <v>91.3</v>
      </c>
      <c r="E230" s="17">
        <f t="shared" si="9"/>
        <v>-0.5</v>
      </c>
      <c r="F230" s="16">
        <v>106.8</v>
      </c>
      <c r="G230" s="17">
        <f t="shared" si="10"/>
        <v>1.8999999999999915</v>
      </c>
    </row>
    <row r="231" spans="1:7" x14ac:dyDescent="0.25">
      <c r="A231" s="18">
        <v>35489</v>
      </c>
      <c r="B231" s="19">
        <v>99.7</v>
      </c>
      <c r="C231" s="20">
        <f t="shared" si="11"/>
        <v>2.2999999999999972</v>
      </c>
      <c r="D231" s="19">
        <v>94.9</v>
      </c>
      <c r="E231" s="20">
        <f t="shared" si="9"/>
        <v>3.6000000000000085</v>
      </c>
      <c r="F231" s="19">
        <v>107.2</v>
      </c>
      <c r="G231" s="20">
        <f t="shared" si="10"/>
        <v>0.40000000000000568</v>
      </c>
    </row>
    <row r="232" spans="1:7" x14ac:dyDescent="0.25">
      <c r="A232" s="15">
        <v>35520</v>
      </c>
      <c r="B232" s="16">
        <v>100</v>
      </c>
      <c r="C232" s="17">
        <f t="shared" si="11"/>
        <v>0.29999999999999716</v>
      </c>
      <c r="D232" s="16">
        <v>93.6</v>
      </c>
      <c r="E232" s="17">
        <f t="shared" si="9"/>
        <v>-1.3000000000000114</v>
      </c>
      <c r="F232" s="16">
        <v>109.8</v>
      </c>
      <c r="G232" s="17">
        <f t="shared" si="10"/>
        <v>2.5999999999999943</v>
      </c>
    </row>
    <row r="233" spans="1:7" x14ac:dyDescent="0.25">
      <c r="A233" s="18">
        <v>35550</v>
      </c>
      <c r="B233" s="19">
        <v>101.4</v>
      </c>
      <c r="C233" s="20">
        <f t="shared" si="11"/>
        <v>1.4000000000000057</v>
      </c>
      <c r="D233" s="19">
        <v>92.5</v>
      </c>
      <c r="E233" s="20">
        <f t="shared" si="9"/>
        <v>-1.0999999999999943</v>
      </c>
      <c r="F233" s="19">
        <v>115.2</v>
      </c>
      <c r="G233" s="20">
        <f t="shared" si="10"/>
        <v>5.4000000000000057</v>
      </c>
    </row>
    <row r="234" spans="1:7" x14ac:dyDescent="0.25">
      <c r="A234" s="15">
        <v>35581</v>
      </c>
      <c r="B234" s="16">
        <v>103.2</v>
      </c>
      <c r="C234" s="17">
        <f t="shared" si="11"/>
        <v>1.7999999999999972</v>
      </c>
      <c r="D234" s="16">
        <v>96.6</v>
      </c>
      <c r="E234" s="17">
        <f t="shared" si="9"/>
        <v>4.0999999999999943</v>
      </c>
      <c r="F234" s="16">
        <v>113.5</v>
      </c>
      <c r="G234" s="17">
        <f t="shared" si="10"/>
        <v>-1.7000000000000028</v>
      </c>
    </row>
    <row r="235" spans="1:7" x14ac:dyDescent="0.25">
      <c r="A235" s="18">
        <v>35611</v>
      </c>
      <c r="B235" s="19">
        <v>104.5</v>
      </c>
      <c r="C235" s="20">
        <f t="shared" si="11"/>
        <v>1.2999999999999972</v>
      </c>
      <c r="D235" s="19">
        <v>98.9</v>
      </c>
      <c r="E235" s="20">
        <f t="shared" si="9"/>
        <v>2.3000000000000114</v>
      </c>
      <c r="F235" s="19">
        <v>113.2</v>
      </c>
      <c r="G235" s="20">
        <f t="shared" si="10"/>
        <v>-0.29999999999999716</v>
      </c>
    </row>
    <row r="236" spans="1:7" x14ac:dyDescent="0.25">
      <c r="A236" s="15">
        <v>35642</v>
      </c>
      <c r="B236" s="16">
        <v>107.1</v>
      </c>
      <c r="C236" s="17">
        <f t="shared" si="11"/>
        <v>2.5999999999999943</v>
      </c>
      <c r="D236" s="16">
        <v>102.6</v>
      </c>
      <c r="E236" s="17">
        <f t="shared" si="9"/>
        <v>3.6999999999999886</v>
      </c>
      <c r="F236" s="16">
        <v>114</v>
      </c>
      <c r="G236" s="17">
        <f t="shared" si="10"/>
        <v>0.79999999999999716</v>
      </c>
    </row>
    <row r="237" spans="1:7" x14ac:dyDescent="0.25">
      <c r="A237" s="18">
        <v>35673</v>
      </c>
      <c r="B237" s="19">
        <v>104.4</v>
      </c>
      <c r="C237" s="20">
        <f t="shared" si="11"/>
        <v>-2.6999999999999886</v>
      </c>
      <c r="D237" s="19">
        <v>100.3</v>
      </c>
      <c r="E237" s="20">
        <f t="shared" si="9"/>
        <v>-2.2999999999999972</v>
      </c>
      <c r="F237" s="19">
        <v>110.7</v>
      </c>
      <c r="G237" s="20">
        <f t="shared" si="10"/>
        <v>-3.2999999999999972</v>
      </c>
    </row>
    <row r="238" spans="1:7" x14ac:dyDescent="0.25">
      <c r="A238" s="15">
        <v>35703</v>
      </c>
      <c r="B238" s="16">
        <v>106</v>
      </c>
      <c r="C238" s="17">
        <f t="shared" si="11"/>
        <v>1.5999999999999943</v>
      </c>
      <c r="D238" s="16">
        <v>100.7</v>
      </c>
      <c r="E238" s="17">
        <f t="shared" si="9"/>
        <v>0.40000000000000568</v>
      </c>
      <c r="F238" s="16">
        <v>114.1</v>
      </c>
      <c r="G238" s="17">
        <f t="shared" si="10"/>
        <v>3.3999999999999915</v>
      </c>
    </row>
    <row r="239" spans="1:7" x14ac:dyDescent="0.25">
      <c r="A239" s="18">
        <v>35734</v>
      </c>
      <c r="B239" s="19">
        <v>105.6</v>
      </c>
      <c r="C239" s="20">
        <f t="shared" si="11"/>
        <v>-0.40000000000000568</v>
      </c>
      <c r="D239" s="19">
        <v>102.8</v>
      </c>
      <c r="E239" s="20">
        <f t="shared" si="9"/>
        <v>2.0999999999999943</v>
      </c>
      <c r="F239" s="19">
        <v>109.8</v>
      </c>
      <c r="G239" s="20">
        <f t="shared" si="10"/>
        <v>-4.2999999999999972</v>
      </c>
    </row>
    <row r="240" spans="1:7" x14ac:dyDescent="0.25">
      <c r="A240" s="15">
        <v>35764</v>
      </c>
      <c r="B240" s="16">
        <v>107.2</v>
      </c>
      <c r="C240" s="17">
        <f t="shared" si="11"/>
        <v>1.6000000000000085</v>
      </c>
      <c r="D240" s="16">
        <v>102.3</v>
      </c>
      <c r="E240" s="17">
        <f t="shared" si="9"/>
        <v>-0.5</v>
      </c>
      <c r="F240" s="16">
        <v>114.9</v>
      </c>
      <c r="G240" s="17">
        <f t="shared" si="10"/>
        <v>5.1000000000000085</v>
      </c>
    </row>
    <row r="241" spans="1:7" x14ac:dyDescent="0.25">
      <c r="A241" s="18">
        <v>35795</v>
      </c>
      <c r="B241" s="19">
        <v>102.1</v>
      </c>
      <c r="C241" s="20">
        <f t="shared" si="11"/>
        <v>-5.1000000000000085</v>
      </c>
      <c r="D241" s="19">
        <v>96.1</v>
      </c>
      <c r="E241" s="20">
        <f t="shared" si="9"/>
        <v>-6.2000000000000028</v>
      </c>
      <c r="F241" s="19">
        <v>111.4</v>
      </c>
      <c r="G241" s="20">
        <f t="shared" si="10"/>
        <v>-3.5</v>
      </c>
    </row>
    <row r="242" spans="1:7" x14ac:dyDescent="0.25">
      <c r="A242" s="15">
        <v>35826</v>
      </c>
      <c r="B242" s="16">
        <v>106.6</v>
      </c>
      <c r="C242" s="17">
        <f t="shared" si="11"/>
        <v>4.5</v>
      </c>
      <c r="D242" s="16">
        <v>102.2</v>
      </c>
      <c r="E242" s="17">
        <f t="shared" si="9"/>
        <v>6.1000000000000085</v>
      </c>
      <c r="F242" s="16">
        <v>113.5</v>
      </c>
      <c r="G242" s="17">
        <f t="shared" si="10"/>
        <v>2.0999999999999943</v>
      </c>
    </row>
    <row r="243" spans="1:7" x14ac:dyDescent="0.25">
      <c r="A243" s="18">
        <v>35854</v>
      </c>
      <c r="B243" s="19">
        <v>110.4</v>
      </c>
      <c r="C243" s="20">
        <f t="shared" si="11"/>
        <v>3.8000000000000114</v>
      </c>
      <c r="D243" s="19">
        <v>104.2</v>
      </c>
      <c r="E243" s="20">
        <f t="shared" si="9"/>
        <v>2</v>
      </c>
      <c r="F243" s="19">
        <v>120</v>
      </c>
      <c r="G243" s="20">
        <f t="shared" si="10"/>
        <v>6.5</v>
      </c>
    </row>
    <row r="244" spans="1:7" x14ac:dyDescent="0.25">
      <c r="A244" s="15">
        <v>35885</v>
      </c>
      <c r="B244" s="16">
        <v>106.5</v>
      </c>
      <c r="C244" s="17">
        <f t="shared" si="11"/>
        <v>-3.9000000000000057</v>
      </c>
      <c r="D244" s="16">
        <v>101.9</v>
      </c>
      <c r="E244" s="17">
        <f t="shared" si="9"/>
        <v>-2.2999999999999972</v>
      </c>
      <c r="F244" s="16">
        <v>113.7</v>
      </c>
      <c r="G244" s="17">
        <f t="shared" si="10"/>
        <v>-6.2999999999999972</v>
      </c>
    </row>
    <row r="245" spans="1:7" x14ac:dyDescent="0.25">
      <c r="A245" s="18">
        <v>35915</v>
      </c>
      <c r="B245" s="19">
        <v>108.7</v>
      </c>
      <c r="C245" s="20">
        <f t="shared" si="11"/>
        <v>2.2000000000000028</v>
      </c>
      <c r="D245" s="19">
        <v>104.3</v>
      </c>
      <c r="E245" s="20">
        <f t="shared" si="9"/>
        <v>2.3999999999999915</v>
      </c>
      <c r="F245" s="19">
        <v>115.5</v>
      </c>
      <c r="G245" s="20">
        <f t="shared" si="10"/>
        <v>1.7999999999999972</v>
      </c>
    </row>
    <row r="246" spans="1:7" x14ac:dyDescent="0.25">
      <c r="A246" s="15">
        <v>35946</v>
      </c>
      <c r="B246" s="16">
        <v>106.5</v>
      </c>
      <c r="C246" s="17">
        <f t="shared" si="11"/>
        <v>-2.2000000000000028</v>
      </c>
      <c r="D246" s="16">
        <v>101.7</v>
      </c>
      <c r="E246" s="17">
        <f t="shared" si="9"/>
        <v>-2.5999999999999943</v>
      </c>
      <c r="F246" s="16">
        <v>113.9</v>
      </c>
      <c r="G246" s="17">
        <f t="shared" si="10"/>
        <v>-1.5999999999999943</v>
      </c>
    </row>
    <row r="247" spans="1:7" x14ac:dyDescent="0.25">
      <c r="A247" s="18">
        <v>35976</v>
      </c>
      <c r="B247" s="19">
        <v>105.6</v>
      </c>
      <c r="C247" s="20">
        <f t="shared" si="11"/>
        <v>-0.90000000000000568</v>
      </c>
      <c r="D247" s="19">
        <v>99.3</v>
      </c>
      <c r="E247" s="20">
        <f t="shared" si="9"/>
        <v>-2.4000000000000057</v>
      </c>
      <c r="F247" s="19">
        <v>115.4</v>
      </c>
      <c r="G247" s="20">
        <f t="shared" si="10"/>
        <v>1.5</v>
      </c>
    </row>
    <row r="248" spans="1:7" x14ac:dyDescent="0.25">
      <c r="A248" s="15">
        <v>36007</v>
      </c>
      <c r="B248" s="16">
        <v>105.2</v>
      </c>
      <c r="C248" s="17">
        <f t="shared" si="11"/>
        <v>-0.39999999999999147</v>
      </c>
      <c r="D248" s="16">
        <v>100</v>
      </c>
      <c r="E248" s="17">
        <f t="shared" si="9"/>
        <v>0.70000000000000284</v>
      </c>
      <c r="F248" s="16">
        <v>113.3</v>
      </c>
      <c r="G248" s="17">
        <f t="shared" si="10"/>
        <v>-2.1000000000000085</v>
      </c>
    </row>
    <row r="249" spans="1:7" x14ac:dyDescent="0.25">
      <c r="A249" s="18">
        <v>36038</v>
      </c>
      <c r="B249" s="19">
        <v>104.4</v>
      </c>
      <c r="C249" s="20">
        <f t="shared" si="11"/>
        <v>-0.79999999999999716</v>
      </c>
      <c r="D249" s="19">
        <v>98.3</v>
      </c>
      <c r="E249" s="20">
        <f t="shared" si="9"/>
        <v>-1.7000000000000028</v>
      </c>
      <c r="F249" s="19">
        <v>113.9</v>
      </c>
      <c r="G249" s="20">
        <f t="shared" si="10"/>
        <v>0.60000000000000853</v>
      </c>
    </row>
    <row r="250" spans="1:7" x14ac:dyDescent="0.25">
      <c r="A250" s="15">
        <v>36068</v>
      </c>
      <c r="B250" s="16">
        <v>100.9</v>
      </c>
      <c r="C250" s="17">
        <f t="shared" si="11"/>
        <v>-3.5</v>
      </c>
      <c r="D250" s="16">
        <v>93.9</v>
      </c>
      <c r="E250" s="17">
        <f t="shared" si="9"/>
        <v>-4.3999999999999915</v>
      </c>
      <c r="F250" s="16">
        <v>111.7</v>
      </c>
      <c r="G250" s="17">
        <f t="shared" si="10"/>
        <v>-2.2000000000000028</v>
      </c>
    </row>
    <row r="251" spans="1:7" x14ac:dyDescent="0.25">
      <c r="A251" s="18">
        <v>36099</v>
      </c>
      <c r="B251" s="19">
        <v>97.4</v>
      </c>
      <c r="C251" s="20">
        <f t="shared" si="11"/>
        <v>-3.5</v>
      </c>
      <c r="D251" s="19">
        <v>87.5</v>
      </c>
      <c r="E251" s="20">
        <f t="shared" si="9"/>
        <v>-6.4000000000000057</v>
      </c>
      <c r="F251" s="19">
        <v>112.8</v>
      </c>
      <c r="G251" s="20">
        <f t="shared" si="10"/>
        <v>1.0999999999999943</v>
      </c>
    </row>
    <row r="252" spans="1:7" x14ac:dyDescent="0.25">
      <c r="A252" s="15">
        <v>36129</v>
      </c>
      <c r="B252" s="16">
        <v>102.7</v>
      </c>
      <c r="C252" s="17">
        <f t="shared" si="11"/>
        <v>5.2999999999999972</v>
      </c>
      <c r="D252" s="16">
        <v>94.3</v>
      </c>
      <c r="E252" s="17">
        <f t="shared" si="9"/>
        <v>6.7999999999999972</v>
      </c>
      <c r="F252" s="16">
        <v>115.9</v>
      </c>
      <c r="G252" s="17">
        <f t="shared" si="10"/>
        <v>3.1000000000000085</v>
      </c>
    </row>
    <row r="253" spans="1:7" x14ac:dyDescent="0.25">
      <c r="A253" s="18">
        <v>36160</v>
      </c>
      <c r="B253" s="19">
        <v>100.5</v>
      </c>
      <c r="C253" s="20">
        <f t="shared" si="11"/>
        <v>-2.2000000000000028</v>
      </c>
      <c r="D253" s="19">
        <v>91.9</v>
      </c>
      <c r="E253" s="20">
        <f t="shared" si="9"/>
        <v>-2.3999999999999915</v>
      </c>
      <c r="F253" s="19">
        <v>113.9</v>
      </c>
      <c r="G253" s="20">
        <f t="shared" si="10"/>
        <v>-2</v>
      </c>
    </row>
    <row r="254" spans="1:7" x14ac:dyDescent="0.25">
      <c r="A254" s="15">
        <v>36191</v>
      </c>
      <c r="B254" s="16">
        <v>103.9</v>
      </c>
      <c r="C254" s="17">
        <f t="shared" si="11"/>
        <v>3.4000000000000057</v>
      </c>
      <c r="D254" s="16">
        <v>95.7</v>
      </c>
      <c r="E254" s="17">
        <f t="shared" si="9"/>
        <v>3.7999999999999972</v>
      </c>
      <c r="F254" s="16">
        <v>116.8</v>
      </c>
      <c r="G254" s="17">
        <f t="shared" si="10"/>
        <v>2.8999999999999915</v>
      </c>
    </row>
    <row r="255" spans="1:7" x14ac:dyDescent="0.25">
      <c r="A255" s="18">
        <v>36219</v>
      </c>
      <c r="B255" s="19">
        <v>108.1</v>
      </c>
      <c r="C255" s="20">
        <f t="shared" si="11"/>
        <v>4.1999999999999886</v>
      </c>
      <c r="D255" s="19">
        <v>103.6</v>
      </c>
      <c r="E255" s="20">
        <f t="shared" si="9"/>
        <v>7.8999999999999915</v>
      </c>
      <c r="F255" s="19">
        <v>115</v>
      </c>
      <c r="G255" s="20">
        <f t="shared" si="10"/>
        <v>-1.7999999999999972</v>
      </c>
    </row>
    <row r="256" spans="1:7" x14ac:dyDescent="0.25">
      <c r="A256" s="15">
        <v>36250</v>
      </c>
      <c r="B256" s="16">
        <v>105.7</v>
      </c>
      <c r="C256" s="17">
        <f t="shared" si="11"/>
        <v>-2.3999999999999915</v>
      </c>
      <c r="D256" s="16">
        <v>99</v>
      </c>
      <c r="E256" s="17">
        <f t="shared" si="9"/>
        <v>-4.5999999999999943</v>
      </c>
      <c r="F256" s="16">
        <v>116.3</v>
      </c>
      <c r="G256" s="17">
        <f t="shared" si="10"/>
        <v>1.2999999999999972</v>
      </c>
    </row>
    <row r="257" spans="1:7" x14ac:dyDescent="0.25">
      <c r="A257" s="18">
        <v>36280</v>
      </c>
      <c r="B257" s="19">
        <v>104.6</v>
      </c>
      <c r="C257" s="20">
        <f t="shared" si="11"/>
        <v>-1.1000000000000085</v>
      </c>
      <c r="D257" s="19">
        <v>97.4</v>
      </c>
      <c r="E257" s="20">
        <f t="shared" si="9"/>
        <v>-1.5999999999999943</v>
      </c>
      <c r="F257" s="19">
        <v>115.9</v>
      </c>
      <c r="G257" s="20">
        <f t="shared" si="10"/>
        <v>-0.39999999999999147</v>
      </c>
    </row>
    <row r="258" spans="1:7" x14ac:dyDescent="0.25">
      <c r="A258" s="15">
        <v>36311</v>
      </c>
      <c r="B258" s="16">
        <v>106.8</v>
      </c>
      <c r="C258" s="17">
        <f t="shared" si="11"/>
        <v>2.2000000000000028</v>
      </c>
      <c r="D258" s="16">
        <v>97.6</v>
      </c>
      <c r="E258" s="17">
        <f t="shared" si="9"/>
        <v>0.19999999999998863</v>
      </c>
      <c r="F258" s="16">
        <v>121.1</v>
      </c>
      <c r="G258" s="17">
        <f t="shared" si="10"/>
        <v>5.1999999999999886</v>
      </c>
    </row>
    <row r="259" spans="1:7" x14ac:dyDescent="0.25">
      <c r="A259" s="18">
        <v>36341</v>
      </c>
      <c r="B259" s="19">
        <v>107.3</v>
      </c>
      <c r="C259" s="20">
        <f t="shared" si="11"/>
        <v>0.5</v>
      </c>
      <c r="D259" s="19">
        <v>99.8</v>
      </c>
      <c r="E259" s="20">
        <f t="shared" ref="E259:E322" si="12">D259-D258</f>
        <v>2.2000000000000028</v>
      </c>
      <c r="F259" s="19">
        <v>118.9</v>
      </c>
      <c r="G259" s="20">
        <f t="shared" ref="G259:G322" si="13">F259-F258</f>
        <v>-2.1999999999999886</v>
      </c>
    </row>
    <row r="260" spans="1:7" x14ac:dyDescent="0.25">
      <c r="A260" s="15">
        <v>36372</v>
      </c>
      <c r="B260" s="16">
        <v>106</v>
      </c>
      <c r="C260" s="17">
        <f t="shared" ref="C260:C323" si="14">B260-B259</f>
        <v>-1.2999999999999972</v>
      </c>
      <c r="D260" s="16">
        <v>99.2</v>
      </c>
      <c r="E260" s="17">
        <f t="shared" si="12"/>
        <v>-0.59999999999999432</v>
      </c>
      <c r="F260" s="16">
        <v>116.5</v>
      </c>
      <c r="G260" s="17">
        <f t="shared" si="13"/>
        <v>-2.4000000000000057</v>
      </c>
    </row>
    <row r="261" spans="1:7" x14ac:dyDescent="0.25">
      <c r="A261" s="18">
        <v>36403</v>
      </c>
      <c r="B261" s="19">
        <v>104.5</v>
      </c>
      <c r="C261" s="20">
        <f t="shared" si="14"/>
        <v>-1.5</v>
      </c>
      <c r="D261" s="19">
        <v>98.4</v>
      </c>
      <c r="E261" s="20">
        <f t="shared" si="12"/>
        <v>-0.79999999999999716</v>
      </c>
      <c r="F261" s="19">
        <v>114.1</v>
      </c>
      <c r="G261" s="20">
        <f t="shared" si="13"/>
        <v>-2.4000000000000057</v>
      </c>
    </row>
    <row r="262" spans="1:7" x14ac:dyDescent="0.25">
      <c r="A262" s="15">
        <v>36433</v>
      </c>
      <c r="B262" s="16">
        <v>107.2</v>
      </c>
      <c r="C262" s="17">
        <f t="shared" si="14"/>
        <v>2.7000000000000028</v>
      </c>
      <c r="D262" s="16">
        <v>101.5</v>
      </c>
      <c r="E262" s="17">
        <f t="shared" si="12"/>
        <v>3.0999999999999943</v>
      </c>
      <c r="F262" s="16">
        <v>115.9</v>
      </c>
      <c r="G262" s="17">
        <f t="shared" si="13"/>
        <v>1.8000000000000114</v>
      </c>
    </row>
    <row r="263" spans="1:7" x14ac:dyDescent="0.25">
      <c r="A263" s="18">
        <v>36464</v>
      </c>
      <c r="B263" s="19">
        <v>103.2</v>
      </c>
      <c r="C263" s="20">
        <f t="shared" si="14"/>
        <v>-4</v>
      </c>
      <c r="D263" s="19">
        <v>97.1</v>
      </c>
      <c r="E263" s="20">
        <f t="shared" si="12"/>
        <v>-4.4000000000000057</v>
      </c>
      <c r="F263" s="19">
        <v>112.7</v>
      </c>
      <c r="G263" s="20">
        <f t="shared" si="13"/>
        <v>-3.2000000000000028</v>
      </c>
    </row>
    <row r="264" spans="1:7" x14ac:dyDescent="0.25">
      <c r="A264" s="15">
        <v>36494</v>
      </c>
      <c r="B264" s="16">
        <v>107.2</v>
      </c>
      <c r="C264" s="17">
        <f t="shared" si="14"/>
        <v>4</v>
      </c>
      <c r="D264" s="16">
        <v>101</v>
      </c>
      <c r="E264" s="17">
        <f t="shared" si="12"/>
        <v>3.9000000000000057</v>
      </c>
      <c r="F264" s="16">
        <v>116.8</v>
      </c>
      <c r="G264" s="17">
        <f t="shared" si="13"/>
        <v>4.0999999999999943</v>
      </c>
    </row>
    <row r="265" spans="1:7" x14ac:dyDescent="0.25">
      <c r="A265" s="18">
        <v>36525</v>
      </c>
      <c r="B265" s="19">
        <v>105.4</v>
      </c>
      <c r="C265" s="20">
        <f t="shared" si="14"/>
        <v>-1.7999999999999972</v>
      </c>
      <c r="D265" s="19">
        <v>101.1</v>
      </c>
      <c r="E265" s="20">
        <f t="shared" si="12"/>
        <v>9.9999999999994316E-2</v>
      </c>
      <c r="F265" s="19">
        <v>112.2</v>
      </c>
      <c r="G265" s="20">
        <f t="shared" si="13"/>
        <v>-4.5999999999999943</v>
      </c>
    </row>
    <row r="266" spans="1:7" x14ac:dyDescent="0.25">
      <c r="A266" s="15">
        <v>36556</v>
      </c>
      <c r="B266" s="16">
        <v>111.4</v>
      </c>
      <c r="C266" s="17">
        <f t="shared" si="14"/>
        <v>6</v>
      </c>
      <c r="D266" s="16">
        <v>108.6</v>
      </c>
      <c r="E266" s="17">
        <f t="shared" si="12"/>
        <v>7.5</v>
      </c>
      <c r="F266" s="16">
        <v>117.3</v>
      </c>
      <c r="G266" s="17">
        <f t="shared" si="13"/>
        <v>5.0999999999999943</v>
      </c>
    </row>
    <row r="267" spans="1:7" x14ac:dyDescent="0.25">
      <c r="A267" s="18">
        <v>36585</v>
      </c>
      <c r="B267" s="19">
        <v>111.3</v>
      </c>
      <c r="C267" s="20">
        <f t="shared" si="14"/>
        <v>-0.10000000000000853</v>
      </c>
      <c r="D267" s="19">
        <v>107.8</v>
      </c>
      <c r="E267" s="20">
        <f t="shared" si="12"/>
        <v>-0.79999999999999716</v>
      </c>
      <c r="F267" s="19">
        <v>116.8</v>
      </c>
      <c r="G267" s="20">
        <f t="shared" si="13"/>
        <v>-0.5</v>
      </c>
    </row>
    <row r="268" spans="1:7" x14ac:dyDescent="0.25">
      <c r="A268" s="15">
        <v>36616</v>
      </c>
      <c r="B268" s="16">
        <v>107.1</v>
      </c>
      <c r="C268" s="17">
        <f t="shared" si="14"/>
        <v>-4.2000000000000028</v>
      </c>
      <c r="D268" s="16">
        <v>101.7</v>
      </c>
      <c r="E268" s="17">
        <f t="shared" si="12"/>
        <v>-6.0999999999999943</v>
      </c>
      <c r="F268" s="16">
        <v>115.4</v>
      </c>
      <c r="G268" s="17">
        <f t="shared" si="13"/>
        <v>-1.3999999999999915</v>
      </c>
    </row>
    <row r="269" spans="1:7" x14ac:dyDescent="0.25">
      <c r="A269" s="18">
        <v>36646</v>
      </c>
      <c r="B269" s="19">
        <v>109.2</v>
      </c>
      <c r="C269" s="20">
        <f t="shared" si="14"/>
        <v>2.1000000000000085</v>
      </c>
      <c r="D269" s="19">
        <v>103.7</v>
      </c>
      <c r="E269" s="20">
        <f t="shared" si="12"/>
        <v>2</v>
      </c>
      <c r="F269" s="19">
        <v>117.8</v>
      </c>
      <c r="G269" s="20">
        <f t="shared" si="13"/>
        <v>2.3999999999999915</v>
      </c>
    </row>
    <row r="270" spans="1:7" x14ac:dyDescent="0.25">
      <c r="A270" s="15">
        <v>36677</v>
      </c>
      <c r="B270" s="16">
        <v>110.7</v>
      </c>
      <c r="C270" s="17">
        <f t="shared" si="14"/>
        <v>1.5</v>
      </c>
      <c r="D270" s="16">
        <v>104.8</v>
      </c>
      <c r="E270" s="17">
        <f t="shared" si="12"/>
        <v>1.0999999999999943</v>
      </c>
      <c r="F270" s="16">
        <v>119.9</v>
      </c>
      <c r="G270" s="17">
        <f t="shared" si="13"/>
        <v>2.1000000000000085</v>
      </c>
    </row>
    <row r="271" spans="1:7" x14ac:dyDescent="0.25">
      <c r="A271" s="18">
        <v>36707</v>
      </c>
      <c r="B271" s="19">
        <v>106.4</v>
      </c>
      <c r="C271" s="20">
        <f t="shared" si="14"/>
        <v>-4.2999999999999972</v>
      </c>
      <c r="D271" s="19">
        <v>100.8</v>
      </c>
      <c r="E271" s="20">
        <f t="shared" si="12"/>
        <v>-4</v>
      </c>
      <c r="F271" s="19">
        <v>115.1</v>
      </c>
      <c r="G271" s="20">
        <f t="shared" si="13"/>
        <v>-4.8000000000000114</v>
      </c>
    </row>
    <row r="272" spans="1:7" x14ac:dyDescent="0.25">
      <c r="A272" s="15">
        <v>36738</v>
      </c>
      <c r="B272" s="16">
        <v>108.3</v>
      </c>
      <c r="C272" s="17">
        <f t="shared" si="14"/>
        <v>1.8999999999999915</v>
      </c>
      <c r="D272" s="16">
        <v>104.5</v>
      </c>
      <c r="E272" s="17">
        <f t="shared" si="12"/>
        <v>3.7000000000000028</v>
      </c>
      <c r="F272" s="16">
        <v>114.2</v>
      </c>
      <c r="G272" s="17">
        <f t="shared" si="13"/>
        <v>-0.89999999999999147</v>
      </c>
    </row>
    <row r="273" spans="1:7" x14ac:dyDescent="0.25">
      <c r="A273" s="18">
        <v>36769</v>
      </c>
      <c r="B273" s="19">
        <v>107.3</v>
      </c>
      <c r="C273" s="20">
        <f t="shared" si="14"/>
        <v>-1</v>
      </c>
      <c r="D273" s="19">
        <v>104</v>
      </c>
      <c r="E273" s="20">
        <f t="shared" si="12"/>
        <v>-0.5</v>
      </c>
      <c r="F273" s="19">
        <v>112.4</v>
      </c>
      <c r="G273" s="20">
        <f t="shared" si="13"/>
        <v>-1.7999999999999972</v>
      </c>
    </row>
    <row r="274" spans="1:7" x14ac:dyDescent="0.25">
      <c r="A274" s="15">
        <v>36799</v>
      </c>
      <c r="B274" s="16">
        <v>106.8</v>
      </c>
      <c r="C274" s="17">
        <f t="shared" si="14"/>
        <v>-0.5</v>
      </c>
      <c r="D274" s="16">
        <v>103.4</v>
      </c>
      <c r="E274" s="17">
        <f t="shared" si="12"/>
        <v>-0.59999999999999432</v>
      </c>
      <c r="F274" s="16">
        <v>112</v>
      </c>
      <c r="G274" s="17">
        <f t="shared" si="13"/>
        <v>-0.40000000000000568</v>
      </c>
    </row>
    <row r="275" spans="1:7" x14ac:dyDescent="0.25">
      <c r="A275" s="18">
        <v>36830</v>
      </c>
      <c r="B275" s="19">
        <v>105.8</v>
      </c>
      <c r="C275" s="20">
        <f t="shared" si="14"/>
        <v>-1</v>
      </c>
      <c r="D275" s="19">
        <v>100.7</v>
      </c>
      <c r="E275" s="20">
        <f t="shared" si="12"/>
        <v>-2.7000000000000028</v>
      </c>
      <c r="F275" s="19">
        <v>113.6</v>
      </c>
      <c r="G275" s="20">
        <f t="shared" si="13"/>
        <v>1.5999999999999943</v>
      </c>
    </row>
    <row r="276" spans="1:7" x14ac:dyDescent="0.25">
      <c r="A276" s="15">
        <v>36860</v>
      </c>
      <c r="B276" s="16">
        <v>107.6</v>
      </c>
      <c r="C276" s="17">
        <f t="shared" si="14"/>
        <v>1.7999999999999972</v>
      </c>
      <c r="D276" s="16">
        <v>101.6</v>
      </c>
      <c r="E276" s="17">
        <f t="shared" si="12"/>
        <v>0.89999999999999147</v>
      </c>
      <c r="F276" s="16">
        <v>116.9</v>
      </c>
      <c r="G276" s="17">
        <f t="shared" si="13"/>
        <v>3.3000000000000114</v>
      </c>
    </row>
    <row r="277" spans="1:7" x14ac:dyDescent="0.25">
      <c r="A277" s="18">
        <v>36891</v>
      </c>
      <c r="B277" s="19">
        <v>98.4</v>
      </c>
      <c r="C277" s="20">
        <f t="shared" si="14"/>
        <v>-9.1999999999999886</v>
      </c>
      <c r="D277" s="19">
        <v>90.7</v>
      </c>
      <c r="E277" s="20">
        <f t="shared" si="12"/>
        <v>-10.899999999999991</v>
      </c>
      <c r="F277" s="19">
        <v>110.5</v>
      </c>
      <c r="G277" s="20">
        <f t="shared" si="13"/>
        <v>-6.4000000000000057</v>
      </c>
    </row>
    <row r="278" spans="1:7" x14ac:dyDescent="0.25">
      <c r="A278" s="15">
        <v>36922</v>
      </c>
      <c r="B278" s="16">
        <v>94.7</v>
      </c>
      <c r="C278" s="17">
        <f t="shared" si="14"/>
        <v>-3.7000000000000028</v>
      </c>
      <c r="D278" s="16">
        <v>86.4</v>
      </c>
      <c r="E278" s="17">
        <f t="shared" si="12"/>
        <v>-4.2999999999999972</v>
      </c>
      <c r="F278" s="16">
        <v>107.8</v>
      </c>
      <c r="G278" s="17">
        <f t="shared" si="13"/>
        <v>-2.7000000000000028</v>
      </c>
    </row>
    <row r="279" spans="1:7" x14ac:dyDescent="0.25">
      <c r="A279" s="18">
        <v>36950</v>
      </c>
      <c r="B279" s="19">
        <v>90.6</v>
      </c>
      <c r="C279" s="20">
        <f t="shared" si="14"/>
        <v>-4.1000000000000085</v>
      </c>
      <c r="D279" s="19">
        <v>80.8</v>
      </c>
      <c r="E279" s="20">
        <f t="shared" si="12"/>
        <v>-5.6000000000000085</v>
      </c>
      <c r="F279" s="19">
        <v>105.8</v>
      </c>
      <c r="G279" s="20">
        <f t="shared" si="13"/>
        <v>-2</v>
      </c>
    </row>
    <row r="280" spans="1:7" x14ac:dyDescent="0.25">
      <c r="A280" s="15">
        <v>36981</v>
      </c>
      <c r="B280" s="16">
        <v>91.5</v>
      </c>
      <c r="C280" s="17">
        <f t="shared" si="14"/>
        <v>0.90000000000000568</v>
      </c>
      <c r="D280" s="16">
        <v>83.9</v>
      </c>
      <c r="E280" s="17">
        <f t="shared" si="12"/>
        <v>3.1000000000000085</v>
      </c>
      <c r="F280" s="16">
        <v>103.4</v>
      </c>
      <c r="G280" s="17">
        <f t="shared" si="13"/>
        <v>-2.3999999999999915</v>
      </c>
    </row>
    <row r="281" spans="1:7" x14ac:dyDescent="0.25">
      <c r="A281" s="18">
        <v>37011</v>
      </c>
      <c r="B281" s="19">
        <v>88.4</v>
      </c>
      <c r="C281" s="20">
        <f t="shared" si="14"/>
        <v>-3.0999999999999943</v>
      </c>
      <c r="D281" s="19">
        <v>82.2</v>
      </c>
      <c r="E281" s="20">
        <f t="shared" si="12"/>
        <v>-1.7000000000000028</v>
      </c>
      <c r="F281" s="19">
        <v>98</v>
      </c>
      <c r="G281" s="20">
        <f t="shared" si="13"/>
        <v>-5.4000000000000057</v>
      </c>
    </row>
    <row r="282" spans="1:7" x14ac:dyDescent="0.25">
      <c r="A282" s="15">
        <v>37042</v>
      </c>
      <c r="B282" s="16">
        <v>92</v>
      </c>
      <c r="C282" s="17">
        <f t="shared" si="14"/>
        <v>3.5999999999999943</v>
      </c>
      <c r="D282" s="16">
        <v>85.4</v>
      </c>
      <c r="E282" s="17">
        <f t="shared" si="12"/>
        <v>3.2000000000000028</v>
      </c>
      <c r="F282" s="16">
        <v>102.2</v>
      </c>
      <c r="G282" s="17">
        <f t="shared" si="13"/>
        <v>4.2000000000000028</v>
      </c>
    </row>
    <row r="283" spans="1:7" x14ac:dyDescent="0.25">
      <c r="A283" s="18">
        <v>37072</v>
      </c>
      <c r="B283" s="19">
        <v>92.6</v>
      </c>
      <c r="C283" s="20">
        <f t="shared" si="14"/>
        <v>0.59999999999999432</v>
      </c>
      <c r="D283" s="19">
        <v>86.9</v>
      </c>
      <c r="E283" s="20">
        <f t="shared" si="12"/>
        <v>1.5</v>
      </c>
      <c r="F283" s="19">
        <v>101.6</v>
      </c>
      <c r="G283" s="20">
        <f t="shared" si="13"/>
        <v>-0.60000000000000853</v>
      </c>
    </row>
    <row r="284" spans="1:7" x14ac:dyDescent="0.25">
      <c r="A284" s="15">
        <v>37103</v>
      </c>
      <c r="B284" s="16">
        <v>92.4</v>
      </c>
      <c r="C284" s="17">
        <f t="shared" si="14"/>
        <v>-0.19999999999998863</v>
      </c>
      <c r="D284" s="16">
        <v>88.4</v>
      </c>
      <c r="E284" s="17">
        <f t="shared" si="12"/>
        <v>1.5</v>
      </c>
      <c r="F284" s="16">
        <v>98.6</v>
      </c>
      <c r="G284" s="17">
        <f t="shared" si="13"/>
        <v>-3</v>
      </c>
    </row>
    <row r="285" spans="1:7" x14ac:dyDescent="0.25">
      <c r="A285" s="18">
        <v>37134</v>
      </c>
      <c r="B285" s="19">
        <v>91.5</v>
      </c>
      <c r="C285" s="20">
        <f t="shared" si="14"/>
        <v>-0.90000000000000568</v>
      </c>
      <c r="D285" s="19">
        <v>85.2</v>
      </c>
      <c r="E285" s="20">
        <f t="shared" si="12"/>
        <v>-3.2000000000000028</v>
      </c>
      <c r="F285" s="19">
        <v>101.2</v>
      </c>
      <c r="G285" s="20">
        <f t="shared" si="13"/>
        <v>2.6000000000000085</v>
      </c>
    </row>
    <row r="286" spans="1:7" x14ac:dyDescent="0.25">
      <c r="A286" s="15">
        <v>37164</v>
      </c>
      <c r="B286" s="16">
        <v>81.8</v>
      </c>
      <c r="C286" s="17">
        <f t="shared" si="14"/>
        <v>-9.7000000000000028</v>
      </c>
      <c r="D286" s="16">
        <v>73.5</v>
      </c>
      <c r="E286" s="17">
        <f t="shared" si="12"/>
        <v>-11.700000000000003</v>
      </c>
      <c r="F286" s="16">
        <v>94.6</v>
      </c>
      <c r="G286" s="17">
        <f t="shared" si="13"/>
        <v>-6.6000000000000085</v>
      </c>
    </row>
    <row r="287" spans="1:7" x14ac:dyDescent="0.25">
      <c r="A287" s="18">
        <v>37195</v>
      </c>
      <c r="B287" s="19">
        <v>82.7</v>
      </c>
      <c r="C287" s="20">
        <f t="shared" si="14"/>
        <v>0.90000000000000568</v>
      </c>
      <c r="D287" s="19">
        <v>75.5</v>
      </c>
      <c r="E287" s="20">
        <f t="shared" si="12"/>
        <v>2</v>
      </c>
      <c r="F287" s="19">
        <v>94</v>
      </c>
      <c r="G287" s="20">
        <f t="shared" si="13"/>
        <v>-0.59999999999999432</v>
      </c>
    </row>
    <row r="288" spans="1:7" x14ac:dyDescent="0.25">
      <c r="A288" s="15">
        <v>37225</v>
      </c>
      <c r="B288" s="16">
        <v>83.9</v>
      </c>
      <c r="C288" s="17">
        <f t="shared" si="14"/>
        <v>1.2000000000000028</v>
      </c>
      <c r="D288" s="16">
        <v>76.599999999999994</v>
      </c>
      <c r="E288" s="17">
        <f t="shared" si="12"/>
        <v>1.0999999999999943</v>
      </c>
      <c r="F288" s="16">
        <v>95.3</v>
      </c>
      <c r="G288" s="17">
        <f t="shared" si="13"/>
        <v>1.2999999999999972</v>
      </c>
    </row>
    <row r="289" spans="1:7" x14ac:dyDescent="0.25">
      <c r="A289" s="18">
        <v>37256</v>
      </c>
      <c r="B289" s="19">
        <v>88.8</v>
      </c>
      <c r="C289" s="20">
        <f t="shared" si="14"/>
        <v>4.8999999999999915</v>
      </c>
      <c r="D289" s="19">
        <v>82.3</v>
      </c>
      <c r="E289" s="20">
        <f t="shared" si="12"/>
        <v>5.7000000000000028</v>
      </c>
      <c r="F289" s="19">
        <v>99</v>
      </c>
      <c r="G289" s="20">
        <f t="shared" si="13"/>
        <v>3.7000000000000028</v>
      </c>
    </row>
    <row r="290" spans="1:7" x14ac:dyDescent="0.25">
      <c r="A290" s="15">
        <v>37287</v>
      </c>
      <c r="B290" s="16">
        <v>93</v>
      </c>
      <c r="C290" s="17">
        <f t="shared" si="14"/>
        <v>4.2000000000000028</v>
      </c>
      <c r="D290" s="16">
        <v>91.3</v>
      </c>
      <c r="E290" s="17">
        <f t="shared" si="12"/>
        <v>9</v>
      </c>
      <c r="F290" s="16">
        <v>95.7</v>
      </c>
      <c r="G290" s="17">
        <f t="shared" si="13"/>
        <v>-3.2999999999999972</v>
      </c>
    </row>
    <row r="291" spans="1:7" x14ac:dyDescent="0.25">
      <c r="A291" s="18">
        <v>37315</v>
      </c>
      <c r="B291" s="19">
        <v>90.7</v>
      </c>
      <c r="C291" s="20">
        <f t="shared" si="14"/>
        <v>-2.2999999999999972</v>
      </c>
      <c r="D291" s="19">
        <v>87.2</v>
      </c>
      <c r="E291" s="20">
        <f t="shared" si="12"/>
        <v>-4.0999999999999943</v>
      </c>
      <c r="F291" s="19">
        <v>96.2</v>
      </c>
      <c r="G291" s="20">
        <f t="shared" si="13"/>
        <v>0.5</v>
      </c>
    </row>
    <row r="292" spans="1:7" x14ac:dyDescent="0.25">
      <c r="A292" s="15">
        <v>37346</v>
      </c>
      <c r="B292" s="16">
        <v>95.7</v>
      </c>
      <c r="C292" s="17">
        <f t="shared" si="14"/>
        <v>5</v>
      </c>
      <c r="D292" s="16">
        <v>92.7</v>
      </c>
      <c r="E292" s="17">
        <f t="shared" si="12"/>
        <v>5.5</v>
      </c>
      <c r="F292" s="16">
        <v>100.4</v>
      </c>
      <c r="G292" s="17">
        <f t="shared" si="13"/>
        <v>4.2000000000000028</v>
      </c>
    </row>
    <row r="293" spans="1:7" x14ac:dyDescent="0.25">
      <c r="A293" s="18">
        <v>37376</v>
      </c>
      <c r="B293" s="19">
        <v>93</v>
      </c>
      <c r="C293" s="20">
        <f t="shared" si="14"/>
        <v>-2.7000000000000028</v>
      </c>
      <c r="D293" s="19">
        <v>89.1</v>
      </c>
      <c r="E293" s="20">
        <f t="shared" si="12"/>
        <v>-3.6000000000000085</v>
      </c>
      <c r="F293" s="19">
        <v>99.2</v>
      </c>
      <c r="G293" s="20">
        <f t="shared" si="13"/>
        <v>-1.2000000000000028</v>
      </c>
    </row>
    <row r="294" spans="1:7" x14ac:dyDescent="0.25">
      <c r="A294" s="15">
        <v>37407</v>
      </c>
      <c r="B294" s="16">
        <v>96.9</v>
      </c>
      <c r="C294" s="17">
        <f t="shared" si="14"/>
        <v>3.9000000000000057</v>
      </c>
      <c r="D294" s="16">
        <v>92.7</v>
      </c>
      <c r="E294" s="17">
        <f t="shared" si="12"/>
        <v>3.6000000000000085</v>
      </c>
      <c r="F294" s="16">
        <v>103.5</v>
      </c>
      <c r="G294" s="17">
        <f t="shared" si="13"/>
        <v>4.2999999999999972</v>
      </c>
    </row>
    <row r="295" spans="1:7" x14ac:dyDescent="0.25">
      <c r="A295" s="18">
        <v>37437</v>
      </c>
      <c r="B295" s="19">
        <v>92.4</v>
      </c>
      <c r="C295" s="20">
        <f t="shared" si="14"/>
        <v>-4.5</v>
      </c>
      <c r="D295" s="19">
        <v>87.9</v>
      </c>
      <c r="E295" s="20">
        <f t="shared" si="12"/>
        <v>-4.7999999999999972</v>
      </c>
      <c r="F295" s="19">
        <v>99.5</v>
      </c>
      <c r="G295" s="20">
        <f t="shared" si="13"/>
        <v>-4</v>
      </c>
    </row>
    <row r="296" spans="1:7" x14ac:dyDescent="0.25">
      <c r="A296" s="15">
        <v>37468</v>
      </c>
      <c r="B296" s="16">
        <v>88.1</v>
      </c>
      <c r="C296" s="17">
        <f t="shared" si="14"/>
        <v>-4.3000000000000114</v>
      </c>
      <c r="D296" s="16">
        <v>81</v>
      </c>
      <c r="E296" s="17">
        <f t="shared" si="12"/>
        <v>-6.9000000000000057</v>
      </c>
      <c r="F296" s="16">
        <v>99.3</v>
      </c>
      <c r="G296" s="17">
        <f t="shared" si="13"/>
        <v>-0.20000000000000284</v>
      </c>
    </row>
    <row r="297" spans="1:7" x14ac:dyDescent="0.25">
      <c r="A297" s="18">
        <v>37499</v>
      </c>
      <c r="B297" s="19">
        <v>87.6</v>
      </c>
      <c r="C297" s="20">
        <f t="shared" si="14"/>
        <v>-0.5</v>
      </c>
      <c r="D297" s="19">
        <v>80.599999999999994</v>
      </c>
      <c r="E297" s="20">
        <f t="shared" si="12"/>
        <v>-0.40000000000000568</v>
      </c>
      <c r="F297" s="19">
        <v>98.5</v>
      </c>
      <c r="G297" s="20">
        <f t="shared" si="13"/>
        <v>-0.79999999999999716</v>
      </c>
    </row>
    <row r="298" spans="1:7" x14ac:dyDescent="0.25">
      <c r="A298" s="15">
        <v>37529</v>
      </c>
      <c r="B298" s="16">
        <v>86.1</v>
      </c>
      <c r="C298" s="17">
        <f t="shared" si="14"/>
        <v>-1.5</v>
      </c>
      <c r="D298" s="16">
        <v>79.900000000000006</v>
      </c>
      <c r="E298" s="17">
        <f t="shared" si="12"/>
        <v>-0.69999999999998863</v>
      </c>
      <c r="F298" s="16">
        <v>95.8</v>
      </c>
      <c r="G298" s="17">
        <f t="shared" si="13"/>
        <v>-2.7000000000000028</v>
      </c>
    </row>
    <row r="299" spans="1:7" x14ac:dyDescent="0.25">
      <c r="A299" s="18">
        <v>37560</v>
      </c>
      <c r="B299" s="19">
        <v>80.599999999999994</v>
      </c>
      <c r="C299" s="20">
        <f t="shared" si="14"/>
        <v>-5.5</v>
      </c>
      <c r="D299" s="19">
        <v>73.099999999999994</v>
      </c>
      <c r="E299" s="20">
        <f t="shared" si="12"/>
        <v>-6.8000000000000114</v>
      </c>
      <c r="F299" s="19">
        <v>92.4</v>
      </c>
      <c r="G299" s="20">
        <f t="shared" si="13"/>
        <v>-3.3999999999999915</v>
      </c>
    </row>
    <row r="300" spans="1:7" x14ac:dyDescent="0.25">
      <c r="A300" s="15">
        <v>37590</v>
      </c>
      <c r="B300" s="16">
        <v>84.2</v>
      </c>
      <c r="C300" s="17">
        <f t="shared" si="14"/>
        <v>3.6000000000000085</v>
      </c>
      <c r="D300" s="16">
        <v>78.5</v>
      </c>
      <c r="E300" s="17">
        <f t="shared" si="12"/>
        <v>5.4000000000000057</v>
      </c>
      <c r="F300" s="16">
        <v>93.1</v>
      </c>
      <c r="G300" s="17">
        <f t="shared" si="13"/>
        <v>0.69999999999998863</v>
      </c>
    </row>
    <row r="301" spans="1:7" x14ac:dyDescent="0.25">
      <c r="A301" s="18">
        <v>37621</v>
      </c>
      <c r="B301" s="19">
        <v>86.7</v>
      </c>
      <c r="C301" s="20">
        <f t="shared" si="14"/>
        <v>2.5</v>
      </c>
      <c r="D301" s="19">
        <v>80.8</v>
      </c>
      <c r="E301" s="20">
        <f t="shared" si="12"/>
        <v>2.2999999999999972</v>
      </c>
      <c r="F301" s="19">
        <v>96</v>
      </c>
      <c r="G301" s="20">
        <f t="shared" si="13"/>
        <v>2.9000000000000057</v>
      </c>
    </row>
    <row r="302" spans="1:7" x14ac:dyDescent="0.25">
      <c r="A302" s="15">
        <v>37652</v>
      </c>
      <c r="B302" s="16">
        <v>82.4</v>
      </c>
      <c r="C302" s="17">
        <f t="shared" si="14"/>
        <v>-4.2999999999999972</v>
      </c>
      <c r="D302" s="16">
        <v>72.8</v>
      </c>
      <c r="E302" s="17">
        <f t="shared" si="12"/>
        <v>-8</v>
      </c>
      <c r="F302" s="16">
        <v>97.2</v>
      </c>
      <c r="G302" s="17">
        <f t="shared" si="13"/>
        <v>1.2000000000000028</v>
      </c>
    </row>
    <row r="303" spans="1:7" x14ac:dyDescent="0.25">
      <c r="A303" s="18">
        <v>37680</v>
      </c>
      <c r="B303" s="19">
        <v>79.900000000000006</v>
      </c>
      <c r="C303" s="20">
        <f t="shared" si="14"/>
        <v>-2.5</v>
      </c>
      <c r="D303" s="19">
        <v>69.900000000000006</v>
      </c>
      <c r="E303" s="20">
        <f t="shared" si="12"/>
        <v>-2.8999999999999915</v>
      </c>
      <c r="F303" s="19">
        <v>95.4</v>
      </c>
      <c r="G303" s="20">
        <f t="shared" si="13"/>
        <v>-1.7999999999999972</v>
      </c>
    </row>
    <row r="304" spans="1:7" x14ac:dyDescent="0.25">
      <c r="A304" s="15">
        <v>37711</v>
      </c>
      <c r="B304" s="16">
        <v>77.599999999999994</v>
      </c>
      <c r="C304" s="17">
        <f t="shared" si="14"/>
        <v>-2.3000000000000114</v>
      </c>
      <c r="D304" s="16">
        <v>69.599999999999994</v>
      </c>
      <c r="E304" s="17">
        <f t="shared" si="12"/>
        <v>-0.30000000000001137</v>
      </c>
      <c r="F304" s="16">
        <v>90</v>
      </c>
      <c r="G304" s="17">
        <f t="shared" si="13"/>
        <v>-5.4000000000000057</v>
      </c>
    </row>
    <row r="305" spans="1:7" x14ac:dyDescent="0.25">
      <c r="A305" s="18">
        <v>37741</v>
      </c>
      <c r="B305" s="19">
        <v>86</v>
      </c>
      <c r="C305" s="20">
        <f t="shared" si="14"/>
        <v>8.4000000000000057</v>
      </c>
      <c r="D305" s="19">
        <v>79.3</v>
      </c>
      <c r="E305" s="20">
        <f t="shared" si="12"/>
        <v>9.7000000000000028</v>
      </c>
      <c r="F305" s="19">
        <v>96.4</v>
      </c>
      <c r="G305" s="20">
        <f t="shared" si="13"/>
        <v>6.4000000000000057</v>
      </c>
    </row>
    <row r="306" spans="1:7" x14ac:dyDescent="0.25">
      <c r="A306" s="15">
        <v>37772</v>
      </c>
      <c r="B306" s="16">
        <v>92.1</v>
      </c>
      <c r="C306" s="17">
        <f t="shared" si="14"/>
        <v>6.0999999999999943</v>
      </c>
      <c r="D306" s="16">
        <v>91.4</v>
      </c>
      <c r="E306" s="17">
        <f t="shared" si="12"/>
        <v>12.100000000000009</v>
      </c>
      <c r="F306" s="16">
        <v>93.2</v>
      </c>
      <c r="G306" s="17">
        <f t="shared" si="13"/>
        <v>-3.2000000000000028</v>
      </c>
    </row>
    <row r="307" spans="1:7" x14ac:dyDescent="0.25">
      <c r="A307" s="18">
        <v>37802</v>
      </c>
      <c r="B307" s="19">
        <v>89.7</v>
      </c>
      <c r="C307" s="20">
        <f t="shared" si="14"/>
        <v>-2.3999999999999915</v>
      </c>
      <c r="D307" s="19">
        <v>86.4</v>
      </c>
      <c r="E307" s="20">
        <f t="shared" si="12"/>
        <v>-5</v>
      </c>
      <c r="F307" s="19">
        <v>94.7</v>
      </c>
      <c r="G307" s="20">
        <f t="shared" si="13"/>
        <v>1.5</v>
      </c>
    </row>
    <row r="308" spans="1:7" x14ac:dyDescent="0.25">
      <c r="A308" s="15">
        <v>37833</v>
      </c>
      <c r="B308" s="16">
        <v>90.9</v>
      </c>
      <c r="C308" s="17">
        <f t="shared" si="14"/>
        <v>1.2000000000000028</v>
      </c>
      <c r="D308" s="16">
        <v>83.7</v>
      </c>
      <c r="E308" s="17">
        <f t="shared" si="12"/>
        <v>-2.7000000000000028</v>
      </c>
      <c r="F308" s="16">
        <v>102.1</v>
      </c>
      <c r="G308" s="17">
        <f t="shared" si="13"/>
        <v>7.3999999999999915</v>
      </c>
    </row>
    <row r="309" spans="1:7" x14ac:dyDescent="0.25">
      <c r="A309" s="18">
        <v>37864</v>
      </c>
      <c r="B309" s="19">
        <v>89.3</v>
      </c>
      <c r="C309" s="20">
        <f t="shared" si="14"/>
        <v>-1.6000000000000085</v>
      </c>
      <c r="D309" s="19">
        <v>82.5</v>
      </c>
      <c r="E309" s="20">
        <f t="shared" si="12"/>
        <v>-1.2000000000000028</v>
      </c>
      <c r="F309" s="19">
        <v>99.7</v>
      </c>
      <c r="G309" s="20">
        <f t="shared" si="13"/>
        <v>-2.3999999999999915</v>
      </c>
    </row>
    <row r="310" spans="1:7" x14ac:dyDescent="0.25">
      <c r="A310" s="15">
        <v>37894</v>
      </c>
      <c r="B310" s="16">
        <v>87.7</v>
      </c>
      <c r="C310" s="17">
        <f t="shared" si="14"/>
        <v>-1.5999999999999943</v>
      </c>
      <c r="D310" s="16">
        <v>80.8</v>
      </c>
      <c r="E310" s="17">
        <f t="shared" si="12"/>
        <v>-1.7000000000000028</v>
      </c>
      <c r="F310" s="16">
        <v>98.4</v>
      </c>
      <c r="G310" s="17">
        <f t="shared" si="13"/>
        <v>-1.2999999999999972</v>
      </c>
    </row>
    <row r="311" spans="1:7" x14ac:dyDescent="0.25">
      <c r="A311" s="18">
        <v>37925</v>
      </c>
      <c r="B311" s="19">
        <v>89.6</v>
      </c>
      <c r="C311" s="20">
        <f t="shared" si="14"/>
        <v>1.8999999999999915</v>
      </c>
      <c r="D311" s="19">
        <v>83</v>
      </c>
      <c r="E311" s="20">
        <f t="shared" si="12"/>
        <v>2.2000000000000028</v>
      </c>
      <c r="F311" s="19">
        <v>99.9</v>
      </c>
      <c r="G311" s="20">
        <f t="shared" si="13"/>
        <v>1.5</v>
      </c>
    </row>
    <row r="312" spans="1:7" x14ac:dyDescent="0.25">
      <c r="A312" s="15">
        <v>37955</v>
      </c>
      <c r="B312" s="16">
        <v>93.7</v>
      </c>
      <c r="C312" s="17">
        <f t="shared" si="14"/>
        <v>4.1000000000000085</v>
      </c>
      <c r="D312" s="16">
        <v>88.1</v>
      </c>
      <c r="E312" s="17">
        <f t="shared" si="12"/>
        <v>5.0999999999999943</v>
      </c>
      <c r="F312" s="16">
        <v>102.5</v>
      </c>
      <c r="G312" s="17">
        <f t="shared" si="13"/>
        <v>2.5999999999999943</v>
      </c>
    </row>
    <row r="313" spans="1:7" x14ac:dyDescent="0.25">
      <c r="A313" s="18">
        <v>37986</v>
      </c>
      <c r="B313" s="19">
        <v>92.6</v>
      </c>
      <c r="C313" s="20">
        <f t="shared" si="14"/>
        <v>-1.1000000000000085</v>
      </c>
      <c r="D313" s="19">
        <v>89.8</v>
      </c>
      <c r="E313" s="20">
        <f t="shared" si="12"/>
        <v>1.7000000000000028</v>
      </c>
      <c r="F313" s="19">
        <v>97</v>
      </c>
      <c r="G313" s="20">
        <f t="shared" si="13"/>
        <v>-5.5</v>
      </c>
    </row>
    <row r="314" spans="1:7" x14ac:dyDescent="0.25">
      <c r="A314" s="15">
        <v>38017</v>
      </c>
      <c r="B314" s="16">
        <v>103.8</v>
      </c>
      <c r="C314" s="17">
        <f t="shared" si="14"/>
        <v>11.200000000000003</v>
      </c>
      <c r="D314" s="16">
        <v>100.1</v>
      </c>
      <c r="E314" s="17">
        <f t="shared" si="12"/>
        <v>10.299999999999997</v>
      </c>
      <c r="F314" s="16">
        <v>109.5</v>
      </c>
      <c r="G314" s="17">
        <f t="shared" si="13"/>
        <v>12.5</v>
      </c>
    </row>
    <row r="315" spans="1:7" x14ac:dyDescent="0.25">
      <c r="A315" s="18">
        <v>38046</v>
      </c>
      <c r="B315" s="19">
        <v>94.4</v>
      </c>
      <c r="C315" s="20">
        <f t="shared" si="14"/>
        <v>-9.3999999999999915</v>
      </c>
      <c r="D315" s="19">
        <v>88.5</v>
      </c>
      <c r="E315" s="20">
        <f t="shared" si="12"/>
        <v>-11.599999999999994</v>
      </c>
      <c r="F315" s="19">
        <v>103.6</v>
      </c>
      <c r="G315" s="20">
        <f t="shared" si="13"/>
        <v>-5.9000000000000057</v>
      </c>
    </row>
    <row r="316" spans="1:7" x14ac:dyDescent="0.25">
      <c r="A316" s="15">
        <v>38077</v>
      </c>
      <c r="B316" s="16">
        <v>95.8</v>
      </c>
      <c r="C316" s="17">
        <f t="shared" si="14"/>
        <v>1.3999999999999915</v>
      </c>
      <c r="D316" s="16">
        <v>88.8</v>
      </c>
      <c r="E316" s="17">
        <f t="shared" si="12"/>
        <v>0.29999999999999716</v>
      </c>
      <c r="F316" s="16">
        <v>106.8</v>
      </c>
      <c r="G316" s="17">
        <f t="shared" si="13"/>
        <v>3.2000000000000028</v>
      </c>
    </row>
    <row r="317" spans="1:7" x14ac:dyDescent="0.25">
      <c r="A317" s="18">
        <v>38107</v>
      </c>
      <c r="B317" s="19">
        <v>94.2</v>
      </c>
      <c r="C317" s="20">
        <f t="shared" si="14"/>
        <v>-1.5999999999999943</v>
      </c>
      <c r="D317" s="19">
        <v>87.3</v>
      </c>
      <c r="E317" s="20">
        <f t="shared" si="12"/>
        <v>-1.5</v>
      </c>
      <c r="F317" s="19">
        <v>105</v>
      </c>
      <c r="G317" s="20">
        <f t="shared" si="13"/>
        <v>-1.7999999999999972</v>
      </c>
    </row>
    <row r="318" spans="1:7" x14ac:dyDescent="0.25">
      <c r="A318" s="15">
        <v>38138</v>
      </c>
      <c r="B318" s="16">
        <v>90.2</v>
      </c>
      <c r="C318" s="17">
        <f t="shared" si="14"/>
        <v>-4</v>
      </c>
      <c r="D318" s="16">
        <v>81.599999999999994</v>
      </c>
      <c r="E318" s="17">
        <f t="shared" si="12"/>
        <v>-5.7000000000000028</v>
      </c>
      <c r="F318" s="16">
        <v>103.6</v>
      </c>
      <c r="G318" s="17">
        <f t="shared" si="13"/>
        <v>-1.4000000000000057</v>
      </c>
    </row>
    <row r="319" spans="1:7" x14ac:dyDescent="0.25">
      <c r="A319" s="18">
        <v>38168</v>
      </c>
      <c r="B319" s="19">
        <v>95.6</v>
      </c>
      <c r="C319" s="20">
        <f t="shared" si="14"/>
        <v>5.3999999999999915</v>
      </c>
      <c r="D319" s="19">
        <v>88.5</v>
      </c>
      <c r="E319" s="20">
        <f t="shared" si="12"/>
        <v>6.9000000000000057</v>
      </c>
      <c r="F319" s="19">
        <v>106.7</v>
      </c>
      <c r="G319" s="20">
        <f t="shared" si="13"/>
        <v>3.1000000000000085</v>
      </c>
    </row>
    <row r="320" spans="1:7" x14ac:dyDescent="0.25">
      <c r="A320" s="15">
        <v>38199</v>
      </c>
      <c r="B320" s="16">
        <v>96.7</v>
      </c>
      <c r="C320" s="17">
        <f t="shared" si="14"/>
        <v>1.1000000000000085</v>
      </c>
      <c r="D320" s="16">
        <v>91.2</v>
      </c>
      <c r="E320" s="17">
        <f t="shared" si="12"/>
        <v>2.7000000000000028</v>
      </c>
      <c r="F320" s="16">
        <v>105.2</v>
      </c>
      <c r="G320" s="17">
        <f t="shared" si="13"/>
        <v>-1.5</v>
      </c>
    </row>
    <row r="321" spans="1:7" x14ac:dyDescent="0.25">
      <c r="A321" s="18">
        <v>38230</v>
      </c>
      <c r="B321" s="19">
        <v>95.9</v>
      </c>
      <c r="C321" s="20">
        <f t="shared" si="14"/>
        <v>-0.79999999999999716</v>
      </c>
      <c r="D321" s="19">
        <v>88.2</v>
      </c>
      <c r="E321" s="20">
        <f t="shared" si="12"/>
        <v>-3</v>
      </c>
      <c r="F321" s="19">
        <v>107.9</v>
      </c>
      <c r="G321" s="20">
        <f t="shared" si="13"/>
        <v>2.7000000000000028</v>
      </c>
    </row>
    <row r="322" spans="1:7" x14ac:dyDescent="0.25">
      <c r="A322" s="15">
        <v>38260</v>
      </c>
      <c r="B322" s="16">
        <v>94.2</v>
      </c>
      <c r="C322" s="17">
        <f t="shared" si="14"/>
        <v>-1.7000000000000028</v>
      </c>
      <c r="D322" s="16">
        <v>88</v>
      </c>
      <c r="E322" s="17">
        <f t="shared" si="12"/>
        <v>-0.20000000000000284</v>
      </c>
      <c r="F322" s="16">
        <v>103.7</v>
      </c>
      <c r="G322" s="17">
        <f t="shared" si="13"/>
        <v>-4.2000000000000028</v>
      </c>
    </row>
    <row r="323" spans="1:7" x14ac:dyDescent="0.25">
      <c r="A323" s="18">
        <v>38291</v>
      </c>
      <c r="B323" s="19">
        <v>91.7</v>
      </c>
      <c r="C323" s="20">
        <f t="shared" si="14"/>
        <v>-2.5</v>
      </c>
      <c r="D323" s="19">
        <v>83.8</v>
      </c>
      <c r="E323" s="20">
        <f t="shared" ref="E323:E386" si="15">D323-D322</f>
        <v>-4.2000000000000028</v>
      </c>
      <c r="F323" s="19">
        <v>104</v>
      </c>
      <c r="G323" s="20">
        <f t="shared" ref="G323:G386" si="16">F323-F322</f>
        <v>0.29999999999999716</v>
      </c>
    </row>
    <row r="324" spans="1:7" x14ac:dyDescent="0.25">
      <c r="A324" s="15">
        <v>38321</v>
      </c>
      <c r="B324" s="16">
        <v>92.8</v>
      </c>
      <c r="C324" s="17">
        <f t="shared" ref="C324:C387" si="17">B324-B323</f>
        <v>1.0999999999999943</v>
      </c>
      <c r="D324" s="16">
        <v>85.2</v>
      </c>
      <c r="E324" s="17">
        <f t="shared" si="15"/>
        <v>1.4000000000000057</v>
      </c>
      <c r="F324" s="16">
        <v>104.7</v>
      </c>
      <c r="G324" s="17">
        <f t="shared" si="16"/>
        <v>0.70000000000000284</v>
      </c>
    </row>
    <row r="325" spans="1:7" x14ac:dyDescent="0.25">
      <c r="A325" s="18">
        <v>38352</v>
      </c>
      <c r="B325" s="19">
        <v>97.1</v>
      </c>
      <c r="C325" s="20">
        <f t="shared" si="17"/>
        <v>4.2999999999999972</v>
      </c>
      <c r="D325" s="19">
        <v>90.9</v>
      </c>
      <c r="E325" s="20">
        <f t="shared" si="15"/>
        <v>5.7000000000000028</v>
      </c>
      <c r="F325" s="19">
        <v>106.7</v>
      </c>
      <c r="G325" s="20">
        <f t="shared" si="16"/>
        <v>2</v>
      </c>
    </row>
    <row r="326" spans="1:7" x14ac:dyDescent="0.25">
      <c r="A326" s="15">
        <v>38383</v>
      </c>
      <c r="B326" s="16">
        <v>95.5</v>
      </c>
      <c r="C326" s="17">
        <f t="shared" si="17"/>
        <v>-1.5999999999999943</v>
      </c>
      <c r="D326" s="16">
        <v>85.7</v>
      </c>
      <c r="E326" s="17">
        <f t="shared" si="15"/>
        <v>-5.2000000000000028</v>
      </c>
      <c r="F326" s="16">
        <v>110.9</v>
      </c>
      <c r="G326" s="17">
        <f t="shared" si="16"/>
        <v>4.2000000000000028</v>
      </c>
    </row>
    <row r="327" spans="1:7" x14ac:dyDescent="0.25">
      <c r="A327" s="18">
        <v>38411</v>
      </c>
      <c r="B327" s="19">
        <v>94.1</v>
      </c>
      <c r="C327" s="20">
        <f t="shared" si="17"/>
        <v>-1.4000000000000057</v>
      </c>
      <c r="D327" s="19">
        <v>84.4</v>
      </c>
      <c r="E327" s="20">
        <f t="shared" si="15"/>
        <v>-1.2999999999999972</v>
      </c>
      <c r="F327" s="19">
        <v>109.2</v>
      </c>
      <c r="G327" s="20">
        <f t="shared" si="16"/>
        <v>-1.7000000000000028</v>
      </c>
    </row>
    <row r="328" spans="1:7" x14ac:dyDescent="0.25">
      <c r="A328" s="15">
        <v>38442</v>
      </c>
      <c r="B328" s="16">
        <v>92.6</v>
      </c>
      <c r="C328" s="17">
        <f t="shared" si="17"/>
        <v>-1.5</v>
      </c>
      <c r="D328" s="16">
        <v>82.8</v>
      </c>
      <c r="E328" s="17">
        <f t="shared" si="15"/>
        <v>-1.6000000000000085</v>
      </c>
      <c r="F328" s="16">
        <v>108</v>
      </c>
      <c r="G328" s="17">
        <f t="shared" si="16"/>
        <v>-1.2000000000000028</v>
      </c>
    </row>
    <row r="329" spans="1:7" x14ac:dyDescent="0.25">
      <c r="A329" s="18">
        <v>38472</v>
      </c>
      <c r="B329" s="19">
        <v>87.7</v>
      </c>
      <c r="C329" s="20">
        <f t="shared" si="17"/>
        <v>-4.8999999999999915</v>
      </c>
      <c r="D329" s="19">
        <v>77</v>
      </c>
      <c r="E329" s="20">
        <f t="shared" si="15"/>
        <v>-5.7999999999999972</v>
      </c>
      <c r="F329" s="19">
        <v>104.4</v>
      </c>
      <c r="G329" s="20">
        <f t="shared" si="16"/>
        <v>-3.5999999999999943</v>
      </c>
    </row>
    <row r="330" spans="1:7" x14ac:dyDescent="0.25">
      <c r="A330" s="15">
        <v>38503</v>
      </c>
      <c r="B330" s="16">
        <v>86.9</v>
      </c>
      <c r="C330" s="17">
        <f t="shared" si="17"/>
        <v>-0.79999999999999716</v>
      </c>
      <c r="D330" s="16">
        <v>75.3</v>
      </c>
      <c r="E330" s="17">
        <f t="shared" si="15"/>
        <v>-1.7000000000000028</v>
      </c>
      <c r="F330" s="16">
        <v>104.9</v>
      </c>
      <c r="G330" s="17">
        <f t="shared" si="16"/>
        <v>0.5</v>
      </c>
    </row>
    <row r="331" spans="1:7" x14ac:dyDescent="0.25">
      <c r="A331" s="18">
        <v>38533</v>
      </c>
      <c r="B331" s="19">
        <v>96</v>
      </c>
      <c r="C331" s="20">
        <f t="shared" si="17"/>
        <v>9.0999999999999943</v>
      </c>
      <c r="D331" s="19">
        <v>85</v>
      </c>
      <c r="E331" s="20">
        <f t="shared" si="15"/>
        <v>9.7000000000000028</v>
      </c>
      <c r="F331" s="19">
        <v>113.2</v>
      </c>
      <c r="G331" s="20">
        <f t="shared" si="16"/>
        <v>8.2999999999999972</v>
      </c>
    </row>
    <row r="332" spans="1:7" x14ac:dyDescent="0.25">
      <c r="A332" s="15">
        <v>38564</v>
      </c>
      <c r="B332" s="16">
        <v>96.5</v>
      </c>
      <c r="C332" s="17">
        <f t="shared" si="17"/>
        <v>0.5</v>
      </c>
      <c r="D332" s="16">
        <v>85.5</v>
      </c>
      <c r="E332" s="17">
        <f t="shared" si="15"/>
        <v>0.5</v>
      </c>
      <c r="F332" s="16">
        <v>113.5</v>
      </c>
      <c r="G332" s="17">
        <f t="shared" si="16"/>
        <v>0.29999999999999716</v>
      </c>
    </row>
    <row r="333" spans="1:7" x14ac:dyDescent="0.25">
      <c r="A333" s="18">
        <v>38595</v>
      </c>
      <c r="B333" s="19">
        <v>89.1</v>
      </c>
      <c r="C333" s="20">
        <f t="shared" si="17"/>
        <v>-7.4000000000000057</v>
      </c>
      <c r="D333" s="19">
        <v>76.900000000000006</v>
      </c>
      <c r="E333" s="20">
        <f t="shared" si="15"/>
        <v>-8.5999999999999943</v>
      </c>
      <c r="F333" s="19">
        <v>108.2</v>
      </c>
      <c r="G333" s="20">
        <f t="shared" si="16"/>
        <v>-5.2999999999999972</v>
      </c>
    </row>
    <row r="334" spans="1:7" x14ac:dyDescent="0.25">
      <c r="A334" s="15">
        <v>38625</v>
      </c>
      <c r="B334" s="16">
        <v>76.900000000000006</v>
      </c>
      <c r="C334" s="17">
        <f t="shared" si="17"/>
        <v>-12.199999999999989</v>
      </c>
      <c r="D334" s="16">
        <v>63.3</v>
      </c>
      <c r="E334" s="17">
        <f t="shared" si="15"/>
        <v>-13.600000000000009</v>
      </c>
      <c r="F334" s="16">
        <v>98.1</v>
      </c>
      <c r="G334" s="17">
        <f t="shared" si="16"/>
        <v>-10.100000000000009</v>
      </c>
    </row>
    <row r="335" spans="1:7" x14ac:dyDescent="0.25">
      <c r="A335" s="18">
        <v>38656</v>
      </c>
      <c r="B335" s="19">
        <v>74.2</v>
      </c>
      <c r="C335" s="20">
        <f t="shared" si="17"/>
        <v>-2.7000000000000028</v>
      </c>
      <c r="D335" s="19">
        <v>63.2</v>
      </c>
      <c r="E335" s="20">
        <f t="shared" si="15"/>
        <v>-9.9999999999994316E-2</v>
      </c>
      <c r="F335" s="19">
        <v>91.2</v>
      </c>
      <c r="G335" s="20">
        <f t="shared" si="16"/>
        <v>-6.8999999999999915</v>
      </c>
    </row>
    <row r="336" spans="1:7" x14ac:dyDescent="0.25">
      <c r="A336" s="15">
        <v>38686</v>
      </c>
      <c r="B336" s="16">
        <v>81.599999999999994</v>
      </c>
      <c r="C336" s="17">
        <f t="shared" si="17"/>
        <v>7.3999999999999915</v>
      </c>
      <c r="D336" s="16">
        <v>69.599999999999994</v>
      </c>
      <c r="E336" s="17">
        <f t="shared" si="15"/>
        <v>6.3999999999999915</v>
      </c>
      <c r="F336" s="16">
        <v>100.2</v>
      </c>
      <c r="G336" s="17">
        <f t="shared" si="16"/>
        <v>9</v>
      </c>
    </row>
    <row r="337" spans="1:7" x14ac:dyDescent="0.25">
      <c r="A337" s="18">
        <v>38717</v>
      </c>
      <c r="B337" s="19">
        <v>91.5</v>
      </c>
      <c r="C337" s="20">
        <f t="shared" si="17"/>
        <v>9.9000000000000057</v>
      </c>
      <c r="D337" s="19">
        <v>80.2</v>
      </c>
      <c r="E337" s="20">
        <f t="shared" si="15"/>
        <v>10.600000000000009</v>
      </c>
      <c r="F337" s="19">
        <v>109.1</v>
      </c>
      <c r="G337" s="20">
        <f t="shared" si="16"/>
        <v>8.8999999999999915</v>
      </c>
    </row>
    <row r="338" spans="1:7" x14ac:dyDescent="0.25">
      <c r="A338" s="15">
        <v>38748</v>
      </c>
      <c r="B338" s="16">
        <v>91.2</v>
      </c>
      <c r="C338" s="17">
        <f t="shared" si="17"/>
        <v>-0.29999999999999716</v>
      </c>
      <c r="D338" s="16">
        <v>78.900000000000006</v>
      </c>
      <c r="E338" s="17">
        <f t="shared" si="15"/>
        <v>-1.2999999999999972</v>
      </c>
      <c r="F338" s="16">
        <v>110.3</v>
      </c>
      <c r="G338" s="17">
        <f t="shared" si="16"/>
        <v>1.2000000000000028</v>
      </c>
    </row>
    <row r="339" spans="1:7" x14ac:dyDescent="0.25">
      <c r="A339" s="18">
        <v>38776</v>
      </c>
      <c r="B339" s="19">
        <v>86.7</v>
      </c>
      <c r="C339" s="20">
        <f t="shared" si="17"/>
        <v>-4.5</v>
      </c>
      <c r="D339" s="19">
        <v>74.5</v>
      </c>
      <c r="E339" s="20">
        <f t="shared" si="15"/>
        <v>-4.4000000000000057</v>
      </c>
      <c r="F339" s="19">
        <v>105.6</v>
      </c>
      <c r="G339" s="20">
        <f t="shared" si="16"/>
        <v>-4.7000000000000028</v>
      </c>
    </row>
    <row r="340" spans="1:7" x14ac:dyDescent="0.25">
      <c r="A340" s="15">
        <v>38807</v>
      </c>
      <c r="B340" s="16">
        <v>88.9</v>
      </c>
      <c r="C340" s="17">
        <f t="shared" si="17"/>
        <v>2.2000000000000028</v>
      </c>
      <c r="D340" s="16">
        <v>76</v>
      </c>
      <c r="E340" s="17">
        <f t="shared" si="15"/>
        <v>1.5</v>
      </c>
      <c r="F340" s="16">
        <v>109.1</v>
      </c>
      <c r="G340" s="17">
        <f t="shared" si="16"/>
        <v>3.5</v>
      </c>
    </row>
    <row r="341" spans="1:7" x14ac:dyDescent="0.25">
      <c r="A341" s="18">
        <v>38837</v>
      </c>
      <c r="B341" s="19">
        <v>87.4</v>
      </c>
      <c r="C341" s="20">
        <f t="shared" si="17"/>
        <v>-1.5</v>
      </c>
      <c r="D341" s="19">
        <v>73.400000000000006</v>
      </c>
      <c r="E341" s="20">
        <f t="shared" si="15"/>
        <v>-2.5999999999999943</v>
      </c>
      <c r="F341" s="19">
        <v>109.2</v>
      </c>
      <c r="G341" s="20">
        <f t="shared" si="16"/>
        <v>0.10000000000000853</v>
      </c>
    </row>
    <row r="342" spans="1:7" x14ac:dyDescent="0.25">
      <c r="A342" s="15">
        <v>38868</v>
      </c>
      <c r="B342" s="16">
        <v>79.099999999999994</v>
      </c>
      <c r="C342" s="17">
        <f t="shared" si="17"/>
        <v>-8.3000000000000114</v>
      </c>
      <c r="D342" s="16">
        <v>68.2</v>
      </c>
      <c r="E342" s="17">
        <f t="shared" si="15"/>
        <v>-5.2000000000000028</v>
      </c>
      <c r="F342" s="16">
        <v>96.1</v>
      </c>
      <c r="G342" s="17">
        <f t="shared" si="16"/>
        <v>-13.100000000000009</v>
      </c>
    </row>
    <row r="343" spans="1:7" x14ac:dyDescent="0.25">
      <c r="A343" s="18">
        <v>38898</v>
      </c>
      <c r="B343" s="19">
        <v>84.9</v>
      </c>
      <c r="C343" s="20">
        <f t="shared" si="17"/>
        <v>5.8000000000000114</v>
      </c>
      <c r="D343" s="19">
        <v>72</v>
      </c>
      <c r="E343" s="20">
        <f t="shared" si="15"/>
        <v>3.7999999999999972</v>
      </c>
      <c r="F343" s="19">
        <v>105</v>
      </c>
      <c r="G343" s="20">
        <f t="shared" si="16"/>
        <v>8.9000000000000057</v>
      </c>
    </row>
    <row r="344" spans="1:7" x14ac:dyDescent="0.25">
      <c r="A344" s="15">
        <v>38929</v>
      </c>
      <c r="B344" s="16">
        <v>84.7</v>
      </c>
      <c r="C344" s="17">
        <f t="shared" si="17"/>
        <v>-0.20000000000000284</v>
      </c>
      <c r="D344" s="16">
        <v>72.5</v>
      </c>
      <c r="E344" s="17">
        <f t="shared" si="15"/>
        <v>0.5</v>
      </c>
      <c r="F344" s="16">
        <v>103.5</v>
      </c>
      <c r="G344" s="17">
        <f t="shared" si="16"/>
        <v>-1.5</v>
      </c>
    </row>
    <row r="345" spans="1:7" x14ac:dyDescent="0.25">
      <c r="A345" s="18">
        <v>38960</v>
      </c>
      <c r="B345" s="19">
        <v>82</v>
      </c>
      <c r="C345" s="20">
        <f t="shared" si="17"/>
        <v>-2.7000000000000028</v>
      </c>
      <c r="D345" s="19">
        <v>68</v>
      </c>
      <c r="E345" s="20">
        <f t="shared" si="15"/>
        <v>-4.5</v>
      </c>
      <c r="F345" s="19">
        <v>103.8</v>
      </c>
      <c r="G345" s="20">
        <f t="shared" si="16"/>
        <v>0.29999999999999716</v>
      </c>
    </row>
    <row r="346" spans="1:7" x14ac:dyDescent="0.25">
      <c r="A346" s="15">
        <v>38990</v>
      </c>
      <c r="B346" s="16">
        <v>85.4</v>
      </c>
      <c r="C346" s="17">
        <f t="shared" si="17"/>
        <v>3.4000000000000057</v>
      </c>
      <c r="D346" s="16">
        <v>78.2</v>
      </c>
      <c r="E346" s="17">
        <f t="shared" si="15"/>
        <v>10.200000000000003</v>
      </c>
      <c r="F346" s="16">
        <v>96.6</v>
      </c>
      <c r="G346" s="17">
        <f t="shared" si="16"/>
        <v>-7.2000000000000028</v>
      </c>
    </row>
    <row r="347" spans="1:7" x14ac:dyDescent="0.25">
      <c r="A347" s="18">
        <v>39021</v>
      </c>
      <c r="B347" s="19">
        <v>93.6</v>
      </c>
      <c r="C347" s="20">
        <f t="shared" si="17"/>
        <v>8.1999999999999886</v>
      </c>
      <c r="D347" s="19">
        <v>84.8</v>
      </c>
      <c r="E347" s="20">
        <f t="shared" si="15"/>
        <v>6.5999999999999943</v>
      </c>
      <c r="F347" s="19">
        <v>107.3</v>
      </c>
      <c r="G347" s="20">
        <f t="shared" si="16"/>
        <v>10.700000000000003</v>
      </c>
    </row>
    <row r="348" spans="1:7" x14ac:dyDescent="0.25">
      <c r="A348" s="15">
        <v>39051</v>
      </c>
      <c r="B348" s="16">
        <v>92.1</v>
      </c>
      <c r="C348" s="17">
        <f t="shared" si="17"/>
        <v>-1.5</v>
      </c>
      <c r="D348" s="16">
        <v>83.2</v>
      </c>
      <c r="E348" s="17">
        <f t="shared" si="15"/>
        <v>-1.5999999999999943</v>
      </c>
      <c r="F348" s="16">
        <v>106</v>
      </c>
      <c r="G348" s="17">
        <f t="shared" si="16"/>
        <v>-1.2999999999999972</v>
      </c>
    </row>
    <row r="349" spans="1:7" x14ac:dyDescent="0.25">
      <c r="A349" s="18">
        <v>39082</v>
      </c>
      <c r="B349" s="19">
        <v>91.7</v>
      </c>
      <c r="C349" s="20">
        <f t="shared" si="17"/>
        <v>-0.39999999999999147</v>
      </c>
      <c r="D349" s="19">
        <v>81.2</v>
      </c>
      <c r="E349" s="20">
        <f t="shared" si="15"/>
        <v>-2</v>
      </c>
      <c r="F349" s="19">
        <v>108.1</v>
      </c>
      <c r="G349" s="20">
        <f t="shared" si="16"/>
        <v>2.0999999999999943</v>
      </c>
    </row>
    <row r="350" spans="1:7" x14ac:dyDescent="0.25">
      <c r="A350" s="15">
        <v>39113</v>
      </c>
      <c r="B350" s="16">
        <v>96.9</v>
      </c>
      <c r="C350" s="17">
        <f t="shared" si="17"/>
        <v>5.2000000000000028</v>
      </c>
      <c r="D350" s="16">
        <v>87.6</v>
      </c>
      <c r="E350" s="17">
        <f t="shared" si="15"/>
        <v>6.3999999999999915</v>
      </c>
      <c r="F350" s="16">
        <v>111.3</v>
      </c>
      <c r="G350" s="17">
        <f t="shared" si="16"/>
        <v>3.2000000000000028</v>
      </c>
    </row>
    <row r="351" spans="1:7" x14ac:dyDescent="0.25">
      <c r="A351" s="18">
        <v>39141</v>
      </c>
      <c r="B351" s="19">
        <v>91.3</v>
      </c>
      <c r="C351" s="20">
        <f t="shared" si="17"/>
        <v>-5.6000000000000085</v>
      </c>
      <c r="D351" s="19">
        <v>81.5</v>
      </c>
      <c r="E351" s="20">
        <f t="shared" si="15"/>
        <v>-6.0999999999999943</v>
      </c>
      <c r="F351" s="19">
        <v>106.7</v>
      </c>
      <c r="G351" s="20">
        <f t="shared" si="16"/>
        <v>-4.5999999999999943</v>
      </c>
    </row>
    <row r="352" spans="1:7" x14ac:dyDescent="0.25">
      <c r="A352" s="15">
        <v>39172</v>
      </c>
      <c r="B352" s="16">
        <v>88.4</v>
      </c>
      <c r="C352" s="17">
        <f t="shared" si="17"/>
        <v>-2.8999999999999915</v>
      </c>
      <c r="D352" s="16">
        <v>78.7</v>
      </c>
      <c r="E352" s="17">
        <f t="shared" si="15"/>
        <v>-2.7999999999999972</v>
      </c>
      <c r="F352" s="16">
        <v>103.5</v>
      </c>
      <c r="G352" s="17">
        <f t="shared" si="16"/>
        <v>-3.2000000000000028</v>
      </c>
    </row>
    <row r="353" spans="1:7" x14ac:dyDescent="0.25">
      <c r="A353" s="18">
        <v>39202</v>
      </c>
      <c r="B353" s="19">
        <v>87.1</v>
      </c>
      <c r="C353" s="20">
        <f t="shared" si="17"/>
        <v>-1.3000000000000114</v>
      </c>
      <c r="D353" s="19">
        <v>75.900000000000006</v>
      </c>
      <c r="E353" s="20">
        <f t="shared" si="15"/>
        <v>-2.7999999999999972</v>
      </c>
      <c r="F353" s="19">
        <v>104.6</v>
      </c>
      <c r="G353" s="20">
        <f t="shared" si="16"/>
        <v>1.0999999999999943</v>
      </c>
    </row>
    <row r="354" spans="1:7" x14ac:dyDescent="0.25">
      <c r="A354" s="15">
        <v>39233</v>
      </c>
      <c r="B354" s="16">
        <v>88.3</v>
      </c>
      <c r="C354" s="17">
        <f t="shared" si="17"/>
        <v>1.2000000000000028</v>
      </c>
      <c r="D354" s="16">
        <v>77.599999999999994</v>
      </c>
      <c r="E354" s="17">
        <f t="shared" si="15"/>
        <v>1.6999999999999886</v>
      </c>
      <c r="F354" s="16">
        <v>105.1</v>
      </c>
      <c r="G354" s="17">
        <f t="shared" si="16"/>
        <v>0.5</v>
      </c>
    </row>
    <row r="355" spans="1:7" x14ac:dyDescent="0.25">
      <c r="A355" s="18">
        <v>39263</v>
      </c>
      <c r="B355" s="19">
        <v>85.3</v>
      </c>
      <c r="C355" s="20">
        <f t="shared" si="17"/>
        <v>-3</v>
      </c>
      <c r="D355" s="19">
        <v>74.7</v>
      </c>
      <c r="E355" s="20">
        <f t="shared" si="15"/>
        <v>-2.8999999999999915</v>
      </c>
      <c r="F355" s="19">
        <v>101.9</v>
      </c>
      <c r="G355" s="20">
        <f t="shared" si="16"/>
        <v>-3.1999999999999886</v>
      </c>
    </row>
    <row r="356" spans="1:7" x14ac:dyDescent="0.25">
      <c r="A356" s="15">
        <v>39294</v>
      </c>
      <c r="B356" s="16">
        <v>90.4</v>
      </c>
      <c r="C356" s="17">
        <f t="shared" si="17"/>
        <v>5.1000000000000085</v>
      </c>
      <c r="D356" s="16">
        <v>81.5</v>
      </c>
      <c r="E356" s="17">
        <f t="shared" si="15"/>
        <v>6.7999999999999972</v>
      </c>
      <c r="F356" s="16">
        <v>104.5</v>
      </c>
      <c r="G356" s="17">
        <f t="shared" si="16"/>
        <v>2.5999999999999943</v>
      </c>
    </row>
    <row r="357" spans="1:7" x14ac:dyDescent="0.25">
      <c r="A357" s="18">
        <v>39325</v>
      </c>
      <c r="B357" s="19">
        <v>83.4</v>
      </c>
      <c r="C357" s="20">
        <f t="shared" si="17"/>
        <v>-7</v>
      </c>
      <c r="D357" s="19">
        <v>73.7</v>
      </c>
      <c r="E357" s="20">
        <f t="shared" si="15"/>
        <v>-7.7999999999999972</v>
      </c>
      <c r="F357" s="19">
        <v>98.4</v>
      </c>
      <c r="G357" s="20">
        <f t="shared" si="16"/>
        <v>-6.0999999999999943</v>
      </c>
    </row>
    <row r="358" spans="1:7" x14ac:dyDescent="0.25">
      <c r="A358" s="15">
        <v>39355</v>
      </c>
      <c r="B358" s="16">
        <v>83.4</v>
      </c>
      <c r="C358" s="17">
        <f t="shared" si="17"/>
        <v>0</v>
      </c>
      <c r="D358" s="16">
        <v>74.099999999999994</v>
      </c>
      <c r="E358" s="17">
        <f t="shared" si="15"/>
        <v>0.39999999999999147</v>
      </c>
      <c r="F358" s="16">
        <v>97.9</v>
      </c>
      <c r="G358" s="17">
        <f t="shared" si="16"/>
        <v>-0.5</v>
      </c>
    </row>
    <row r="359" spans="1:7" x14ac:dyDescent="0.25">
      <c r="A359" s="18">
        <v>39386</v>
      </c>
      <c r="B359" s="19">
        <v>80.900000000000006</v>
      </c>
      <c r="C359" s="20">
        <f t="shared" si="17"/>
        <v>-2.5</v>
      </c>
      <c r="D359" s="19">
        <v>70.099999999999994</v>
      </c>
      <c r="E359" s="20">
        <f t="shared" si="15"/>
        <v>-4</v>
      </c>
      <c r="F359" s="19">
        <v>97.6</v>
      </c>
      <c r="G359" s="20">
        <f t="shared" si="16"/>
        <v>-0.30000000000001137</v>
      </c>
    </row>
    <row r="360" spans="1:7" x14ac:dyDescent="0.25">
      <c r="A360" s="15">
        <v>39416</v>
      </c>
      <c r="B360" s="16">
        <v>76.099999999999994</v>
      </c>
      <c r="C360" s="17">
        <f t="shared" si="17"/>
        <v>-4.8000000000000114</v>
      </c>
      <c r="D360" s="16">
        <v>66.2</v>
      </c>
      <c r="E360" s="17">
        <f t="shared" si="15"/>
        <v>-3.8999999999999915</v>
      </c>
      <c r="F360" s="16">
        <v>91.5</v>
      </c>
      <c r="G360" s="17">
        <f t="shared" si="16"/>
        <v>-6.0999999999999943</v>
      </c>
    </row>
    <row r="361" spans="1:7" x14ac:dyDescent="0.25">
      <c r="A361" s="18">
        <v>39447</v>
      </c>
      <c r="B361" s="19">
        <v>75.5</v>
      </c>
      <c r="C361" s="20">
        <f t="shared" si="17"/>
        <v>-0.59999999999999432</v>
      </c>
      <c r="D361" s="19">
        <v>65.599999999999994</v>
      </c>
      <c r="E361" s="20">
        <f t="shared" si="15"/>
        <v>-0.60000000000000853</v>
      </c>
      <c r="F361" s="19">
        <v>91</v>
      </c>
      <c r="G361" s="20">
        <f t="shared" si="16"/>
        <v>-0.5</v>
      </c>
    </row>
    <row r="362" spans="1:7" x14ac:dyDescent="0.25">
      <c r="A362" s="15">
        <v>39478</v>
      </c>
      <c r="B362" s="16">
        <v>78.400000000000006</v>
      </c>
      <c r="C362" s="17">
        <f t="shared" si="17"/>
        <v>2.9000000000000057</v>
      </c>
      <c r="D362" s="16">
        <v>68.099999999999994</v>
      </c>
      <c r="E362" s="17">
        <f t="shared" si="15"/>
        <v>2.5</v>
      </c>
      <c r="F362" s="16">
        <v>94.4</v>
      </c>
      <c r="G362" s="17">
        <f t="shared" si="16"/>
        <v>3.4000000000000057</v>
      </c>
    </row>
    <row r="363" spans="1:7" x14ac:dyDescent="0.25">
      <c r="A363" s="18">
        <v>39507</v>
      </c>
      <c r="B363" s="19">
        <v>70.8</v>
      </c>
      <c r="C363" s="20">
        <f t="shared" si="17"/>
        <v>-7.6000000000000085</v>
      </c>
      <c r="D363" s="19">
        <v>62.4</v>
      </c>
      <c r="E363" s="20">
        <f t="shared" si="15"/>
        <v>-5.6999999999999957</v>
      </c>
      <c r="F363" s="19">
        <v>83.8</v>
      </c>
      <c r="G363" s="20">
        <f t="shared" si="16"/>
        <v>-10.600000000000009</v>
      </c>
    </row>
    <row r="364" spans="1:7" x14ac:dyDescent="0.25">
      <c r="A364" s="15">
        <v>39538</v>
      </c>
      <c r="B364" s="16">
        <v>69.5</v>
      </c>
      <c r="C364" s="17">
        <f t="shared" si="17"/>
        <v>-1.2999999999999972</v>
      </c>
      <c r="D364" s="16">
        <v>60.1</v>
      </c>
      <c r="E364" s="17">
        <f t="shared" si="15"/>
        <v>-2.2999999999999972</v>
      </c>
      <c r="F364" s="16">
        <v>84.2</v>
      </c>
      <c r="G364" s="17">
        <f t="shared" si="16"/>
        <v>0.40000000000000568</v>
      </c>
    </row>
    <row r="365" spans="1:7" x14ac:dyDescent="0.25">
      <c r="A365" s="18">
        <v>39568</v>
      </c>
      <c r="B365" s="19">
        <v>62.6</v>
      </c>
      <c r="C365" s="20">
        <f t="shared" si="17"/>
        <v>-6.8999999999999986</v>
      </c>
      <c r="D365" s="19">
        <v>53.3</v>
      </c>
      <c r="E365" s="20">
        <f t="shared" si="15"/>
        <v>-6.8000000000000043</v>
      </c>
      <c r="F365" s="19">
        <v>77</v>
      </c>
      <c r="G365" s="20">
        <f t="shared" si="16"/>
        <v>-7.2000000000000028</v>
      </c>
    </row>
    <row r="366" spans="1:7" x14ac:dyDescent="0.25">
      <c r="A366" s="15">
        <v>39599</v>
      </c>
      <c r="B366" s="16">
        <v>59.8</v>
      </c>
      <c r="C366" s="17">
        <f t="shared" si="17"/>
        <v>-2.8000000000000043</v>
      </c>
      <c r="D366" s="16">
        <v>51.1</v>
      </c>
      <c r="E366" s="17">
        <f t="shared" si="15"/>
        <v>-2.1999999999999957</v>
      </c>
      <c r="F366" s="16">
        <v>73.3</v>
      </c>
      <c r="G366" s="17">
        <f t="shared" si="16"/>
        <v>-3.7000000000000028</v>
      </c>
    </row>
    <row r="367" spans="1:7" x14ac:dyDescent="0.25">
      <c r="A367" s="18">
        <v>39629</v>
      </c>
      <c r="B367" s="19">
        <v>56.4</v>
      </c>
      <c r="C367" s="20">
        <f t="shared" si="17"/>
        <v>-3.3999999999999986</v>
      </c>
      <c r="D367" s="19">
        <v>49.2</v>
      </c>
      <c r="E367" s="20">
        <f t="shared" si="15"/>
        <v>-1.8999999999999986</v>
      </c>
      <c r="F367" s="19">
        <v>67.599999999999994</v>
      </c>
      <c r="G367" s="20">
        <f t="shared" si="16"/>
        <v>-5.7000000000000028</v>
      </c>
    </row>
    <row r="368" spans="1:7" x14ac:dyDescent="0.25">
      <c r="A368" s="15">
        <v>39660</v>
      </c>
      <c r="B368" s="16">
        <v>61.2</v>
      </c>
      <c r="C368" s="17">
        <f t="shared" si="17"/>
        <v>4.8000000000000043</v>
      </c>
      <c r="D368" s="16">
        <v>53.5</v>
      </c>
      <c r="E368" s="17">
        <f t="shared" si="15"/>
        <v>4.2999999999999972</v>
      </c>
      <c r="F368" s="16">
        <v>73.099999999999994</v>
      </c>
      <c r="G368" s="17">
        <f t="shared" si="16"/>
        <v>5.5</v>
      </c>
    </row>
    <row r="369" spans="1:7" x14ac:dyDescent="0.25">
      <c r="A369" s="18">
        <v>39691</v>
      </c>
      <c r="B369" s="19">
        <v>63</v>
      </c>
      <c r="C369" s="20">
        <f t="shared" si="17"/>
        <v>1.7999999999999972</v>
      </c>
      <c r="D369" s="19">
        <v>57.9</v>
      </c>
      <c r="E369" s="20">
        <f t="shared" si="15"/>
        <v>4.3999999999999986</v>
      </c>
      <c r="F369" s="19">
        <v>71</v>
      </c>
      <c r="G369" s="20">
        <f t="shared" si="16"/>
        <v>-2.0999999999999943</v>
      </c>
    </row>
    <row r="370" spans="1:7" x14ac:dyDescent="0.25">
      <c r="A370" s="15">
        <v>39721</v>
      </c>
      <c r="B370" s="16">
        <v>70.3</v>
      </c>
      <c r="C370" s="17">
        <f t="shared" si="17"/>
        <v>7.2999999999999972</v>
      </c>
      <c r="D370" s="16">
        <v>67.2</v>
      </c>
      <c r="E370" s="17">
        <f t="shared" si="15"/>
        <v>9.3000000000000043</v>
      </c>
      <c r="F370" s="16">
        <v>75</v>
      </c>
      <c r="G370" s="17">
        <f t="shared" si="16"/>
        <v>4</v>
      </c>
    </row>
    <row r="371" spans="1:7" x14ac:dyDescent="0.25">
      <c r="A371" s="18">
        <v>39752</v>
      </c>
      <c r="B371" s="19">
        <v>57.6</v>
      </c>
      <c r="C371" s="20">
        <f t="shared" si="17"/>
        <v>-12.699999999999996</v>
      </c>
      <c r="D371" s="19">
        <v>57</v>
      </c>
      <c r="E371" s="20">
        <f t="shared" si="15"/>
        <v>-10.200000000000003</v>
      </c>
      <c r="F371" s="19">
        <v>58.4</v>
      </c>
      <c r="G371" s="20">
        <f t="shared" si="16"/>
        <v>-16.600000000000001</v>
      </c>
    </row>
    <row r="372" spans="1:7" x14ac:dyDescent="0.25">
      <c r="A372" s="15">
        <v>39782</v>
      </c>
      <c r="B372" s="16">
        <v>55.3</v>
      </c>
      <c r="C372" s="17">
        <f t="shared" si="17"/>
        <v>-2.3000000000000043</v>
      </c>
      <c r="D372" s="16">
        <v>53.9</v>
      </c>
      <c r="E372" s="17">
        <f t="shared" si="15"/>
        <v>-3.1000000000000014</v>
      </c>
      <c r="F372" s="16">
        <v>57.5</v>
      </c>
      <c r="G372" s="17">
        <f t="shared" si="16"/>
        <v>-0.89999999999999858</v>
      </c>
    </row>
    <row r="373" spans="1:7" x14ac:dyDescent="0.25">
      <c r="A373" s="18">
        <v>39813</v>
      </c>
      <c r="B373" s="19">
        <v>60.1</v>
      </c>
      <c r="C373" s="20">
        <f t="shared" si="17"/>
        <v>4.8000000000000043</v>
      </c>
      <c r="D373" s="19">
        <v>54</v>
      </c>
      <c r="E373" s="20">
        <f t="shared" si="15"/>
        <v>0.10000000000000142</v>
      </c>
      <c r="F373" s="19">
        <v>69.5</v>
      </c>
      <c r="G373" s="20">
        <f t="shared" si="16"/>
        <v>12</v>
      </c>
    </row>
    <row r="374" spans="1:7" x14ac:dyDescent="0.25">
      <c r="A374" s="15">
        <v>39844</v>
      </c>
      <c r="B374" s="16">
        <v>61.2</v>
      </c>
      <c r="C374" s="17">
        <f t="shared" si="17"/>
        <v>1.1000000000000014</v>
      </c>
      <c r="D374" s="16">
        <v>57.8</v>
      </c>
      <c r="E374" s="17">
        <f t="shared" si="15"/>
        <v>3.7999999999999972</v>
      </c>
      <c r="F374" s="16">
        <v>66.5</v>
      </c>
      <c r="G374" s="17">
        <f t="shared" si="16"/>
        <v>-3</v>
      </c>
    </row>
    <row r="375" spans="1:7" x14ac:dyDescent="0.25">
      <c r="A375" s="18">
        <v>39872</v>
      </c>
      <c r="B375" s="19">
        <v>56.3</v>
      </c>
      <c r="C375" s="20">
        <f t="shared" si="17"/>
        <v>-4.9000000000000057</v>
      </c>
      <c r="D375" s="19">
        <v>50.5</v>
      </c>
      <c r="E375" s="20">
        <f t="shared" si="15"/>
        <v>-7.2999999999999972</v>
      </c>
      <c r="F375" s="19">
        <v>65.5</v>
      </c>
      <c r="G375" s="20">
        <f t="shared" si="16"/>
        <v>-1</v>
      </c>
    </row>
    <row r="376" spans="1:7" x14ac:dyDescent="0.25">
      <c r="A376" s="15">
        <v>39903</v>
      </c>
      <c r="B376" s="16">
        <v>57.3</v>
      </c>
      <c r="C376" s="17">
        <f t="shared" si="17"/>
        <v>1</v>
      </c>
      <c r="D376" s="16">
        <v>53.5</v>
      </c>
      <c r="E376" s="17">
        <f t="shared" si="15"/>
        <v>3</v>
      </c>
      <c r="F376" s="16">
        <v>63.3</v>
      </c>
      <c r="G376" s="17">
        <f t="shared" si="16"/>
        <v>-2.2000000000000028</v>
      </c>
    </row>
    <row r="377" spans="1:7" x14ac:dyDescent="0.25">
      <c r="A377" s="18">
        <v>39933</v>
      </c>
      <c r="B377" s="19">
        <v>65.099999999999994</v>
      </c>
      <c r="C377" s="20">
        <f t="shared" si="17"/>
        <v>7.7999999999999972</v>
      </c>
      <c r="D377" s="19">
        <v>63.1</v>
      </c>
      <c r="E377" s="20">
        <f t="shared" si="15"/>
        <v>9.6000000000000014</v>
      </c>
      <c r="F377" s="19">
        <v>68.3</v>
      </c>
      <c r="G377" s="20">
        <f t="shared" si="16"/>
        <v>5</v>
      </c>
    </row>
    <row r="378" spans="1:7" x14ac:dyDescent="0.25">
      <c r="A378" s="15">
        <v>39964</v>
      </c>
      <c r="B378" s="16">
        <v>68.7</v>
      </c>
      <c r="C378" s="17">
        <f t="shared" si="17"/>
        <v>3.6000000000000085</v>
      </c>
      <c r="D378" s="16">
        <v>69.400000000000006</v>
      </c>
      <c r="E378" s="17">
        <f t="shared" si="15"/>
        <v>6.3000000000000043</v>
      </c>
      <c r="F378" s="16">
        <v>67.7</v>
      </c>
      <c r="G378" s="17">
        <f t="shared" si="16"/>
        <v>-0.59999999999999432</v>
      </c>
    </row>
    <row r="379" spans="1:7" x14ac:dyDescent="0.25">
      <c r="A379" s="18">
        <v>39994</v>
      </c>
      <c r="B379" s="19">
        <v>70.8</v>
      </c>
      <c r="C379" s="20">
        <f t="shared" si="17"/>
        <v>2.0999999999999943</v>
      </c>
      <c r="D379" s="19">
        <v>69.2</v>
      </c>
      <c r="E379" s="20">
        <f t="shared" si="15"/>
        <v>-0.20000000000000284</v>
      </c>
      <c r="F379" s="19">
        <v>73.2</v>
      </c>
      <c r="G379" s="20">
        <f t="shared" si="16"/>
        <v>5.5</v>
      </c>
    </row>
    <row r="380" spans="1:7" x14ac:dyDescent="0.25">
      <c r="A380" s="15">
        <v>40025</v>
      </c>
      <c r="B380" s="16">
        <v>66</v>
      </c>
      <c r="C380" s="17">
        <f t="shared" si="17"/>
        <v>-4.7999999999999972</v>
      </c>
      <c r="D380" s="16">
        <v>63.2</v>
      </c>
      <c r="E380" s="17">
        <f t="shared" si="15"/>
        <v>-6</v>
      </c>
      <c r="F380" s="16">
        <v>70.5</v>
      </c>
      <c r="G380" s="17">
        <f t="shared" si="16"/>
        <v>-2.7000000000000028</v>
      </c>
    </row>
    <row r="381" spans="1:7" x14ac:dyDescent="0.25">
      <c r="A381" s="18">
        <v>40056</v>
      </c>
      <c r="B381" s="19">
        <v>65.7</v>
      </c>
      <c r="C381" s="20">
        <f t="shared" si="17"/>
        <v>-0.29999999999999716</v>
      </c>
      <c r="D381" s="19">
        <v>65</v>
      </c>
      <c r="E381" s="20">
        <f t="shared" si="15"/>
        <v>1.7999999999999972</v>
      </c>
      <c r="F381" s="19">
        <v>66.599999999999994</v>
      </c>
      <c r="G381" s="20">
        <f t="shared" si="16"/>
        <v>-3.9000000000000057</v>
      </c>
    </row>
    <row r="382" spans="1:7" x14ac:dyDescent="0.25">
      <c r="A382" s="15">
        <v>40086</v>
      </c>
      <c r="B382" s="16">
        <v>73.5</v>
      </c>
      <c r="C382" s="17">
        <f t="shared" si="17"/>
        <v>7.7999999999999972</v>
      </c>
      <c r="D382" s="16">
        <v>73.5</v>
      </c>
      <c r="E382" s="17">
        <f t="shared" si="15"/>
        <v>8.5</v>
      </c>
      <c r="F382" s="16">
        <v>73.400000000000006</v>
      </c>
      <c r="G382" s="17">
        <f t="shared" si="16"/>
        <v>6.8000000000000114</v>
      </c>
    </row>
    <row r="383" spans="1:7" x14ac:dyDescent="0.25">
      <c r="A383" s="18">
        <v>40117</v>
      </c>
      <c r="B383" s="19">
        <v>70.599999999999994</v>
      </c>
      <c r="C383" s="20">
        <f t="shared" si="17"/>
        <v>-2.9000000000000057</v>
      </c>
      <c r="D383" s="19">
        <v>68.599999999999994</v>
      </c>
      <c r="E383" s="20">
        <f t="shared" si="15"/>
        <v>-4.9000000000000057</v>
      </c>
      <c r="F383" s="19">
        <v>73.7</v>
      </c>
      <c r="G383" s="20">
        <f t="shared" si="16"/>
        <v>0.29999999999999716</v>
      </c>
    </row>
    <row r="384" spans="1:7" x14ac:dyDescent="0.25">
      <c r="A384" s="15">
        <v>40147</v>
      </c>
      <c r="B384" s="16">
        <v>67.400000000000006</v>
      </c>
      <c r="C384" s="17">
        <f t="shared" si="17"/>
        <v>-3.1999999999999886</v>
      </c>
      <c r="D384" s="16">
        <v>66.5</v>
      </c>
      <c r="E384" s="17">
        <f t="shared" si="15"/>
        <v>-2.0999999999999943</v>
      </c>
      <c r="F384" s="16">
        <v>68.8</v>
      </c>
      <c r="G384" s="17">
        <f t="shared" si="16"/>
        <v>-4.9000000000000057</v>
      </c>
    </row>
    <row r="385" spans="1:7" x14ac:dyDescent="0.25">
      <c r="A385" s="18">
        <v>40178</v>
      </c>
      <c r="B385" s="19">
        <v>72.5</v>
      </c>
      <c r="C385" s="20">
        <f t="shared" si="17"/>
        <v>5.0999999999999943</v>
      </c>
      <c r="D385" s="19">
        <v>68.900000000000006</v>
      </c>
      <c r="E385" s="20">
        <f t="shared" si="15"/>
        <v>2.4000000000000057</v>
      </c>
      <c r="F385" s="19">
        <v>78</v>
      </c>
      <c r="G385" s="20">
        <f t="shared" si="16"/>
        <v>9.2000000000000028</v>
      </c>
    </row>
    <row r="386" spans="1:7" x14ac:dyDescent="0.25">
      <c r="A386" s="15">
        <v>40209</v>
      </c>
      <c r="B386" s="16">
        <v>74.400000000000006</v>
      </c>
      <c r="C386" s="17">
        <f t="shared" si="17"/>
        <v>1.9000000000000057</v>
      </c>
      <c r="D386" s="16">
        <v>70.099999999999994</v>
      </c>
      <c r="E386" s="17">
        <f t="shared" si="15"/>
        <v>1.1999999999999886</v>
      </c>
      <c r="F386" s="16">
        <v>81.099999999999994</v>
      </c>
      <c r="G386" s="17">
        <f t="shared" si="16"/>
        <v>3.0999999999999943</v>
      </c>
    </row>
    <row r="387" spans="1:7" x14ac:dyDescent="0.25">
      <c r="A387" s="18">
        <v>40237</v>
      </c>
      <c r="B387" s="19">
        <v>73.599999999999994</v>
      </c>
      <c r="C387" s="20">
        <f t="shared" si="17"/>
        <v>-0.80000000000001137</v>
      </c>
      <c r="D387" s="19">
        <v>68.400000000000006</v>
      </c>
      <c r="E387" s="20">
        <f t="shared" ref="E387:E450" si="18">D387-D386</f>
        <v>-1.6999999999999886</v>
      </c>
      <c r="F387" s="19">
        <v>81.8</v>
      </c>
      <c r="G387" s="20">
        <f t="shared" ref="G387:G450" si="19">F387-F386</f>
        <v>0.70000000000000284</v>
      </c>
    </row>
    <row r="388" spans="1:7" x14ac:dyDescent="0.25">
      <c r="A388" s="15">
        <v>40268</v>
      </c>
      <c r="B388" s="16">
        <v>73.599999999999994</v>
      </c>
      <c r="C388" s="17">
        <f t="shared" ref="C388:C451" si="20">B388-B387</f>
        <v>0</v>
      </c>
      <c r="D388" s="16">
        <v>67.900000000000006</v>
      </c>
      <c r="E388" s="17">
        <f t="shared" si="18"/>
        <v>-0.5</v>
      </c>
      <c r="F388" s="16">
        <v>82.4</v>
      </c>
      <c r="G388" s="17">
        <f t="shared" si="19"/>
        <v>0.60000000000000853</v>
      </c>
    </row>
    <row r="389" spans="1:7" x14ac:dyDescent="0.25">
      <c r="A389" s="18">
        <v>40298</v>
      </c>
      <c r="B389" s="19">
        <v>72.2</v>
      </c>
      <c r="C389" s="20">
        <f t="shared" si="20"/>
        <v>-1.3999999999999915</v>
      </c>
      <c r="D389" s="19">
        <v>66.5</v>
      </c>
      <c r="E389" s="20">
        <f t="shared" si="18"/>
        <v>-1.4000000000000057</v>
      </c>
      <c r="F389" s="19">
        <v>81</v>
      </c>
      <c r="G389" s="20">
        <f t="shared" si="19"/>
        <v>-1.4000000000000057</v>
      </c>
    </row>
    <row r="390" spans="1:7" x14ac:dyDescent="0.25">
      <c r="A390" s="15">
        <v>40329</v>
      </c>
      <c r="B390" s="16">
        <v>73.599999999999994</v>
      </c>
      <c r="C390" s="17">
        <f t="shared" si="20"/>
        <v>1.3999999999999915</v>
      </c>
      <c r="D390" s="16">
        <v>68.8</v>
      </c>
      <c r="E390" s="17">
        <f t="shared" si="18"/>
        <v>2.2999999999999972</v>
      </c>
      <c r="F390" s="16">
        <v>81</v>
      </c>
      <c r="G390" s="17">
        <f t="shared" si="19"/>
        <v>0</v>
      </c>
    </row>
    <row r="391" spans="1:7" x14ac:dyDescent="0.25">
      <c r="A391" s="18">
        <v>40359</v>
      </c>
      <c r="B391" s="19">
        <v>76</v>
      </c>
      <c r="C391" s="20">
        <f t="shared" si="20"/>
        <v>2.4000000000000057</v>
      </c>
      <c r="D391" s="19">
        <v>69.8</v>
      </c>
      <c r="E391" s="20">
        <f t="shared" si="18"/>
        <v>1</v>
      </c>
      <c r="F391" s="19">
        <v>85.6</v>
      </c>
      <c r="G391" s="20">
        <f t="shared" si="19"/>
        <v>4.5999999999999943</v>
      </c>
    </row>
    <row r="392" spans="1:7" x14ac:dyDescent="0.25">
      <c r="A392" s="15">
        <v>40390</v>
      </c>
      <c r="B392" s="16">
        <v>67.8</v>
      </c>
      <c r="C392" s="17">
        <f t="shared" si="20"/>
        <v>-8.2000000000000028</v>
      </c>
      <c r="D392" s="16">
        <v>62.3</v>
      </c>
      <c r="E392" s="17">
        <f t="shared" si="18"/>
        <v>-7.5</v>
      </c>
      <c r="F392" s="16">
        <v>76.5</v>
      </c>
      <c r="G392" s="17">
        <f t="shared" si="19"/>
        <v>-9.0999999999999943</v>
      </c>
    </row>
    <row r="393" spans="1:7" x14ac:dyDescent="0.25">
      <c r="A393" s="18">
        <v>40421</v>
      </c>
      <c r="B393" s="19">
        <v>68.900000000000006</v>
      </c>
      <c r="C393" s="20">
        <f t="shared" si="20"/>
        <v>1.1000000000000085</v>
      </c>
      <c r="D393" s="19">
        <v>62.9</v>
      </c>
      <c r="E393" s="20">
        <f t="shared" si="18"/>
        <v>0.60000000000000142</v>
      </c>
      <c r="F393" s="19">
        <v>78.3</v>
      </c>
      <c r="G393" s="20">
        <f t="shared" si="19"/>
        <v>1.7999999999999972</v>
      </c>
    </row>
    <row r="394" spans="1:7" x14ac:dyDescent="0.25">
      <c r="A394" s="15">
        <v>40451</v>
      </c>
      <c r="B394" s="16">
        <v>68.2</v>
      </c>
      <c r="C394" s="17">
        <f t="shared" si="20"/>
        <v>-0.70000000000000284</v>
      </c>
      <c r="D394" s="16">
        <v>60.9</v>
      </c>
      <c r="E394" s="17">
        <f t="shared" si="18"/>
        <v>-2</v>
      </c>
      <c r="F394" s="16">
        <v>79.599999999999994</v>
      </c>
      <c r="G394" s="17">
        <f t="shared" si="19"/>
        <v>1.2999999999999972</v>
      </c>
    </row>
    <row r="395" spans="1:7" x14ac:dyDescent="0.25">
      <c r="A395" s="18">
        <v>40482</v>
      </c>
      <c r="B395" s="19">
        <v>67.7</v>
      </c>
      <c r="C395" s="20">
        <f t="shared" si="20"/>
        <v>-0.5</v>
      </c>
      <c r="D395" s="19">
        <v>61.9</v>
      </c>
      <c r="E395" s="20">
        <f t="shared" si="18"/>
        <v>1</v>
      </c>
      <c r="F395" s="19">
        <v>76.599999999999994</v>
      </c>
      <c r="G395" s="20">
        <f t="shared" si="19"/>
        <v>-3</v>
      </c>
    </row>
    <row r="396" spans="1:7" x14ac:dyDescent="0.25">
      <c r="A396" s="15">
        <v>40512</v>
      </c>
      <c r="B396" s="16">
        <v>71.599999999999994</v>
      </c>
      <c r="C396" s="17">
        <f t="shared" si="20"/>
        <v>3.8999999999999915</v>
      </c>
      <c r="D396" s="16">
        <v>64.8</v>
      </c>
      <c r="E396" s="17">
        <f t="shared" si="18"/>
        <v>2.8999999999999986</v>
      </c>
      <c r="F396" s="16">
        <v>82.1</v>
      </c>
      <c r="G396" s="17">
        <f t="shared" si="19"/>
        <v>5.5</v>
      </c>
    </row>
    <row r="397" spans="1:7" x14ac:dyDescent="0.25">
      <c r="A397" s="18">
        <v>40543</v>
      </c>
      <c r="B397" s="19">
        <v>74.5</v>
      </c>
      <c r="C397" s="20">
        <f t="shared" si="20"/>
        <v>2.9000000000000057</v>
      </c>
      <c r="D397" s="19">
        <v>67.5</v>
      </c>
      <c r="E397" s="20">
        <f t="shared" si="18"/>
        <v>2.7000000000000028</v>
      </c>
      <c r="F397" s="19">
        <v>85.3</v>
      </c>
      <c r="G397" s="20">
        <f t="shared" si="19"/>
        <v>3.2000000000000028</v>
      </c>
    </row>
    <row r="398" spans="1:7" x14ac:dyDescent="0.25">
      <c r="A398" s="15">
        <v>40574</v>
      </c>
      <c r="B398" s="16">
        <v>74.2</v>
      </c>
      <c r="C398" s="17">
        <f t="shared" si="20"/>
        <v>-0.29999999999999716</v>
      </c>
      <c r="D398" s="16">
        <v>69.3</v>
      </c>
      <c r="E398" s="17">
        <f t="shared" si="18"/>
        <v>1.7999999999999972</v>
      </c>
      <c r="F398" s="16">
        <v>81.8</v>
      </c>
      <c r="G398" s="17">
        <f t="shared" si="19"/>
        <v>-3.5</v>
      </c>
    </row>
    <row r="399" spans="1:7" x14ac:dyDescent="0.25">
      <c r="A399" s="18">
        <v>40602</v>
      </c>
      <c r="B399" s="19">
        <v>77.5</v>
      </c>
      <c r="C399" s="20">
        <f t="shared" si="20"/>
        <v>3.2999999999999972</v>
      </c>
      <c r="D399" s="19">
        <v>71.599999999999994</v>
      </c>
      <c r="E399" s="20">
        <f t="shared" si="18"/>
        <v>2.2999999999999972</v>
      </c>
      <c r="F399" s="19">
        <v>86.9</v>
      </c>
      <c r="G399" s="20">
        <f t="shared" si="19"/>
        <v>5.1000000000000085</v>
      </c>
    </row>
    <row r="400" spans="1:7" x14ac:dyDescent="0.25">
      <c r="A400" s="15">
        <v>40633</v>
      </c>
      <c r="B400" s="16">
        <v>67.5</v>
      </c>
      <c r="C400" s="17">
        <f t="shared" si="20"/>
        <v>-10</v>
      </c>
      <c r="D400" s="16">
        <v>57.9</v>
      </c>
      <c r="E400" s="17">
        <f t="shared" si="18"/>
        <v>-13.699999999999996</v>
      </c>
      <c r="F400" s="16">
        <v>82.5</v>
      </c>
      <c r="G400" s="17">
        <f t="shared" si="19"/>
        <v>-4.4000000000000057</v>
      </c>
    </row>
    <row r="401" spans="1:7" x14ac:dyDescent="0.25">
      <c r="A401" s="18">
        <v>40663</v>
      </c>
      <c r="B401" s="19">
        <v>69.8</v>
      </c>
      <c r="C401" s="20">
        <f t="shared" si="20"/>
        <v>2.2999999999999972</v>
      </c>
      <c r="D401" s="19">
        <v>61.6</v>
      </c>
      <c r="E401" s="20">
        <f t="shared" si="18"/>
        <v>3.7000000000000028</v>
      </c>
      <c r="F401" s="19">
        <v>82.5</v>
      </c>
      <c r="G401" s="20">
        <f t="shared" si="19"/>
        <v>0</v>
      </c>
    </row>
    <row r="402" spans="1:7" x14ac:dyDescent="0.25">
      <c r="A402" s="15">
        <v>40694</v>
      </c>
      <c r="B402" s="21">
        <v>74.3</v>
      </c>
      <c r="C402" s="17">
        <f t="shared" si="20"/>
        <v>4.5</v>
      </c>
      <c r="D402" s="21">
        <v>69.5</v>
      </c>
      <c r="E402" s="17">
        <f t="shared" si="18"/>
        <v>7.8999999999999986</v>
      </c>
      <c r="F402" s="21">
        <v>81.900000000000006</v>
      </c>
      <c r="G402" s="17">
        <f t="shared" si="19"/>
        <v>-0.59999999999999432</v>
      </c>
    </row>
    <row r="403" spans="1:7" x14ac:dyDescent="0.25">
      <c r="A403" s="18">
        <v>40724</v>
      </c>
      <c r="B403" s="19">
        <v>71.5</v>
      </c>
      <c r="C403" s="20">
        <f t="shared" si="20"/>
        <v>-2.7999999999999972</v>
      </c>
      <c r="D403" s="19">
        <v>64.7</v>
      </c>
      <c r="E403" s="20">
        <f t="shared" si="18"/>
        <v>-4.7999999999999972</v>
      </c>
      <c r="F403" s="19">
        <v>82</v>
      </c>
      <c r="G403" s="20">
        <f t="shared" si="19"/>
        <v>9.9999999999994316E-2</v>
      </c>
    </row>
    <row r="404" spans="1:7" x14ac:dyDescent="0.25">
      <c r="A404" s="15">
        <v>40755</v>
      </c>
      <c r="B404" s="22">
        <v>63.7</v>
      </c>
      <c r="C404" s="17">
        <f t="shared" si="20"/>
        <v>-7.7999999999999972</v>
      </c>
      <c r="D404" s="16">
        <v>55.9</v>
      </c>
      <c r="E404" s="17">
        <f t="shared" si="18"/>
        <v>-8.8000000000000043</v>
      </c>
      <c r="F404" s="16">
        <v>75.7</v>
      </c>
      <c r="G404" s="17">
        <f t="shared" si="19"/>
        <v>-6.2999999999999972</v>
      </c>
    </row>
    <row r="405" spans="1:7" x14ac:dyDescent="0.25">
      <c r="A405" s="18">
        <v>40786</v>
      </c>
      <c r="B405" s="23">
        <v>55.8</v>
      </c>
      <c r="C405" s="20">
        <f t="shared" si="20"/>
        <v>-7.9000000000000057</v>
      </c>
      <c r="D405" s="19">
        <v>47.6</v>
      </c>
      <c r="E405" s="20">
        <f t="shared" si="18"/>
        <v>-8.2999999999999972</v>
      </c>
      <c r="F405" s="19">
        <v>68.5</v>
      </c>
      <c r="G405" s="20">
        <f t="shared" si="19"/>
        <v>-7.2000000000000028</v>
      </c>
    </row>
    <row r="406" spans="1:7" x14ac:dyDescent="0.25">
      <c r="A406" s="15">
        <v>40816</v>
      </c>
      <c r="B406" s="22">
        <v>59.5</v>
      </c>
      <c r="C406" s="17">
        <f t="shared" si="20"/>
        <v>3.7000000000000028</v>
      </c>
      <c r="D406" s="16">
        <v>49.4</v>
      </c>
      <c r="E406" s="17">
        <f t="shared" si="18"/>
        <v>1.7999999999999972</v>
      </c>
      <c r="F406" s="16">
        <v>75.2</v>
      </c>
      <c r="G406" s="17">
        <f t="shared" si="19"/>
        <v>6.7000000000000028</v>
      </c>
    </row>
    <row r="407" spans="1:7" x14ac:dyDescent="0.25">
      <c r="A407" s="18">
        <v>40847</v>
      </c>
      <c r="B407" s="23">
        <v>60.8</v>
      </c>
      <c r="C407" s="20">
        <f t="shared" si="20"/>
        <v>1.2999999999999972</v>
      </c>
      <c r="D407" s="19">
        <v>51.7</v>
      </c>
      <c r="E407" s="20">
        <f t="shared" si="18"/>
        <v>2.3000000000000043</v>
      </c>
      <c r="F407" s="19">
        <v>74.900000000000006</v>
      </c>
      <c r="G407" s="20">
        <f t="shared" si="19"/>
        <v>-0.29999999999999716</v>
      </c>
    </row>
    <row r="408" spans="1:7" x14ac:dyDescent="0.25">
      <c r="A408" s="15">
        <v>40877</v>
      </c>
      <c r="B408" s="22">
        <v>63.7</v>
      </c>
      <c r="C408" s="17">
        <f t="shared" si="20"/>
        <v>2.9000000000000057</v>
      </c>
      <c r="D408" s="16">
        <v>54.9</v>
      </c>
      <c r="E408" s="17">
        <f t="shared" si="18"/>
        <v>3.1999999999999957</v>
      </c>
      <c r="F408" s="16">
        <v>77.400000000000006</v>
      </c>
      <c r="G408" s="17">
        <f t="shared" si="19"/>
        <v>2.5</v>
      </c>
    </row>
    <row r="409" spans="1:7" x14ac:dyDescent="0.25">
      <c r="A409" s="18">
        <v>40908</v>
      </c>
      <c r="B409" s="23">
        <v>69.900000000000006</v>
      </c>
      <c r="C409" s="20">
        <f t="shared" si="20"/>
        <v>6.2000000000000028</v>
      </c>
      <c r="D409" s="19">
        <v>63.6</v>
      </c>
      <c r="E409" s="20">
        <f t="shared" si="18"/>
        <v>8.7000000000000028</v>
      </c>
      <c r="F409" s="19">
        <v>79.599999999999994</v>
      </c>
      <c r="G409" s="20">
        <f t="shared" si="19"/>
        <v>2.1999999999999886</v>
      </c>
    </row>
    <row r="410" spans="1:7" x14ac:dyDescent="0.25">
      <c r="A410" s="15">
        <v>40939</v>
      </c>
      <c r="B410" s="22">
        <v>75</v>
      </c>
      <c r="C410" s="17">
        <f t="shared" si="20"/>
        <v>5.0999999999999943</v>
      </c>
      <c r="D410" s="16">
        <v>69.099999999999994</v>
      </c>
      <c r="E410" s="17">
        <f t="shared" si="18"/>
        <v>5.4999999999999929</v>
      </c>
      <c r="F410" s="16">
        <v>84.2</v>
      </c>
      <c r="G410" s="17">
        <f t="shared" si="19"/>
        <v>4.6000000000000085</v>
      </c>
    </row>
    <row r="411" spans="1:7" x14ac:dyDescent="0.25">
      <c r="A411" s="18">
        <v>40968</v>
      </c>
      <c r="B411" s="24">
        <v>75.3</v>
      </c>
      <c r="C411" s="25">
        <f t="shared" si="20"/>
        <v>0.29999999999999716</v>
      </c>
      <c r="D411" s="24">
        <v>70.3</v>
      </c>
      <c r="E411" s="25">
        <f t="shared" si="18"/>
        <v>1.2000000000000028</v>
      </c>
      <c r="F411" s="24">
        <v>83</v>
      </c>
      <c r="G411" s="25">
        <f t="shared" si="19"/>
        <v>-1.2000000000000028</v>
      </c>
    </row>
    <row r="412" spans="1:7" x14ac:dyDescent="0.25">
      <c r="A412" s="15">
        <v>40999</v>
      </c>
      <c r="B412" s="26">
        <v>76.2</v>
      </c>
      <c r="C412" s="27">
        <f t="shared" si="20"/>
        <v>0.90000000000000568</v>
      </c>
      <c r="D412" s="26">
        <v>69.8</v>
      </c>
      <c r="E412" s="27">
        <f t="shared" si="18"/>
        <v>-0.5</v>
      </c>
      <c r="F412" s="26">
        <v>86</v>
      </c>
      <c r="G412" s="27">
        <f t="shared" si="19"/>
        <v>3</v>
      </c>
    </row>
    <row r="413" spans="1:7" x14ac:dyDescent="0.25">
      <c r="A413" s="18">
        <v>41029</v>
      </c>
      <c r="B413" s="24">
        <v>76.400000000000006</v>
      </c>
      <c r="C413" s="25">
        <f t="shared" si="20"/>
        <v>0.20000000000000284</v>
      </c>
      <c r="D413" s="24">
        <v>72.3</v>
      </c>
      <c r="E413" s="25">
        <f t="shared" si="18"/>
        <v>2.5</v>
      </c>
      <c r="F413" s="24">
        <v>82.9</v>
      </c>
      <c r="G413" s="25">
        <f t="shared" si="19"/>
        <v>-3.0999999999999943</v>
      </c>
    </row>
    <row r="414" spans="1:7" x14ac:dyDescent="0.25">
      <c r="A414" s="15">
        <v>41060</v>
      </c>
      <c r="B414" s="26">
        <v>79.3</v>
      </c>
      <c r="C414" s="27">
        <f t="shared" si="20"/>
        <v>2.8999999999999915</v>
      </c>
      <c r="D414" s="26">
        <v>74.3</v>
      </c>
      <c r="E414" s="27">
        <f t="shared" si="18"/>
        <v>2</v>
      </c>
      <c r="F414" s="26">
        <v>87.2</v>
      </c>
      <c r="G414" s="27">
        <f t="shared" si="19"/>
        <v>4.2999999999999972</v>
      </c>
    </row>
    <row r="415" spans="1:7" x14ac:dyDescent="0.25">
      <c r="A415" s="18">
        <v>41090</v>
      </c>
      <c r="B415" s="24">
        <v>73.2</v>
      </c>
      <c r="C415" s="25">
        <f t="shared" si="20"/>
        <v>-6.0999999999999943</v>
      </c>
      <c r="D415" s="24">
        <v>67.8</v>
      </c>
      <c r="E415" s="25">
        <f t="shared" si="18"/>
        <v>-6.5</v>
      </c>
      <c r="F415" s="24">
        <v>81.5</v>
      </c>
      <c r="G415" s="25">
        <f t="shared" si="19"/>
        <v>-5.7000000000000028</v>
      </c>
    </row>
    <row r="416" spans="1:7" x14ac:dyDescent="0.25">
      <c r="A416" s="15">
        <v>41121</v>
      </c>
      <c r="B416" s="26">
        <v>72.3</v>
      </c>
      <c r="C416" s="27">
        <f t="shared" si="20"/>
        <v>-0.90000000000000568</v>
      </c>
      <c r="D416" s="26">
        <v>65.599999999999994</v>
      </c>
      <c r="E416" s="27">
        <f t="shared" si="18"/>
        <v>-2.2000000000000028</v>
      </c>
      <c r="F416" s="26">
        <v>82.7</v>
      </c>
      <c r="G416" s="27">
        <f t="shared" si="19"/>
        <v>1.2000000000000028</v>
      </c>
    </row>
    <row r="417" spans="1:7" x14ac:dyDescent="0.25">
      <c r="A417" s="18">
        <v>41152</v>
      </c>
      <c r="B417" s="24">
        <v>74.3</v>
      </c>
      <c r="C417" s="25">
        <f t="shared" si="20"/>
        <v>2</v>
      </c>
      <c r="D417" s="24">
        <v>65.099999999999994</v>
      </c>
      <c r="E417" s="25">
        <f t="shared" si="18"/>
        <v>-0.5</v>
      </c>
      <c r="F417" s="24">
        <v>88.7</v>
      </c>
      <c r="G417" s="25">
        <f t="shared" si="19"/>
        <v>6</v>
      </c>
    </row>
    <row r="418" spans="1:7" x14ac:dyDescent="0.25">
      <c r="A418" s="15">
        <v>41182</v>
      </c>
      <c r="B418" s="26">
        <v>78.3</v>
      </c>
      <c r="C418" s="27">
        <f t="shared" si="20"/>
        <v>4</v>
      </c>
      <c r="D418" s="26">
        <v>73.5</v>
      </c>
      <c r="E418" s="27">
        <f t="shared" si="18"/>
        <v>8.4000000000000057</v>
      </c>
      <c r="F418" s="26">
        <v>85.7</v>
      </c>
      <c r="G418" s="27">
        <f t="shared" si="19"/>
        <v>-3</v>
      </c>
    </row>
    <row r="419" spans="1:7" x14ac:dyDescent="0.25">
      <c r="A419" s="18">
        <v>41213</v>
      </c>
      <c r="B419" s="24">
        <v>82.6</v>
      </c>
      <c r="C419" s="25">
        <f t="shared" si="20"/>
        <v>4.2999999999999972</v>
      </c>
      <c r="D419" s="24">
        <v>79</v>
      </c>
      <c r="E419" s="25">
        <f t="shared" si="18"/>
        <v>5.5</v>
      </c>
      <c r="F419" s="24">
        <v>88.1</v>
      </c>
      <c r="G419" s="25">
        <f t="shared" si="19"/>
        <v>2.3999999999999915</v>
      </c>
    </row>
    <row r="420" spans="1:7" x14ac:dyDescent="0.25">
      <c r="A420" s="15">
        <v>41243</v>
      </c>
      <c r="B420" s="26">
        <v>82.7</v>
      </c>
      <c r="C420" s="27">
        <f t="shared" si="20"/>
        <v>0.10000000000000853</v>
      </c>
      <c r="D420" s="26">
        <v>77.7</v>
      </c>
      <c r="E420" s="27">
        <f t="shared" si="18"/>
        <v>-1.2999999999999972</v>
      </c>
      <c r="F420" s="26">
        <v>90.6</v>
      </c>
      <c r="G420" s="27">
        <f t="shared" si="19"/>
        <v>2.5</v>
      </c>
    </row>
    <row r="421" spans="1:7" x14ac:dyDescent="0.25">
      <c r="A421" s="18">
        <v>41274</v>
      </c>
      <c r="B421" s="24">
        <v>72.900000000000006</v>
      </c>
      <c r="C421" s="25">
        <f t="shared" si="20"/>
        <v>-9.7999999999999972</v>
      </c>
      <c r="D421" s="24">
        <v>63.8</v>
      </c>
      <c r="E421" s="25">
        <f t="shared" si="18"/>
        <v>-13.900000000000006</v>
      </c>
      <c r="F421" s="24">
        <v>87</v>
      </c>
      <c r="G421" s="25">
        <f t="shared" si="19"/>
        <v>-3.5999999999999943</v>
      </c>
    </row>
    <row r="422" spans="1:7" x14ac:dyDescent="0.25">
      <c r="A422" s="15">
        <v>41305</v>
      </c>
      <c r="B422" s="26">
        <v>73.8</v>
      </c>
      <c r="C422" s="27">
        <f t="shared" si="20"/>
        <v>0.89999999999999147</v>
      </c>
      <c r="D422" s="26">
        <v>66.599999999999994</v>
      </c>
      <c r="E422" s="27">
        <f t="shared" si="18"/>
        <v>2.7999999999999972</v>
      </c>
      <c r="F422" s="26">
        <v>85</v>
      </c>
      <c r="G422" s="27">
        <f t="shared" si="19"/>
        <v>-2</v>
      </c>
    </row>
    <row r="423" spans="1:7" x14ac:dyDescent="0.25">
      <c r="A423" s="18">
        <v>41333</v>
      </c>
      <c r="B423" s="24">
        <v>77.599999999999994</v>
      </c>
      <c r="C423" s="25">
        <f t="shared" si="20"/>
        <v>3.7999999999999972</v>
      </c>
      <c r="D423" s="24">
        <v>70.2</v>
      </c>
      <c r="E423" s="25">
        <f t="shared" si="18"/>
        <v>3.6000000000000085</v>
      </c>
      <c r="F423" s="24">
        <v>89</v>
      </c>
      <c r="G423" s="25">
        <f t="shared" si="19"/>
        <v>4</v>
      </c>
    </row>
    <row r="424" spans="1:7" x14ac:dyDescent="0.25">
      <c r="A424" s="15">
        <v>41364</v>
      </c>
      <c r="B424" s="26">
        <v>78.599999999999994</v>
      </c>
      <c r="C424" s="27">
        <f t="shared" si="20"/>
        <v>1</v>
      </c>
      <c r="D424" s="26">
        <v>70.8</v>
      </c>
      <c r="E424" s="27">
        <f t="shared" si="18"/>
        <v>0.59999999999999432</v>
      </c>
      <c r="F424" s="26">
        <v>90.7</v>
      </c>
      <c r="G424" s="27">
        <f t="shared" si="19"/>
        <v>1.7000000000000028</v>
      </c>
    </row>
    <row r="425" spans="1:7" x14ac:dyDescent="0.25">
      <c r="A425" s="18">
        <v>41394</v>
      </c>
      <c r="B425" s="24">
        <v>76.400000000000006</v>
      </c>
      <c r="C425" s="25">
        <f t="shared" si="20"/>
        <v>-2.1999999999999886</v>
      </c>
      <c r="D425" s="24">
        <v>67.8</v>
      </c>
      <c r="E425" s="25">
        <f t="shared" si="18"/>
        <v>-3</v>
      </c>
      <c r="F425" s="24">
        <v>89.9</v>
      </c>
      <c r="G425" s="25">
        <f t="shared" si="19"/>
        <v>-0.79999999999999716</v>
      </c>
    </row>
    <row r="426" spans="1:7" x14ac:dyDescent="0.25">
      <c r="A426" s="15">
        <v>41425</v>
      </c>
      <c r="B426" s="26">
        <v>84.5</v>
      </c>
      <c r="C426" s="27">
        <f t="shared" si="20"/>
        <v>8.0999999999999943</v>
      </c>
      <c r="D426" s="26">
        <v>75.8</v>
      </c>
      <c r="E426" s="27">
        <f t="shared" si="18"/>
        <v>8</v>
      </c>
      <c r="F426" s="26">
        <v>98</v>
      </c>
      <c r="G426" s="27">
        <f t="shared" si="19"/>
        <v>8.0999999999999943</v>
      </c>
    </row>
    <row r="427" spans="1:7" x14ac:dyDescent="0.25">
      <c r="A427" s="18">
        <v>41455</v>
      </c>
      <c r="B427" s="24">
        <v>84.1</v>
      </c>
      <c r="C427" s="25">
        <f t="shared" si="20"/>
        <v>-0.40000000000000568</v>
      </c>
      <c r="D427" s="24">
        <v>77.8</v>
      </c>
      <c r="E427" s="25">
        <f t="shared" si="18"/>
        <v>2</v>
      </c>
      <c r="F427" s="24">
        <v>93.8</v>
      </c>
      <c r="G427" s="25">
        <f t="shared" si="19"/>
        <v>-4.2000000000000028</v>
      </c>
    </row>
    <row r="428" spans="1:7" x14ac:dyDescent="0.25">
      <c r="A428" s="15">
        <v>41486</v>
      </c>
      <c r="B428" s="26">
        <v>85.1</v>
      </c>
      <c r="C428" s="27">
        <f t="shared" si="20"/>
        <v>1</v>
      </c>
      <c r="D428" s="26">
        <v>76.5</v>
      </c>
      <c r="E428" s="27">
        <f t="shared" si="18"/>
        <v>-1.2999999999999972</v>
      </c>
      <c r="F428" s="26">
        <v>98.6</v>
      </c>
      <c r="G428" s="27">
        <f t="shared" si="19"/>
        <v>4.7999999999999972</v>
      </c>
    </row>
    <row r="429" spans="1:7" x14ac:dyDescent="0.25">
      <c r="A429" s="18">
        <v>41517</v>
      </c>
      <c r="B429" s="24">
        <v>82.1</v>
      </c>
      <c r="C429" s="25">
        <f t="shared" si="20"/>
        <v>-3</v>
      </c>
      <c r="D429" s="24">
        <v>73.7</v>
      </c>
      <c r="E429" s="25">
        <f t="shared" si="18"/>
        <v>-2.7999999999999972</v>
      </c>
      <c r="F429" s="24">
        <v>95.2</v>
      </c>
      <c r="G429" s="25">
        <f t="shared" si="19"/>
        <v>-3.3999999999999915</v>
      </c>
    </row>
    <row r="430" spans="1:7" x14ac:dyDescent="0.25">
      <c r="A430" s="15">
        <v>41547</v>
      </c>
      <c r="B430" s="26">
        <v>77.5</v>
      </c>
      <c r="C430" s="27">
        <f t="shared" si="20"/>
        <v>-4.5999999999999943</v>
      </c>
      <c r="D430" s="26">
        <v>67.8</v>
      </c>
      <c r="E430" s="27">
        <f t="shared" si="18"/>
        <v>-5.9000000000000057</v>
      </c>
      <c r="F430" s="26">
        <v>92.6</v>
      </c>
      <c r="G430" s="27">
        <f t="shared" si="19"/>
        <v>-2.6000000000000085</v>
      </c>
    </row>
    <row r="431" spans="1:7" x14ac:dyDescent="0.25">
      <c r="A431" s="18">
        <v>41578</v>
      </c>
      <c r="B431" s="24">
        <v>73.2</v>
      </c>
      <c r="C431" s="25">
        <f t="shared" si="20"/>
        <v>-4.2999999999999972</v>
      </c>
      <c r="D431" s="24">
        <v>62.5</v>
      </c>
      <c r="E431" s="25">
        <f t="shared" si="18"/>
        <v>-5.2999999999999972</v>
      </c>
      <c r="F431" s="24">
        <v>89.9</v>
      </c>
      <c r="G431" s="25">
        <f t="shared" si="19"/>
        <v>-2.6999999999999886</v>
      </c>
    </row>
    <row r="432" spans="1:7" x14ac:dyDescent="0.25">
      <c r="A432" s="15">
        <v>41608</v>
      </c>
      <c r="B432" s="26">
        <v>75.099999999999994</v>
      </c>
      <c r="C432" s="27">
        <f t="shared" si="20"/>
        <v>1.8999999999999915</v>
      </c>
      <c r="D432" s="26">
        <v>66.8</v>
      </c>
      <c r="E432" s="27">
        <f t="shared" si="18"/>
        <v>4.2999999999999972</v>
      </c>
      <c r="F432" s="26">
        <v>88</v>
      </c>
      <c r="G432" s="27">
        <f t="shared" si="19"/>
        <v>-1.9000000000000057</v>
      </c>
    </row>
    <row r="433" spans="1:7" x14ac:dyDescent="0.25">
      <c r="A433" s="18">
        <v>41639</v>
      </c>
      <c r="B433" s="24">
        <v>82.5</v>
      </c>
      <c r="C433" s="25">
        <f t="shared" si="20"/>
        <v>7.4000000000000057</v>
      </c>
      <c r="D433" s="24">
        <v>72.099999999999994</v>
      </c>
      <c r="E433" s="25">
        <f t="shared" si="18"/>
        <v>5.2999999999999972</v>
      </c>
      <c r="F433" s="24">
        <v>98.6</v>
      </c>
      <c r="G433" s="25">
        <f t="shared" si="19"/>
        <v>10.599999999999994</v>
      </c>
    </row>
    <row r="434" spans="1:7" x14ac:dyDescent="0.25">
      <c r="A434" s="15">
        <v>41670</v>
      </c>
      <c r="B434" s="26">
        <v>81.2</v>
      </c>
      <c r="C434" s="27">
        <f t="shared" si="20"/>
        <v>-1.2999999999999972</v>
      </c>
      <c r="D434" s="26">
        <v>71.2</v>
      </c>
      <c r="E434" s="27">
        <f t="shared" si="18"/>
        <v>-0.89999999999999147</v>
      </c>
      <c r="F434" s="26">
        <v>96.8</v>
      </c>
      <c r="G434" s="27">
        <f t="shared" si="19"/>
        <v>-1.7999999999999972</v>
      </c>
    </row>
    <row r="435" spans="1:7" x14ac:dyDescent="0.25">
      <c r="A435" s="18">
        <v>41698</v>
      </c>
      <c r="B435" s="24">
        <v>81.599999999999994</v>
      </c>
      <c r="C435" s="25">
        <f t="shared" si="20"/>
        <v>0.39999999999999147</v>
      </c>
      <c r="D435" s="24">
        <v>72.7</v>
      </c>
      <c r="E435" s="25">
        <f t="shared" si="18"/>
        <v>1.5</v>
      </c>
      <c r="F435" s="24">
        <v>95.4</v>
      </c>
      <c r="G435" s="25">
        <f t="shared" si="19"/>
        <v>-1.3999999999999915</v>
      </c>
    </row>
    <row r="436" spans="1:7" x14ac:dyDescent="0.25">
      <c r="A436" s="15">
        <v>41729</v>
      </c>
      <c r="B436" s="26">
        <v>80</v>
      </c>
      <c r="C436" s="27">
        <f t="shared" si="20"/>
        <v>-1.5999999999999943</v>
      </c>
      <c r="D436" s="26">
        <v>70</v>
      </c>
      <c r="E436" s="27">
        <f t="shared" si="18"/>
        <v>-2.7000000000000028</v>
      </c>
      <c r="F436" s="26">
        <v>95.7</v>
      </c>
      <c r="G436" s="27">
        <f t="shared" si="19"/>
        <v>0.29999999999999716</v>
      </c>
    </row>
    <row r="437" spans="1:7" x14ac:dyDescent="0.25">
      <c r="A437" s="18">
        <v>41759</v>
      </c>
      <c r="B437" s="24">
        <v>84.1</v>
      </c>
      <c r="C437" s="25">
        <f t="shared" si="20"/>
        <v>4.0999999999999943</v>
      </c>
      <c r="D437" s="24">
        <v>74.7</v>
      </c>
      <c r="E437" s="25">
        <f t="shared" si="18"/>
        <v>4.7000000000000028</v>
      </c>
      <c r="F437" s="24">
        <v>98.7</v>
      </c>
      <c r="G437" s="25">
        <f t="shared" si="19"/>
        <v>3</v>
      </c>
    </row>
    <row r="438" spans="1:7" x14ac:dyDescent="0.25">
      <c r="A438" s="15">
        <v>41790</v>
      </c>
      <c r="B438" s="26">
        <v>81.900000000000006</v>
      </c>
      <c r="C438" s="27">
        <f t="shared" si="20"/>
        <v>-2.1999999999999886</v>
      </c>
      <c r="D438" s="26">
        <v>73.7</v>
      </c>
      <c r="E438" s="27">
        <f t="shared" si="18"/>
        <v>-1</v>
      </c>
      <c r="F438" s="26">
        <v>94.5</v>
      </c>
      <c r="G438" s="27">
        <f t="shared" si="19"/>
        <v>-4.2000000000000028</v>
      </c>
    </row>
    <row r="439" spans="1:7" x14ac:dyDescent="0.25">
      <c r="A439" s="18">
        <v>41820</v>
      </c>
      <c r="B439" s="24">
        <v>82.5</v>
      </c>
      <c r="C439" s="25">
        <f t="shared" si="20"/>
        <v>0.59999999999999432</v>
      </c>
      <c r="D439" s="24">
        <v>73.5</v>
      </c>
      <c r="E439" s="25">
        <f t="shared" si="18"/>
        <v>-0.20000000000000284</v>
      </c>
      <c r="F439" s="24">
        <v>96.6</v>
      </c>
      <c r="G439" s="25">
        <f t="shared" si="19"/>
        <v>2.0999999999999943</v>
      </c>
    </row>
    <row r="440" spans="1:7" x14ac:dyDescent="0.25">
      <c r="A440" s="15">
        <v>41851</v>
      </c>
      <c r="B440" s="26">
        <v>81.8</v>
      </c>
      <c r="C440" s="27">
        <f t="shared" si="20"/>
        <v>-0.70000000000000284</v>
      </c>
      <c r="D440" s="26">
        <v>71.8</v>
      </c>
      <c r="E440" s="27">
        <f t="shared" si="18"/>
        <v>-1.7000000000000028</v>
      </c>
      <c r="F440" s="26">
        <v>97.4</v>
      </c>
      <c r="G440" s="27">
        <f t="shared" si="19"/>
        <v>0.80000000000001137</v>
      </c>
    </row>
    <row r="441" spans="1:7" x14ac:dyDescent="0.25">
      <c r="A441" s="18">
        <v>41882</v>
      </c>
      <c r="B441" s="24">
        <v>82.5</v>
      </c>
      <c r="C441" s="25">
        <f t="shared" si="20"/>
        <v>0.70000000000000284</v>
      </c>
      <c r="D441" s="24">
        <v>71.3</v>
      </c>
      <c r="E441" s="25">
        <f t="shared" si="18"/>
        <v>-0.5</v>
      </c>
      <c r="F441" s="24">
        <v>99.8</v>
      </c>
      <c r="G441" s="25">
        <f t="shared" si="19"/>
        <v>2.3999999999999915</v>
      </c>
    </row>
    <row r="442" spans="1:7" x14ac:dyDescent="0.25">
      <c r="A442" s="15">
        <v>41912</v>
      </c>
      <c r="B442" s="26">
        <v>84.6</v>
      </c>
      <c r="C442" s="27">
        <f t="shared" si="20"/>
        <v>2.0999999999999943</v>
      </c>
      <c r="D442" s="26">
        <v>75.400000000000006</v>
      </c>
      <c r="E442" s="27">
        <f t="shared" si="18"/>
        <v>4.1000000000000085</v>
      </c>
      <c r="F442" s="26">
        <v>98.9</v>
      </c>
      <c r="G442" s="27">
        <f t="shared" si="19"/>
        <v>-0.89999999999999147</v>
      </c>
    </row>
    <row r="443" spans="1:7" x14ac:dyDescent="0.25">
      <c r="A443" s="18">
        <v>41943</v>
      </c>
      <c r="B443" s="24">
        <v>86.9</v>
      </c>
      <c r="C443" s="25">
        <f t="shared" si="20"/>
        <v>2.3000000000000114</v>
      </c>
      <c r="D443" s="24">
        <v>79.599999999999994</v>
      </c>
      <c r="E443" s="25">
        <f t="shared" si="18"/>
        <v>4.1999999999999886</v>
      </c>
      <c r="F443" s="24">
        <v>98.3</v>
      </c>
      <c r="G443" s="25">
        <f t="shared" si="19"/>
        <v>-0.60000000000000853</v>
      </c>
    </row>
    <row r="444" spans="1:7" x14ac:dyDescent="0.25">
      <c r="A444" s="15">
        <v>41973</v>
      </c>
      <c r="B444" s="26">
        <v>88.8</v>
      </c>
      <c r="C444" s="27">
        <f t="shared" si="20"/>
        <v>1.8999999999999915</v>
      </c>
      <c r="D444" s="26">
        <v>79.900000000000006</v>
      </c>
      <c r="E444" s="27">
        <f t="shared" si="18"/>
        <v>0.30000000000001137</v>
      </c>
      <c r="F444" s="26">
        <v>102.7</v>
      </c>
      <c r="G444" s="27">
        <f t="shared" si="19"/>
        <v>4.4000000000000057</v>
      </c>
    </row>
    <row r="445" spans="1:7" x14ac:dyDescent="0.25">
      <c r="A445" s="18">
        <v>42004</v>
      </c>
      <c r="B445" s="24">
        <v>93.6</v>
      </c>
      <c r="C445" s="25">
        <f t="shared" si="20"/>
        <v>4.7999999999999972</v>
      </c>
      <c r="D445" s="24">
        <v>86.4</v>
      </c>
      <c r="E445" s="25">
        <f t="shared" si="18"/>
        <v>6.5</v>
      </c>
      <c r="F445" s="24">
        <v>104.8</v>
      </c>
      <c r="G445" s="25">
        <f t="shared" si="19"/>
        <v>2.0999999999999943</v>
      </c>
    </row>
    <row r="446" spans="1:7" x14ac:dyDescent="0.25">
      <c r="A446" s="15">
        <v>42035</v>
      </c>
      <c r="B446" s="26">
        <v>98.1</v>
      </c>
      <c r="C446" s="27">
        <f t="shared" si="20"/>
        <v>4.5</v>
      </c>
      <c r="D446" s="26">
        <v>91</v>
      </c>
      <c r="E446" s="27">
        <f t="shared" si="18"/>
        <v>4.5999999999999943</v>
      </c>
      <c r="F446" s="26">
        <v>109.3</v>
      </c>
      <c r="G446" s="27">
        <f t="shared" si="19"/>
        <v>4.5</v>
      </c>
    </row>
    <row r="447" spans="1:7" x14ac:dyDescent="0.25">
      <c r="A447" s="18">
        <v>42063</v>
      </c>
      <c r="B447" s="24">
        <v>95.4</v>
      </c>
      <c r="C447" s="25">
        <f t="shared" si="20"/>
        <v>-2.6999999999999886</v>
      </c>
      <c r="D447" s="24">
        <v>88</v>
      </c>
      <c r="E447" s="25">
        <f t="shared" si="18"/>
        <v>-3</v>
      </c>
      <c r="F447" s="24">
        <v>106.9</v>
      </c>
      <c r="G447" s="25">
        <f t="shared" si="19"/>
        <v>-2.3999999999999915</v>
      </c>
    </row>
    <row r="448" spans="1:7" x14ac:dyDescent="0.25">
      <c r="A448" s="15">
        <v>42094</v>
      </c>
      <c r="B448" s="26">
        <v>93</v>
      </c>
      <c r="C448" s="27">
        <f t="shared" si="20"/>
        <v>-2.4000000000000057</v>
      </c>
      <c r="D448" s="26">
        <v>85.3</v>
      </c>
      <c r="E448" s="27">
        <f t="shared" si="18"/>
        <v>-2.7000000000000028</v>
      </c>
      <c r="F448" s="26">
        <v>105</v>
      </c>
      <c r="G448" s="27">
        <f t="shared" si="19"/>
        <v>-1.9000000000000057</v>
      </c>
    </row>
    <row r="449" spans="1:7" x14ac:dyDescent="0.25">
      <c r="A449" s="18">
        <v>42124</v>
      </c>
      <c r="B449" s="24">
        <v>95.9</v>
      </c>
      <c r="C449" s="25">
        <f t="shared" si="20"/>
        <v>2.9000000000000057</v>
      </c>
      <c r="D449" s="24">
        <v>88.8</v>
      </c>
      <c r="E449" s="25">
        <f t="shared" si="18"/>
        <v>3.5</v>
      </c>
      <c r="F449" s="24">
        <v>107</v>
      </c>
      <c r="G449" s="25">
        <f t="shared" si="19"/>
        <v>2</v>
      </c>
    </row>
    <row r="450" spans="1:7" x14ac:dyDescent="0.25">
      <c r="A450" s="15">
        <v>42155</v>
      </c>
      <c r="B450" s="26">
        <v>90.7</v>
      </c>
      <c r="C450" s="27">
        <f t="shared" si="20"/>
        <v>-5.2000000000000028</v>
      </c>
      <c r="D450" s="26">
        <v>84.2</v>
      </c>
      <c r="E450" s="27">
        <f t="shared" si="18"/>
        <v>-4.5999999999999943</v>
      </c>
      <c r="F450" s="26">
        <v>100.8</v>
      </c>
      <c r="G450" s="27">
        <f t="shared" si="19"/>
        <v>-6.2000000000000028</v>
      </c>
    </row>
    <row r="451" spans="1:7" x14ac:dyDescent="0.25">
      <c r="A451" s="18">
        <v>42185</v>
      </c>
      <c r="B451" s="24">
        <v>96.1</v>
      </c>
      <c r="C451" s="25">
        <f t="shared" si="20"/>
        <v>5.3999999999999915</v>
      </c>
      <c r="D451" s="24">
        <v>87.8</v>
      </c>
      <c r="E451" s="25">
        <f t="shared" ref="E451:E491" si="21">D451-D450</f>
        <v>3.5999999999999943</v>
      </c>
      <c r="F451" s="24">
        <v>108.9</v>
      </c>
      <c r="G451" s="25">
        <f t="shared" ref="G451:G491" si="22">F451-F450</f>
        <v>8.1000000000000085</v>
      </c>
    </row>
    <row r="452" spans="1:7" x14ac:dyDescent="0.25">
      <c r="A452" s="15">
        <v>42216</v>
      </c>
      <c r="B452" s="26">
        <v>93.1</v>
      </c>
      <c r="C452" s="27">
        <f t="shared" ref="C452:C491" si="23">B452-B451</f>
        <v>-3</v>
      </c>
      <c r="D452" s="26">
        <v>84.1</v>
      </c>
      <c r="E452" s="27">
        <f t="shared" si="21"/>
        <v>-3.7000000000000028</v>
      </c>
      <c r="F452" s="26">
        <v>107.2</v>
      </c>
      <c r="G452" s="27">
        <f t="shared" si="22"/>
        <v>-1.7000000000000028</v>
      </c>
    </row>
    <row r="453" spans="1:7" x14ac:dyDescent="0.25">
      <c r="A453" s="18">
        <v>42247</v>
      </c>
      <c r="B453" s="24">
        <v>91.9</v>
      </c>
      <c r="C453" s="25">
        <f t="shared" si="23"/>
        <v>-1.1999999999999886</v>
      </c>
      <c r="D453" s="24">
        <v>83.4</v>
      </c>
      <c r="E453" s="25">
        <f t="shared" si="21"/>
        <v>-0.69999999999998863</v>
      </c>
      <c r="F453" s="24">
        <v>105.1</v>
      </c>
      <c r="G453" s="25">
        <f t="shared" si="22"/>
        <v>-2.1000000000000085</v>
      </c>
    </row>
    <row r="454" spans="1:7" x14ac:dyDescent="0.25">
      <c r="A454" s="15">
        <v>42277</v>
      </c>
      <c r="B454" s="26">
        <v>87.2</v>
      </c>
      <c r="C454" s="27">
        <f t="shared" si="23"/>
        <v>-4.7000000000000028</v>
      </c>
      <c r="D454" s="26">
        <v>78.2</v>
      </c>
      <c r="E454" s="27">
        <f t="shared" si="21"/>
        <v>-5.2000000000000028</v>
      </c>
      <c r="F454" s="26">
        <v>101.2</v>
      </c>
      <c r="G454" s="27">
        <f t="shared" si="22"/>
        <v>-3.8999999999999915</v>
      </c>
    </row>
    <row r="455" spans="1:7" x14ac:dyDescent="0.25">
      <c r="A455" s="18">
        <v>42308</v>
      </c>
      <c r="B455" s="24">
        <v>90</v>
      </c>
      <c r="C455" s="25">
        <f t="shared" si="23"/>
        <v>2.7999999999999972</v>
      </c>
      <c r="D455" s="24">
        <v>82.1</v>
      </c>
      <c r="E455" s="25">
        <f t="shared" si="21"/>
        <v>3.8999999999999915</v>
      </c>
      <c r="F455" s="24">
        <v>102.3</v>
      </c>
      <c r="G455" s="25">
        <f t="shared" si="22"/>
        <v>1.0999999999999943</v>
      </c>
    </row>
    <row r="456" spans="1:7" x14ac:dyDescent="0.25">
      <c r="A456" s="15">
        <v>42338</v>
      </c>
      <c r="B456" s="26">
        <v>91.3</v>
      </c>
      <c r="C456" s="27">
        <f t="shared" si="23"/>
        <v>1.2999999999999972</v>
      </c>
      <c r="D456" s="26">
        <v>82.9</v>
      </c>
      <c r="E456" s="27">
        <f t="shared" si="21"/>
        <v>0.80000000000001137</v>
      </c>
      <c r="F456" s="26">
        <v>104.3</v>
      </c>
      <c r="G456" s="27">
        <f t="shared" si="22"/>
        <v>2</v>
      </c>
    </row>
    <row r="457" spans="1:7" x14ac:dyDescent="0.25">
      <c r="A457" s="18">
        <v>42369</v>
      </c>
      <c r="B457" s="24">
        <v>92.6</v>
      </c>
      <c r="C457" s="25">
        <f t="shared" si="23"/>
        <v>1.2999999999999972</v>
      </c>
      <c r="D457" s="24">
        <v>82.7</v>
      </c>
      <c r="E457" s="25">
        <f t="shared" si="21"/>
        <v>-0.20000000000000284</v>
      </c>
      <c r="F457" s="24">
        <v>108.1</v>
      </c>
      <c r="G457" s="25">
        <f t="shared" si="22"/>
        <v>3.7999999999999972</v>
      </c>
    </row>
    <row r="458" spans="1:7" x14ac:dyDescent="0.25">
      <c r="A458" s="15">
        <v>42400</v>
      </c>
      <c r="B458" s="26">
        <v>92</v>
      </c>
      <c r="C458" s="27">
        <f t="shared" si="23"/>
        <v>-0.59999999999999432</v>
      </c>
      <c r="D458" s="26">
        <v>82.7</v>
      </c>
      <c r="E458" s="27">
        <f t="shared" si="21"/>
        <v>0</v>
      </c>
      <c r="F458" s="26">
        <v>106.4</v>
      </c>
      <c r="G458" s="27">
        <f t="shared" si="22"/>
        <v>-1.6999999999999886</v>
      </c>
    </row>
    <row r="459" spans="1:7" x14ac:dyDescent="0.25">
      <c r="A459" s="18">
        <v>42429</v>
      </c>
      <c r="B459" s="24">
        <v>91.7</v>
      </c>
      <c r="C459" s="25">
        <f t="shared" si="23"/>
        <v>-0.29999999999999716</v>
      </c>
      <c r="D459" s="24">
        <v>81.900000000000006</v>
      </c>
      <c r="E459" s="25">
        <f t="shared" si="21"/>
        <v>-0.79999999999999716</v>
      </c>
      <c r="F459" s="24">
        <v>106.8</v>
      </c>
      <c r="G459" s="25">
        <f t="shared" si="22"/>
        <v>0.39999999999999147</v>
      </c>
    </row>
    <row r="460" spans="1:7" x14ac:dyDescent="0.25">
      <c r="A460" s="15">
        <v>42460</v>
      </c>
      <c r="B460" s="26">
        <v>91</v>
      </c>
      <c r="C460" s="27">
        <f t="shared" si="23"/>
        <v>-0.70000000000000284</v>
      </c>
      <c r="D460" s="26">
        <v>81.5</v>
      </c>
      <c r="E460" s="27">
        <f t="shared" si="21"/>
        <v>-0.40000000000000568</v>
      </c>
      <c r="F460" s="26">
        <v>105.6</v>
      </c>
      <c r="G460" s="27">
        <f t="shared" si="22"/>
        <v>-1.2000000000000028</v>
      </c>
    </row>
    <row r="461" spans="1:7" x14ac:dyDescent="0.25">
      <c r="A461" s="18">
        <v>42490</v>
      </c>
      <c r="B461" s="24">
        <v>89</v>
      </c>
      <c r="C461" s="25">
        <f t="shared" si="23"/>
        <v>-2</v>
      </c>
      <c r="D461" s="24">
        <v>77.599999999999994</v>
      </c>
      <c r="E461" s="25">
        <f t="shared" si="21"/>
        <v>-3.9000000000000057</v>
      </c>
      <c r="F461" s="24">
        <v>106.7</v>
      </c>
      <c r="G461" s="25">
        <f t="shared" si="22"/>
        <v>1.1000000000000085</v>
      </c>
    </row>
    <row r="462" spans="1:7" x14ac:dyDescent="0.25">
      <c r="A462" s="15">
        <v>42521</v>
      </c>
      <c r="B462" s="26">
        <v>94.7</v>
      </c>
      <c r="C462" s="27">
        <f t="shared" si="23"/>
        <v>5.7000000000000028</v>
      </c>
      <c r="D462" s="26">
        <v>84.9</v>
      </c>
      <c r="E462" s="27">
        <f t="shared" si="21"/>
        <v>7.3000000000000114</v>
      </c>
      <c r="F462" s="26">
        <v>109.9</v>
      </c>
      <c r="G462" s="27">
        <f t="shared" si="22"/>
        <v>3.2000000000000028</v>
      </c>
    </row>
    <row r="463" spans="1:7" x14ac:dyDescent="0.25">
      <c r="A463" s="18">
        <v>42551</v>
      </c>
      <c r="B463" s="24">
        <v>93.5</v>
      </c>
      <c r="C463" s="25">
        <f t="shared" si="23"/>
        <v>-1.2000000000000028</v>
      </c>
      <c r="D463" s="24">
        <v>82.4</v>
      </c>
      <c r="E463" s="25">
        <f t="shared" si="21"/>
        <v>-2.5</v>
      </c>
      <c r="F463" s="24">
        <v>110.8</v>
      </c>
      <c r="G463" s="25">
        <f t="shared" si="22"/>
        <v>0.89999999999999147</v>
      </c>
    </row>
    <row r="464" spans="1:7" x14ac:dyDescent="0.25">
      <c r="A464" s="15">
        <v>42582</v>
      </c>
      <c r="B464" s="26">
        <v>90</v>
      </c>
      <c r="C464" s="27">
        <f t="shared" si="23"/>
        <v>-3.5</v>
      </c>
      <c r="D464" s="26">
        <v>77.8</v>
      </c>
      <c r="E464" s="27">
        <f t="shared" si="21"/>
        <v>-4.6000000000000085</v>
      </c>
      <c r="F464" s="26">
        <v>109</v>
      </c>
      <c r="G464" s="27">
        <f t="shared" si="22"/>
        <v>-1.7999999999999972</v>
      </c>
    </row>
    <row r="465" spans="1:7" x14ac:dyDescent="0.25">
      <c r="A465" s="18">
        <v>42613</v>
      </c>
      <c r="B465" s="24">
        <v>89.8</v>
      </c>
      <c r="C465" s="25">
        <f t="shared" si="23"/>
        <v>-0.20000000000000284</v>
      </c>
      <c r="D465" s="24">
        <v>78.7</v>
      </c>
      <c r="E465" s="25">
        <f t="shared" si="21"/>
        <v>0.90000000000000568</v>
      </c>
      <c r="F465" s="24">
        <v>107</v>
      </c>
      <c r="G465" s="25">
        <f t="shared" si="22"/>
        <v>-2</v>
      </c>
    </row>
    <row r="466" spans="1:7" x14ac:dyDescent="0.25">
      <c r="A466" s="15">
        <v>42643</v>
      </c>
      <c r="B466" s="26">
        <v>91.2</v>
      </c>
      <c r="C466" s="27">
        <f t="shared" si="23"/>
        <v>1.4000000000000057</v>
      </c>
      <c r="D466" s="26">
        <v>82.7</v>
      </c>
      <c r="E466" s="27">
        <f t="shared" si="21"/>
        <v>4</v>
      </c>
      <c r="F466" s="26">
        <v>104.2</v>
      </c>
      <c r="G466" s="27">
        <f t="shared" si="22"/>
        <v>-2.7999999999999972</v>
      </c>
    </row>
    <row r="467" spans="1:7" x14ac:dyDescent="0.25">
      <c r="A467" s="18">
        <v>42674</v>
      </c>
      <c r="B467" s="24">
        <v>87.2</v>
      </c>
      <c r="C467" s="25">
        <f t="shared" si="23"/>
        <v>-4</v>
      </c>
      <c r="D467" s="24">
        <v>76.8</v>
      </c>
      <c r="E467" s="25">
        <f t="shared" si="21"/>
        <v>-5.9000000000000057</v>
      </c>
      <c r="F467" s="24">
        <v>103.2</v>
      </c>
      <c r="G467" s="25">
        <f t="shared" si="22"/>
        <v>-1</v>
      </c>
    </row>
    <row r="468" spans="1:7" x14ac:dyDescent="0.25">
      <c r="A468" s="15">
        <v>42704</v>
      </c>
      <c r="B468" s="26">
        <v>93.8</v>
      </c>
      <c r="C468" s="27">
        <f t="shared" si="23"/>
        <v>6.5999999999999943</v>
      </c>
      <c r="D468" s="26">
        <v>85.2</v>
      </c>
      <c r="E468" s="27">
        <f t="shared" si="21"/>
        <v>8.4000000000000057</v>
      </c>
      <c r="F468" s="26">
        <v>107.3</v>
      </c>
      <c r="G468" s="27">
        <f t="shared" si="22"/>
        <v>4.0999999999999943</v>
      </c>
    </row>
    <row r="469" spans="1:7" x14ac:dyDescent="0.25">
      <c r="A469" s="18">
        <v>42735</v>
      </c>
      <c r="B469" s="24">
        <v>98.2</v>
      </c>
      <c r="C469" s="25">
        <f t="shared" si="23"/>
        <v>4.4000000000000057</v>
      </c>
      <c r="D469" s="24">
        <v>89.5</v>
      </c>
      <c r="E469" s="25">
        <f t="shared" si="21"/>
        <v>4.2999999999999972</v>
      </c>
      <c r="F469" s="24">
        <v>111.9</v>
      </c>
      <c r="G469" s="25">
        <f t="shared" si="22"/>
        <v>4.6000000000000085</v>
      </c>
    </row>
    <row r="470" spans="1:7" x14ac:dyDescent="0.25">
      <c r="A470" s="15">
        <v>42766</v>
      </c>
      <c r="B470" s="26">
        <v>98.5</v>
      </c>
      <c r="C470" s="27">
        <f t="shared" si="23"/>
        <v>0.29999999999999716</v>
      </c>
      <c r="D470" s="26">
        <v>90.3</v>
      </c>
      <c r="E470" s="27">
        <f t="shared" si="21"/>
        <v>0.79999999999999716</v>
      </c>
      <c r="F470" s="26">
        <v>111.3</v>
      </c>
      <c r="G470" s="27">
        <f t="shared" si="22"/>
        <v>-0.60000000000000853</v>
      </c>
    </row>
    <row r="471" spans="1:7" x14ac:dyDescent="0.25">
      <c r="A471" s="18">
        <v>42794</v>
      </c>
      <c r="B471" s="24">
        <v>96.3</v>
      </c>
      <c r="C471" s="25">
        <f t="shared" si="23"/>
        <v>-2.2000000000000028</v>
      </c>
      <c r="D471" s="24">
        <v>86.5</v>
      </c>
      <c r="E471" s="25">
        <f t="shared" si="21"/>
        <v>-3.7999999999999972</v>
      </c>
      <c r="F471" s="24">
        <v>111.5</v>
      </c>
      <c r="G471" s="25">
        <f t="shared" si="22"/>
        <v>0.20000000000000284</v>
      </c>
    </row>
    <row r="472" spans="1:7" x14ac:dyDescent="0.25">
      <c r="A472" s="15">
        <v>42825</v>
      </c>
      <c r="B472" s="26">
        <v>96.9</v>
      </c>
      <c r="C472" s="27">
        <f t="shared" si="23"/>
        <v>0.60000000000000853</v>
      </c>
      <c r="D472" s="26">
        <v>86.5</v>
      </c>
      <c r="E472" s="27">
        <f t="shared" si="21"/>
        <v>0</v>
      </c>
      <c r="F472" s="26">
        <v>113.2</v>
      </c>
      <c r="G472" s="27">
        <f t="shared" si="22"/>
        <v>1.7000000000000028</v>
      </c>
    </row>
    <row r="473" spans="1:7" x14ac:dyDescent="0.25">
      <c r="A473" s="18">
        <v>42855</v>
      </c>
      <c r="B473" s="24">
        <v>97</v>
      </c>
      <c r="C473" s="25">
        <f t="shared" si="23"/>
        <v>9.9999999999994316E-2</v>
      </c>
      <c r="D473" s="24">
        <v>87</v>
      </c>
      <c r="E473" s="25">
        <f t="shared" si="21"/>
        <v>0.5</v>
      </c>
      <c r="F473" s="24">
        <v>112.7</v>
      </c>
      <c r="G473" s="25">
        <f t="shared" si="22"/>
        <v>-0.5</v>
      </c>
    </row>
    <row r="474" spans="1:7" x14ac:dyDescent="0.25">
      <c r="A474" s="15">
        <v>42886</v>
      </c>
      <c r="B474" s="26">
        <v>97.1</v>
      </c>
      <c r="C474" s="27">
        <f t="shared" si="23"/>
        <v>9.9999999999994316E-2</v>
      </c>
      <c r="D474" s="26">
        <v>87.7</v>
      </c>
      <c r="E474" s="27">
        <f t="shared" si="21"/>
        <v>0.70000000000000284</v>
      </c>
      <c r="F474" s="26">
        <v>111.7</v>
      </c>
      <c r="G474" s="27">
        <f t="shared" si="22"/>
        <v>-1</v>
      </c>
    </row>
    <row r="475" spans="1:7" x14ac:dyDescent="0.25">
      <c r="A475" s="18">
        <v>42916</v>
      </c>
      <c r="B475" s="24">
        <v>95.1</v>
      </c>
      <c r="C475" s="25">
        <f t="shared" si="23"/>
        <v>-2</v>
      </c>
      <c r="D475" s="24">
        <v>83.9</v>
      </c>
      <c r="E475" s="25">
        <f t="shared" si="21"/>
        <v>-3.7999999999999972</v>
      </c>
      <c r="F475" s="24">
        <v>112.5</v>
      </c>
      <c r="G475" s="25">
        <f t="shared" si="22"/>
        <v>0.79999999999999716</v>
      </c>
    </row>
    <row r="476" spans="1:7" x14ac:dyDescent="0.25">
      <c r="A476" s="15">
        <v>42947</v>
      </c>
      <c r="B476" s="26">
        <v>93.4</v>
      </c>
      <c r="C476" s="27">
        <f t="shared" si="23"/>
        <v>-1.6999999999999886</v>
      </c>
      <c r="D476" s="26">
        <v>80.5</v>
      </c>
      <c r="E476" s="27">
        <f t="shared" si="21"/>
        <v>-3.4000000000000057</v>
      </c>
      <c r="F476" s="26">
        <v>113.4</v>
      </c>
      <c r="G476" s="27">
        <f t="shared" si="22"/>
        <v>0.90000000000000568</v>
      </c>
    </row>
    <row r="477" spans="1:7" x14ac:dyDescent="0.25">
      <c r="A477" s="18">
        <v>42978</v>
      </c>
      <c r="B477" s="24">
        <v>96.8</v>
      </c>
      <c r="C477" s="25">
        <f t="shared" si="23"/>
        <v>3.3999999999999915</v>
      </c>
      <c r="D477" s="24">
        <v>87.7</v>
      </c>
      <c r="E477" s="25">
        <f t="shared" si="21"/>
        <v>7.2000000000000028</v>
      </c>
      <c r="F477" s="24">
        <v>110.9</v>
      </c>
      <c r="G477" s="25">
        <f t="shared" si="22"/>
        <v>-2.5</v>
      </c>
    </row>
    <row r="478" spans="1:7" x14ac:dyDescent="0.25">
      <c r="A478" s="15">
        <v>43008</v>
      </c>
      <c r="B478" s="26">
        <v>95.1</v>
      </c>
      <c r="C478" s="27">
        <f t="shared" si="23"/>
        <v>-1.7000000000000028</v>
      </c>
      <c r="D478" s="26">
        <v>84.4</v>
      </c>
      <c r="E478" s="27">
        <f t="shared" si="21"/>
        <v>-3.2999999999999972</v>
      </c>
      <c r="F478" s="26">
        <v>111.7</v>
      </c>
      <c r="G478" s="27">
        <f t="shared" si="22"/>
        <v>0.79999999999999716</v>
      </c>
    </row>
    <row r="479" spans="1:7" x14ac:dyDescent="0.25">
      <c r="A479" s="18">
        <v>43039</v>
      </c>
      <c r="B479" s="24">
        <v>100.7</v>
      </c>
      <c r="C479" s="25">
        <f t="shared" si="23"/>
        <v>5.6000000000000085</v>
      </c>
      <c r="D479" s="24">
        <v>90.5</v>
      </c>
      <c r="E479" s="25">
        <f t="shared" si="21"/>
        <v>6.0999999999999943</v>
      </c>
      <c r="F479" s="24">
        <v>116.5</v>
      </c>
      <c r="G479" s="25">
        <f t="shared" si="22"/>
        <v>4.7999999999999972</v>
      </c>
    </row>
    <row r="480" spans="1:7" x14ac:dyDescent="0.25">
      <c r="A480" s="15">
        <v>43069</v>
      </c>
      <c r="B480" s="26">
        <v>98.5</v>
      </c>
      <c r="C480" s="27">
        <f t="shared" si="23"/>
        <v>-2.2000000000000028</v>
      </c>
      <c r="D480" s="26">
        <v>88.9</v>
      </c>
      <c r="E480" s="27">
        <f t="shared" si="21"/>
        <v>-1.5999999999999943</v>
      </c>
      <c r="F480" s="26">
        <v>113.5</v>
      </c>
      <c r="G480" s="27">
        <f t="shared" si="22"/>
        <v>-3</v>
      </c>
    </row>
    <row r="481" spans="1:7" x14ac:dyDescent="0.25">
      <c r="A481" s="18">
        <v>43100</v>
      </c>
      <c r="B481" s="24">
        <v>95.9</v>
      </c>
      <c r="C481" s="25">
        <f t="shared" si="23"/>
        <v>-2.5999999999999943</v>
      </c>
      <c r="D481" s="24">
        <v>84.3</v>
      </c>
      <c r="E481" s="25">
        <f t="shared" si="21"/>
        <v>-4.6000000000000085</v>
      </c>
      <c r="F481" s="24">
        <v>113.8</v>
      </c>
      <c r="G481" s="25">
        <f t="shared" si="22"/>
        <v>0.29999999999999716</v>
      </c>
    </row>
    <row r="482" spans="1:7" x14ac:dyDescent="0.25">
      <c r="A482" s="15">
        <v>43131</v>
      </c>
      <c r="B482" s="26">
        <v>95.7</v>
      </c>
      <c r="C482" s="27">
        <f t="shared" si="23"/>
        <v>-0.20000000000000284</v>
      </c>
      <c r="D482" s="26">
        <v>86.3</v>
      </c>
      <c r="E482" s="27">
        <f t="shared" si="21"/>
        <v>2</v>
      </c>
      <c r="F482" s="26">
        <v>110.5</v>
      </c>
      <c r="G482" s="27">
        <f t="shared" si="22"/>
        <v>-3.2999999999999972</v>
      </c>
    </row>
    <row r="483" spans="1:7" x14ac:dyDescent="0.25">
      <c r="A483" s="18">
        <v>43159</v>
      </c>
      <c r="B483" s="24">
        <v>99.7</v>
      </c>
      <c r="C483" s="25">
        <f t="shared" si="23"/>
        <v>4</v>
      </c>
      <c r="D483" s="24">
        <v>90</v>
      </c>
      <c r="E483" s="25">
        <f t="shared" si="21"/>
        <v>3.7000000000000028</v>
      </c>
      <c r="F483" s="24">
        <v>114.9</v>
      </c>
      <c r="G483" s="25">
        <f t="shared" si="22"/>
        <v>4.4000000000000057</v>
      </c>
    </row>
    <row r="484" spans="1:7" x14ac:dyDescent="0.25">
      <c r="A484" s="15">
        <v>43190</v>
      </c>
      <c r="B484" s="26">
        <v>101.4</v>
      </c>
      <c r="C484" s="27">
        <f t="shared" si="23"/>
        <v>1.7000000000000028</v>
      </c>
      <c r="D484" s="26">
        <v>88.8</v>
      </c>
      <c r="E484" s="27">
        <f t="shared" si="21"/>
        <v>-1.2000000000000028</v>
      </c>
      <c r="F484" s="26">
        <v>121.2</v>
      </c>
      <c r="G484" s="27">
        <f t="shared" si="22"/>
        <v>6.2999999999999972</v>
      </c>
    </row>
    <row r="485" spans="1:7" x14ac:dyDescent="0.25">
      <c r="A485" s="18">
        <v>43220</v>
      </c>
      <c r="B485" s="24">
        <v>98.8</v>
      </c>
      <c r="C485" s="25">
        <f t="shared" si="23"/>
        <v>-2.6000000000000085</v>
      </c>
      <c r="D485" s="24">
        <v>88.4</v>
      </c>
      <c r="E485" s="25">
        <f t="shared" si="21"/>
        <v>-0.39999999999999147</v>
      </c>
      <c r="F485" s="24">
        <v>114.9</v>
      </c>
      <c r="G485" s="25">
        <f t="shared" si="22"/>
        <v>-6.2999999999999972</v>
      </c>
    </row>
    <row r="486" spans="1:7" x14ac:dyDescent="0.25">
      <c r="A486" s="15">
        <v>43251</v>
      </c>
      <c r="B486" s="26">
        <v>98</v>
      </c>
      <c r="C486" s="27">
        <f t="shared" si="23"/>
        <v>-0.79999999999999716</v>
      </c>
      <c r="D486" s="26">
        <v>89.1</v>
      </c>
      <c r="E486" s="27">
        <f t="shared" si="21"/>
        <v>0.69999999999998863</v>
      </c>
      <c r="F486" s="26">
        <v>111.8</v>
      </c>
      <c r="G486" s="27">
        <f t="shared" si="22"/>
        <v>-3.1000000000000085</v>
      </c>
    </row>
    <row r="487" spans="1:7" x14ac:dyDescent="0.25">
      <c r="A487" s="18">
        <v>43281</v>
      </c>
      <c r="B487" s="24">
        <v>98.2</v>
      </c>
      <c r="C487" s="25">
        <f t="shared" si="23"/>
        <v>0.20000000000000284</v>
      </c>
      <c r="D487" s="24">
        <v>86.3</v>
      </c>
      <c r="E487" s="25">
        <f t="shared" si="21"/>
        <v>-2.7999999999999972</v>
      </c>
      <c r="F487" s="24">
        <v>116.5</v>
      </c>
      <c r="G487" s="25">
        <f t="shared" si="22"/>
        <v>4.7000000000000028</v>
      </c>
    </row>
    <row r="488" spans="1:7" x14ac:dyDescent="0.25">
      <c r="A488" s="15">
        <v>43312</v>
      </c>
      <c r="B488" s="26">
        <v>97.9</v>
      </c>
      <c r="C488" s="27">
        <f t="shared" si="23"/>
        <v>-0.29999999999999716</v>
      </c>
      <c r="D488" s="26">
        <v>87.3</v>
      </c>
      <c r="E488" s="27">
        <f t="shared" si="21"/>
        <v>1</v>
      </c>
      <c r="F488" s="26">
        <v>114.4</v>
      </c>
      <c r="G488" s="27">
        <f t="shared" si="22"/>
        <v>-2.0999999999999943</v>
      </c>
    </row>
    <row r="489" spans="1:7" x14ac:dyDescent="0.25">
      <c r="A489" s="18">
        <v>43343</v>
      </c>
      <c r="B489" s="24">
        <v>96.2</v>
      </c>
      <c r="C489" s="25">
        <f t="shared" si="23"/>
        <v>-1.7000000000000028</v>
      </c>
      <c r="D489" s="24">
        <v>87.1</v>
      </c>
      <c r="E489" s="25">
        <f t="shared" si="21"/>
        <v>-0.20000000000000284</v>
      </c>
      <c r="F489" s="24">
        <v>110.3</v>
      </c>
      <c r="G489" s="25">
        <f t="shared" si="22"/>
        <v>-4.1000000000000085</v>
      </c>
    </row>
    <row r="490" spans="1:7" x14ac:dyDescent="0.25">
      <c r="A490" s="15">
        <v>43373</v>
      </c>
      <c r="B490" s="26">
        <v>100.1</v>
      </c>
      <c r="C490" s="27">
        <f t="shared" si="23"/>
        <v>3.8999999999999915</v>
      </c>
      <c r="D490" s="26">
        <v>90.5</v>
      </c>
      <c r="E490" s="27">
        <f t="shared" si="21"/>
        <v>3.4000000000000057</v>
      </c>
      <c r="F490" s="26">
        <v>115.2</v>
      </c>
      <c r="G490" s="27">
        <f t="shared" si="22"/>
        <v>4.9000000000000057</v>
      </c>
    </row>
    <row r="491" spans="1:7" x14ac:dyDescent="0.25">
      <c r="A491" s="28">
        <v>43404</v>
      </c>
      <c r="B491" s="29">
        <v>98.6</v>
      </c>
      <c r="C491" s="14">
        <f t="shared" si="23"/>
        <v>-1.5</v>
      </c>
      <c r="D491" s="29">
        <v>89.3</v>
      </c>
      <c r="E491" s="14">
        <f t="shared" si="21"/>
        <v>-1.2000000000000028</v>
      </c>
      <c r="F491" s="29">
        <v>113.1</v>
      </c>
      <c r="G491" s="14">
        <f t="shared" si="22"/>
        <v>-2.1000000000000085</v>
      </c>
    </row>
    <row r="492" spans="1:7" x14ac:dyDescent="0.25">
      <c r="A492" s="15">
        <v>43434</v>
      </c>
      <c r="B492" s="26">
        <v>97.5</v>
      </c>
      <c r="C492" s="27">
        <f t="shared" ref="C492:C518" si="24">B492-B491</f>
        <v>-1.0999999999999943</v>
      </c>
      <c r="D492" s="26">
        <v>88.1</v>
      </c>
      <c r="E492" s="27">
        <f t="shared" ref="E492:E518" si="25">D492-D491</f>
        <v>-1.2000000000000028</v>
      </c>
      <c r="F492" s="26">
        <v>112.3</v>
      </c>
      <c r="G492" s="27">
        <f t="shared" ref="G492:G518" si="26">F492-F491</f>
        <v>-0.79999999999999716</v>
      </c>
    </row>
    <row r="493" spans="1:7" x14ac:dyDescent="0.25">
      <c r="A493" s="28">
        <v>43465</v>
      </c>
      <c r="B493" s="29">
        <v>98.3</v>
      </c>
      <c r="C493" s="14">
        <f t="shared" si="24"/>
        <v>0.79999999999999716</v>
      </c>
      <c r="D493" s="29">
        <v>87</v>
      </c>
      <c r="E493" s="14">
        <f t="shared" si="25"/>
        <v>-1.0999999999999943</v>
      </c>
      <c r="F493" s="29">
        <v>116.1</v>
      </c>
      <c r="G493" s="14">
        <f t="shared" si="26"/>
        <v>3.7999999999999972</v>
      </c>
    </row>
    <row r="494" spans="1:7" x14ac:dyDescent="0.25">
      <c r="A494" s="15">
        <v>43496</v>
      </c>
      <c r="B494" s="26">
        <v>91.2</v>
      </c>
      <c r="C494" s="27">
        <f t="shared" si="24"/>
        <v>-7.0999999999999943</v>
      </c>
      <c r="D494" s="26">
        <v>79.900000000000006</v>
      </c>
      <c r="E494" s="27">
        <f t="shared" si="25"/>
        <v>-7.0999999999999943</v>
      </c>
      <c r="F494" s="26">
        <v>108.8</v>
      </c>
      <c r="G494" s="27">
        <f t="shared" si="26"/>
        <v>-7.2999999999999972</v>
      </c>
    </row>
    <row r="495" spans="1:7" x14ac:dyDescent="0.25">
      <c r="A495" s="28">
        <v>43524</v>
      </c>
      <c r="B495" s="29">
        <v>93.8</v>
      </c>
      <c r="C495" s="14">
        <f t="shared" si="24"/>
        <v>2.5999999999999943</v>
      </c>
      <c r="D495" s="29">
        <v>84.4</v>
      </c>
      <c r="E495" s="14">
        <f t="shared" si="25"/>
        <v>4.5</v>
      </c>
      <c r="F495" s="29">
        <v>108.5</v>
      </c>
      <c r="G495" s="14">
        <f t="shared" si="26"/>
        <v>-0.29999999999999716</v>
      </c>
    </row>
    <row r="496" spans="1:7" x14ac:dyDescent="0.25">
      <c r="A496" s="15">
        <v>43555</v>
      </c>
      <c r="B496" s="26">
        <v>98.4</v>
      </c>
      <c r="C496" s="27">
        <f t="shared" si="24"/>
        <v>4.6000000000000085</v>
      </c>
      <c r="D496" s="26">
        <v>88.8</v>
      </c>
      <c r="E496" s="27">
        <f t="shared" si="25"/>
        <v>4.3999999999999915</v>
      </c>
      <c r="F496" s="26">
        <v>113.3</v>
      </c>
      <c r="G496" s="27">
        <f t="shared" si="26"/>
        <v>4.7999999999999972</v>
      </c>
    </row>
    <row r="497" spans="1:7" x14ac:dyDescent="0.25">
      <c r="A497" s="28">
        <v>43585</v>
      </c>
      <c r="B497" s="29">
        <v>97.2</v>
      </c>
      <c r="C497" s="14">
        <f t="shared" si="24"/>
        <v>-1.2000000000000028</v>
      </c>
      <c r="D497" s="29">
        <v>87.4</v>
      </c>
      <c r="E497" s="14">
        <f t="shared" si="25"/>
        <v>-1.3999999999999915</v>
      </c>
      <c r="F497" s="29">
        <v>112.3</v>
      </c>
      <c r="G497" s="14">
        <f t="shared" si="26"/>
        <v>-1</v>
      </c>
    </row>
    <row r="498" spans="1:7" x14ac:dyDescent="0.25">
      <c r="A498" s="15">
        <v>43616</v>
      </c>
      <c r="B498" s="26">
        <v>100</v>
      </c>
      <c r="C498" s="27">
        <f t="shared" si="24"/>
        <v>2.7999999999999972</v>
      </c>
      <c r="D498" s="26">
        <v>93.5</v>
      </c>
      <c r="E498" s="27">
        <f t="shared" si="25"/>
        <v>6.0999999999999943</v>
      </c>
      <c r="F498" s="26">
        <v>110</v>
      </c>
      <c r="G498" s="27">
        <f t="shared" si="26"/>
        <v>-2.2999999999999972</v>
      </c>
    </row>
    <row r="499" spans="1:7" x14ac:dyDescent="0.25">
      <c r="A499" s="28">
        <v>43646</v>
      </c>
      <c r="B499" s="29">
        <v>98.2</v>
      </c>
      <c r="C499" s="14">
        <f t="shared" si="24"/>
        <v>-1.7999999999999972</v>
      </c>
      <c r="D499" s="29">
        <v>89.3</v>
      </c>
      <c r="E499" s="14">
        <f t="shared" si="25"/>
        <v>-4.2000000000000028</v>
      </c>
      <c r="F499" s="29">
        <v>111.9</v>
      </c>
      <c r="G499" s="14">
        <f t="shared" si="26"/>
        <v>1.9000000000000057</v>
      </c>
    </row>
    <row r="500" spans="1:7" x14ac:dyDescent="0.25">
      <c r="A500" s="15">
        <v>43677</v>
      </c>
      <c r="B500" s="26">
        <v>98.4</v>
      </c>
      <c r="C500" s="27">
        <f t="shared" si="24"/>
        <v>0.20000000000000284</v>
      </c>
      <c r="D500" s="26">
        <v>90.5</v>
      </c>
      <c r="E500" s="27">
        <f t="shared" si="25"/>
        <v>1.2000000000000028</v>
      </c>
      <c r="F500" s="26">
        <v>110.7</v>
      </c>
      <c r="G500" s="27">
        <f t="shared" si="26"/>
        <v>-1.2000000000000028</v>
      </c>
    </row>
    <row r="501" spans="1:7" x14ac:dyDescent="0.25">
      <c r="A501" s="28">
        <v>43708</v>
      </c>
      <c r="B501" s="29">
        <v>89.8</v>
      </c>
      <c r="C501" s="14">
        <f t="shared" si="24"/>
        <v>-8.6000000000000085</v>
      </c>
      <c r="D501" s="29">
        <v>79.900000000000006</v>
      </c>
      <c r="E501" s="14">
        <f t="shared" si="25"/>
        <v>-10.599999999999994</v>
      </c>
      <c r="F501" s="29">
        <v>105.3</v>
      </c>
      <c r="G501" s="14">
        <f t="shared" si="26"/>
        <v>-5.4000000000000057</v>
      </c>
    </row>
    <row r="502" spans="1:7" x14ac:dyDescent="0.25">
      <c r="A502" s="15">
        <v>43738</v>
      </c>
      <c r="B502" s="26">
        <v>93.2</v>
      </c>
      <c r="C502" s="27">
        <f t="shared" si="24"/>
        <v>3.4000000000000057</v>
      </c>
      <c r="D502" s="26">
        <v>83.4</v>
      </c>
      <c r="E502" s="27">
        <f t="shared" si="25"/>
        <v>3.5</v>
      </c>
      <c r="F502" s="26">
        <v>108.5</v>
      </c>
      <c r="G502" s="27">
        <f t="shared" si="26"/>
        <v>3.2000000000000028</v>
      </c>
    </row>
    <row r="503" spans="1:7" x14ac:dyDescent="0.25">
      <c r="A503" s="28">
        <v>43769</v>
      </c>
      <c r="B503" s="29">
        <v>95.5</v>
      </c>
      <c r="C503" s="14">
        <f t="shared" si="24"/>
        <v>2.2999999999999972</v>
      </c>
      <c r="D503" s="29">
        <v>84.2</v>
      </c>
      <c r="E503" s="14">
        <f t="shared" si="25"/>
        <v>0.79999999999999716</v>
      </c>
      <c r="F503" s="29">
        <v>113.2</v>
      </c>
      <c r="G503" s="14">
        <f t="shared" si="26"/>
        <v>4.7000000000000028</v>
      </c>
    </row>
    <row r="504" spans="1:7" x14ac:dyDescent="0.25">
      <c r="A504" s="15">
        <v>43799</v>
      </c>
      <c r="B504" s="26">
        <v>96.8</v>
      </c>
      <c r="C504" s="27">
        <f t="shared" si="24"/>
        <v>1.2999999999999972</v>
      </c>
      <c r="D504" s="26">
        <v>87.3</v>
      </c>
      <c r="E504" s="27">
        <f t="shared" si="25"/>
        <v>3.0999999999999943</v>
      </c>
      <c r="F504" s="26">
        <v>111.6</v>
      </c>
      <c r="G504" s="27">
        <f t="shared" si="26"/>
        <v>-1.6000000000000085</v>
      </c>
    </row>
    <row r="505" spans="1:7" x14ac:dyDescent="0.25">
      <c r="A505" s="28">
        <v>43830</v>
      </c>
      <c r="B505" s="29">
        <v>99.3</v>
      </c>
      <c r="C505" s="14">
        <f t="shared" si="24"/>
        <v>2.5</v>
      </c>
      <c r="D505" s="29">
        <v>88.9</v>
      </c>
      <c r="E505" s="14">
        <f t="shared" si="25"/>
        <v>1.6000000000000085</v>
      </c>
      <c r="F505" s="29">
        <v>115.5</v>
      </c>
      <c r="G505" s="14">
        <f t="shared" si="26"/>
        <v>3.9000000000000057</v>
      </c>
    </row>
    <row r="506" spans="1:7" x14ac:dyDescent="0.25">
      <c r="A506" s="15">
        <v>43861</v>
      </c>
      <c r="B506" s="26">
        <v>99.8</v>
      </c>
      <c r="C506" s="27">
        <f t="shared" si="24"/>
        <v>0.5</v>
      </c>
      <c r="D506" s="26">
        <v>90.5</v>
      </c>
      <c r="E506" s="27">
        <f t="shared" si="25"/>
        <v>1.5999999999999943</v>
      </c>
      <c r="F506" s="26">
        <v>114.4</v>
      </c>
      <c r="G506" s="27">
        <f t="shared" si="26"/>
        <v>-1.0999999999999943</v>
      </c>
    </row>
    <row r="507" spans="1:7" x14ac:dyDescent="0.25">
      <c r="A507" s="28">
        <v>43890</v>
      </c>
      <c r="B507" s="29">
        <v>101</v>
      </c>
      <c r="C507" s="14">
        <f t="shared" si="24"/>
        <v>1.2000000000000028</v>
      </c>
      <c r="D507" s="29">
        <v>92.1</v>
      </c>
      <c r="E507" s="14">
        <f t="shared" si="25"/>
        <v>1.5999999999999943</v>
      </c>
      <c r="F507" s="29">
        <v>114.8</v>
      </c>
      <c r="G507" s="14">
        <f t="shared" si="26"/>
        <v>0.39999999999999147</v>
      </c>
    </row>
    <row r="508" spans="1:7" x14ac:dyDescent="0.25">
      <c r="A508" s="15">
        <v>43921</v>
      </c>
      <c r="B508" s="26">
        <v>89.1</v>
      </c>
      <c r="C508" s="27">
        <f t="shared" si="24"/>
        <v>-11.900000000000006</v>
      </c>
      <c r="D508" s="26">
        <v>79.7</v>
      </c>
      <c r="E508" s="27">
        <f t="shared" si="25"/>
        <v>-12.399999999999991</v>
      </c>
      <c r="F508" s="26">
        <v>103.7</v>
      </c>
      <c r="G508" s="27">
        <f t="shared" si="26"/>
        <v>-11.099999999999994</v>
      </c>
    </row>
    <row r="509" spans="1:7" x14ac:dyDescent="0.25">
      <c r="A509" s="28">
        <v>43951</v>
      </c>
      <c r="B509" s="29">
        <v>71.8</v>
      </c>
      <c r="C509" s="14">
        <f t="shared" si="24"/>
        <v>-17.299999999999997</v>
      </c>
      <c r="D509" s="29">
        <v>70.099999999999994</v>
      </c>
      <c r="E509" s="14">
        <f t="shared" si="25"/>
        <v>-9.6000000000000085</v>
      </c>
      <c r="F509" s="29">
        <v>74.3</v>
      </c>
      <c r="G509" s="14">
        <f t="shared" si="26"/>
        <v>-29.400000000000006</v>
      </c>
    </row>
    <row r="510" spans="1:7" x14ac:dyDescent="0.25">
      <c r="A510" s="15">
        <v>43982</v>
      </c>
      <c r="B510" s="26">
        <v>72.3</v>
      </c>
      <c r="C510" s="27">
        <f t="shared" si="24"/>
        <v>0.5</v>
      </c>
      <c r="D510" s="26">
        <v>65.900000000000006</v>
      </c>
      <c r="E510" s="27">
        <f t="shared" si="25"/>
        <v>-4.1999999999999886</v>
      </c>
      <c r="F510" s="26">
        <v>82.3</v>
      </c>
      <c r="G510" s="27">
        <f t="shared" si="26"/>
        <v>8</v>
      </c>
    </row>
    <row r="511" spans="1:7" x14ac:dyDescent="0.25">
      <c r="A511" s="28">
        <v>44012</v>
      </c>
      <c r="B511" s="29">
        <v>78.099999999999994</v>
      </c>
      <c r="C511" s="14">
        <f t="shared" si="24"/>
        <v>5.7999999999999972</v>
      </c>
      <c r="D511" s="29">
        <v>72.3</v>
      </c>
      <c r="E511" s="14">
        <f t="shared" si="25"/>
        <v>6.3999999999999915</v>
      </c>
      <c r="F511" s="29">
        <v>87.1</v>
      </c>
      <c r="G511" s="14">
        <f t="shared" si="26"/>
        <v>4.7999999999999972</v>
      </c>
    </row>
    <row r="512" spans="1:7" x14ac:dyDescent="0.25">
      <c r="A512" s="15">
        <v>44043</v>
      </c>
      <c r="B512" s="26">
        <v>72.5</v>
      </c>
      <c r="C512" s="27">
        <f t="shared" si="24"/>
        <v>-5.5999999999999943</v>
      </c>
      <c r="D512" s="26">
        <v>65.900000000000006</v>
      </c>
      <c r="E512" s="27">
        <f t="shared" si="25"/>
        <v>-6.3999999999999915</v>
      </c>
      <c r="F512" s="26">
        <v>82.8</v>
      </c>
      <c r="G512" s="27">
        <f t="shared" si="26"/>
        <v>-4.2999999999999972</v>
      </c>
    </row>
    <row r="513" spans="1:7" x14ac:dyDescent="0.25">
      <c r="A513" s="28">
        <v>44074</v>
      </c>
      <c r="B513" s="29">
        <v>74.099999999999994</v>
      </c>
      <c r="C513" s="14">
        <f t="shared" si="24"/>
        <v>1.5999999999999943</v>
      </c>
      <c r="D513" s="29">
        <v>68.5</v>
      </c>
      <c r="E513" s="14">
        <f t="shared" si="25"/>
        <v>2.5999999999999943</v>
      </c>
      <c r="F513" s="29">
        <v>82.9</v>
      </c>
      <c r="G513" s="14">
        <f t="shared" si="26"/>
        <v>0.10000000000000853</v>
      </c>
    </row>
    <row r="514" spans="1:7" x14ac:dyDescent="0.25">
      <c r="A514" s="15">
        <v>44104</v>
      </c>
      <c r="B514" s="26">
        <v>80.400000000000006</v>
      </c>
      <c r="C514" s="27">
        <f t="shared" si="24"/>
        <v>6.3000000000000114</v>
      </c>
      <c r="D514" s="26">
        <v>75.599999999999994</v>
      </c>
      <c r="E514" s="27">
        <f t="shared" si="25"/>
        <v>7.0999999999999943</v>
      </c>
      <c r="F514" s="26">
        <v>87.8</v>
      </c>
      <c r="G514" s="27">
        <f t="shared" si="26"/>
        <v>4.8999999999999915</v>
      </c>
    </row>
    <row r="515" spans="1:7" x14ac:dyDescent="0.25">
      <c r="A515" s="28">
        <v>44135</v>
      </c>
      <c r="B515" s="29">
        <v>81.8</v>
      </c>
      <c r="C515" s="14">
        <f t="shared" si="24"/>
        <v>1.3999999999999915</v>
      </c>
      <c r="D515" s="29">
        <v>79.2</v>
      </c>
      <c r="E515" s="14">
        <f t="shared" si="25"/>
        <v>3.6000000000000085</v>
      </c>
      <c r="F515" s="29">
        <v>85.9</v>
      </c>
      <c r="G515" s="14">
        <f t="shared" si="26"/>
        <v>-1.8999999999999915</v>
      </c>
    </row>
    <row r="516" spans="1:7" x14ac:dyDescent="0.25">
      <c r="A516" s="15">
        <v>44165</v>
      </c>
      <c r="B516" s="26">
        <v>76.900000000000006</v>
      </c>
      <c r="C516" s="27">
        <f t="shared" si="24"/>
        <v>-4.8999999999999915</v>
      </c>
      <c r="D516" s="26">
        <v>70.5</v>
      </c>
      <c r="E516" s="27">
        <f t="shared" si="25"/>
        <v>-8.7000000000000028</v>
      </c>
      <c r="F516" s="26">
        <v>87</v>
      </c>
      <c r="G516" s="27">
        <f t="shared" si="26"/>
        <v>1.0999999999999943</v>
      </c>
    </row>
    <row r="517" spans="1:7" x14ac:dyDescent="0.25">
      <c r="A517" s="28">
        <v>44196</v>
      </c>
      <c r="B517" s="29">
        <v>80.7</v>
      </c>
      <c r="C517" s="14">
        <f t="shared" si="24"/>
        <v>3.7999999999999972</v>
      </c>
      <c r="D517" s="29">
        <v>74.599999999999994</v>
      </c>
      <c r="E517" s="14">
        <f t="shared" si="25"/>
        <v>4.0999999999999943</v>
      </c>
      <c r="F517" s="29">
        <v>90</v>
      </c>
      <c r="G517" s="14">
        <f t="shared" si="26"/>
        <v>3</v>
      </c>
    </row>
    <row r="518" spans="1:7" x14ac:dyDescent="0.25">
      <c r="A518" s="52">
        <v>44227</v>
      </c>
      <c r="B518" s="53">
        <v>79</v>
      </c>
      <c r="C518" s="53">
        <f t="shared" si="24"/>
        <v>-1.7000000000000028</v>
      </c>
      <c r="D518" s="53">
        <v>74</v>
      </c>
      <c r="E518" s="53">
        <f t="shared" si="25"/>
        <v>-0.59999999999999432</v>
      </c>
      <c r="F518" s="53">
        <v>86.7</v>
      </c>
      <c r="G518" s="53">
        <f t="shared" si="26"/>
        <v>-3.2999999999999972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C9FE-F97C-401D-AA2C-A072D9A77906}">
  <sheetPr>
    <tabColor theme="9"/>
  </sheetPr>
  <dimension ref="A1:D518"/>
  <sheetViews>
    <sheetView topLeftCell="A2" zoomScaleNormal="100" workbookViewId="0"/>
  </sheetViews>
  <sheetFormatPr baseColWidth="10" defaultColWidth="9.140625" defaultRowHeight="12.75" x14ac:dyDescent="0.2"/>
  <cols>
    <col min="1" max="1" width="15.42578125" style="32" customWidth="1"/>
    <col min="2" max="2" width="9.5703125" style="33" customWidth="1"/>
    <col min="3" max="3" width="9.28515625" style="33" customWidth="1"/>
    <col min="4" max="4" width="13.5703125" style="34" customWidth="1"/>
    <col min="5" max="6" width="9.140625" style="31" customWidth="1"/>
    <col min="7" max="256" width="9.140625" style="31"/>
    <col min="257" max="257" width="15.42578125" style="31" customWidth="1"/>
    <col min="258" max="258" width="9.5703125" style="31" customWidth="1"/>
    <col min="259" max="259" width="9.28515625" style="31" customWidth="1"/>
    <col min="260" max="260" width="13.5703125" style="31" customWidth="1"/>
    <col min="261" max="512" width="9.140625" style="31"/>
    <col min="513" max="513" width="15.42578125" style="31" customWidth="1"/>
    <col min="514" max="514" width="9.5703125" style="31" customWidth="1"/>
    <col min="515" max="515" width="9.28515625" style="31" customWidth="1"/>
    <col min="516" max="516" width="13.5703125" style="31" customWidth="1"/>
    <col min="517" max="768" width="9.140625" style="31"/>
    <col min="769" max="769" width="15.42578125" style="31" customWidth="1"/>
    <col min="770" max="770" width="9.5703125" style="31" customWidth="1"/>
    <col min="771" max="771" width="9.28515625" style="31" customWidth="1"/>
    <col min="772" max="772" width="13.5703125" style="31" customWidth="1"/>
    <col min="773" max="1024" width="9.140625" style="31"/>
    <col min="1025" max="1025" width="15.42578125" style="31" customWidth="1"/>
    <col min="1026" max="1026" width="9.5703125" style="31" customWidth="1"/>
    <col min="1027" max="1027" width="9.28515625" style="31" customWidth="1"/>
    <col min="1028" max="1028" width="13.5703125" style="31" customWidth="1"/>
    <col min="1029" max="1280" width="9.140625" style="31"/>
    <col min="1281" max="1281" width="15.42578125" style="31" customWidth="1"/>
    <col min="1282" max="1282" width="9.5703125" style="31" customWidth="1"/>
    <col min="1283" max="1283" width="9.28515625" style="31" customWidth="1"/>
    <col min="1284" max="1284" width="13.5703125" style="31" customWidth="1"/>
    <col min="1285" max="1536" width="9.140625" style="31"/>
    <col min="1537" max="1537" width="15.42578125" style="31" customWidth="1"/>
    <col min="1538" max="1538" width="9.5703125" style="31" customWidth="1"/>
    <col min="1539" max="1539" width="9.28515625" style="31" customWidth="1"/>
    <col min="1540" max="1540" width="13.5703125" style="31" customWidth="1"/>
    <col min="1541" max="1792" width="9.140625" style="31"/>
    <col min="1793" max="1793" width="15.42578125" style="31" customWidth="1"/>
    <col min="1794" max="1794" width="9.5703125" style="31" customWidth="1"/>
    <col min="1795" max="1795" width="9.28515625" style="31" customWidth="1"/>
    <col min="1796" max="1796" width="13.5703125" style="31" customWidth="1"/>
    <col min="1797" max="2048" width="9.140625" style="31"/>
    <col min="2049" max="2049" width="15.42578125" style="31" customWidth="1"/>
    <col min="2050" max="2050" width="9.5703125" style="31" customWidth="1"/>
    <col min="2051" max="2051" width="9.28515625" style="31" customWidth="1"/>
    <col min="2052" max="2052" width="13.5703125" style="31" customWidth="1"/>
    <col min="2053" max="2304" width="9.140625" style="31"/>
    <col min="2305" max="2305" width="15.42578125" style="31" customWidth="1"/>
    <col min="2306" max="2306" width="9.5703125" style="31" customWidth="1"/>
    <col min="2307" max="2307" width="9.28515625" style="31" customWidth="1"/>
    <col min="2308" max="2308" width="13.5703125" style="31" customWidth="1"/>
    <col min="2309" max="2560" width="9.140625" style="31"/>
    <col min="2561" max="2561" width="15.42578125" style="31" customWidth="1"/>
    <col min="2562" max="2562" width="9.5703125" style="31" customWidth="1"/>
    <col min="2563" max="2563" width="9.28515625" style="31" customWidth="1"/>
    <col min="2564" max="2564" width="13.5703125" style="31" customWidth="1"/>
    <col min="2565" max="2816" width="9.140625" style="31"/>
    <col min="2817" max="2817" width="15.42578125" style="31" customWidth="1"/>
    <col min="2818" max="2818" width="9.5703125" style="31" customWidth="1"/>
    <col min="2819" max="2819" width="9.28515625" style="31" customWidth="1"/>
    <col min="2820" max="2820" width="13.5703125" style="31" customWidth="1"/>
    <col min="2821" max="3072" width="9.140625" style="31"/>
    <col min="3073" max="3073" width="15.42578125" style="31" customWidth="1"/>
    <col min="3074" max="3074" width="9.5703125" style="31" customWidth="1"/>
    <col min="3075" max="3075" width="9.28515625" style="31" customWidth="1"/>
    <col min="3076" max="3076" width="13.5703125" style="31" customWidth="1"/>
    <col min="3077" max="3328" width="9.140625" style="31"/>
    <col min="3329" max="3329" width="15.42578125" style="31" customWidth="1"/>
    <col min="3330" max="3330" width="9.5703125" style="31" customWidth="1"/>
    <col min="3331" max="3331" width="9.28515625" style="31" customWidth="1"/>
    <col min="3332" max="3332" width="13.5703125" style="31" customWidth="1"/>
    <col min="3333" max="3584" width="9.140625" style="31"/>
    <col min="3585" max="3585" width="15.42578125" style="31" customWidth="1"/>
    <col min="3586" max="3586" width="9.5703125" style="31" customWidth="1"/>
    <col min="3587" max="3587" width="9.28515625" style="31" customWidth="1"/>
    <col min="3588" max="3588" width="13.5703125" style="31" customWidth="1"/>
    <col min="3589" max="3840" width="9.140625" style="31"/>
    <col min="3841" max="3841" width="15.42578125" style="31" customWidth="1"/>
    <col min="3842" max="3842" width="9.5703125" style="31" customWidth="1"/>
    <col min="3843" max="3843" width="9.28515625" style="31" customWidth="1"/>
    <col min="3844" max="3844" width="13.5703125" style="31" customWidth="1"/>
    <col min="3845" max="4096" width="9.140625" style="31"/>
    <col min="4097" max="4097" width="15.42578125" style="31" customWidth="1"/>
    <col min="4098" max="4098" width="9.5703125" style="31" customWidth="1"/>
    <col min="4099" max="4099" width="9.28515625" style="31" customWidth="1"/>
    <col min="4100" max="4100" width="13.5703125" style="31" customWidth="1"/>
    <col min="4101" max="4352" width="9.140625" style="31"/>
    <col min="4353" max="4353" width="15.42578125" style="31" customWidth="1"/>
    <col min="4354" max="4354" width="9.5703125" style="31" customWidth="1"/>
    <col min="4355" max="4355" width="9.28515625" style="31" customWidth="1"/>
    <col min="4356" max="4356" width="13.5703125" style="31" customWidth="1"/>
    <col min="4357" max="4608" width="9.140625" style="31"/>
    <col min="4609" max="4609" width="15.42578125" style="31" customWidth="1"/>
    <col min="4610" max="4610" width="9.5703125" style="31" customWidth="1"/>
    <col min="4611" max="4611" width="9.28515625" style="31" customWidth="1"/>
    <col min="4612" max="4612" width="13.5703125" style="31" customWidth="1"/>
    <col min="4613" max="4864" width="9.140625" style="31"/>
    <col min="4865" max="4865" width="15.42578125" style="31" customWidth="1"/>
    <col min="4866" max="4866" width="9.5703125" style="31" customWidth="1"/>
    <col min="4867" max="4867" width="9.28515625" style="31" customWidth="1"/>
    <col min="4868" max="4868" width="13.5703125" style="31" customWidth="1"/>
    <col min="4869" max="5120" width="9.140625" style="31"/>
    <col min="5121" max="5121" width="15.42578125" style="31" customWidth="1"/>
    <col min="5122" max="5122" width="9.5703125" style="31" customWidth="1"/>
    <col min="5123" max="5123" width="9.28515625" style="31" customWidth="1"/>
    <col min="5124" max="5124" width="13.5703125" style="31" customWidth="1"/>
    <col min="5125" max="5376" width="9.140625" style="31"/>
    <col min="5377" max="5377" width="15.42578125" style="31" customWidth="1"/>
    <col min="5378" max="5378" width="9.5703125" style="31" customWidth="1"/>
    <col min="5379" max="5379" width="9.28515625" style="31" customWidth="1"/>
    <col min="5380" max="5380" width="13.5703125" style="31" customWidth="1"/>
    <col min="5381" max="5632" width="9.140625" style="31"/>
    <col min="5633" max="5633" width="15.42578125" style="31" customWidth="1"/>
    <col min="5634" max="5634" width="9.5703125" style="31" customWidth="1"/>
    <col min="5635" max="5635" width="9.28515625" style="31" customWidth="1"/>
    <col min="5636" max="5636" width="13.5703125" style="31" customWidth="1"/>
    <col min="5637" max="5888" width="9.140625" style="31"/>
    <col min="5889" max="5889" width="15.42578125" style="31" customWidth="1"/>
    <col min="5890" max="5890" width="9.5703125" style="31" customWidth="1"/>
    <col min="5891" max="5891" width="9.28515625" style="31" customWidth="1"/>
    <col min="5892" max="5892" width="13.5703125" style="31" customWidth="1"/>
    <col min="5893" max="6144" width="9.140625" style="31"/>
    <col min="6145" max="6145" width="15.42578125" style="31" customWidth="1"/>
    <col min="6146" max="6146" width="9.5703125" style="31" customWidth="1"/>
    <col min="6147" max="6147" width="9.28515625" style="31" customWidth="1"/>
    <col min="6148" max="6148" width="13.5703125" style="31" customWidth="1"/>
    <col min="6149" max="6400" width="9.140625" style="31"/>
    <col min="6401" max="6401" width="15.42578125" style="31" customWidth="1"/>
    <col min="6402" max="6402" width="9.5703125" style="31" customWidth="1"/>
    <col min="6403" max="6403" width="9.28515625" style="31" customWidth="1"/>
    <col min="6404" max="6404" width="13.5703125" style="31" customWidth="1"/>
    <col min="6405" max="6656" width="9.140625" style="31"/>
    <col min="6657" max="6657" width="15.42578125" style="31" customWidth="1"/>
    <col min="6658" max="6658" width="9.5703125" style="31" customWidth="1"/>
    <col min="6659" max="6659" width="9.28515625" style="31" customWidth="1"/>
    <col min="6660" max="6660" width="13.5703125" style="31" customWidth="1"/>
    <col min="6661" max="6912" width="9.140625" style="31"/>
    <col min="6913" max="6913" width="15.42578125" style="31" customWidth="1"/>
    <col min="6914" max="6914" width="9.5703125" style="31" customWidth="1"/>
    <col min="6915" max="6915" width="9.28515625" style="31" customWidth="1"/>
    <col min="6916" max="6916" width="13.5703125" style="31" customWidth="1"/>
    <col min="6917" max="7168" width="9.140625" style="31"/>
    <col min="7169" max="7169" width="15.42578125" style="31" customWidth="1"/>
    <col min="7170" max="7170" width="9.5703125" style="31" customWidth="1"/>
    <col min="7171" max="7171" width="9.28515625" style="31" customWidth="1"/>
    <col min="7172" max="7172" width="13.5703125" style="31" customWidth="1"/>
    <col min="7173" max="7424" width="9.140625" style="31"/>
    <col min="7425" max="7425" width="15.42578125" style="31" customWidth="1"/>
    <col min="7426" max="7426" width="9.5703125" style="31" customWidth="1"/>
    <col min="7427" max="7427" width="9.28515625" style="31" customWidth="1"/>
    <col min="7428" max="7428" width="13.5703125" style="31" customWidth="1"/>
    <col min="7429" max="7680" width="9.140625" style="31"/>
    <col min="7681" max="7681" width="15.42578125" style="31" customWidth="1"/>
    <col min="7682" max="7682" width="9.5703125" style="31" customWidth="1"/>
    <col min="7683" max="7683" width="9.28515625" style="31" customWidth="1"/>
    <col min="7684" max="7684" width="13.5703125" style="31" customWidth="1"/>
    <col min="7685" max="7936" width="9.140625" style="31"/>
    <col min="7937" max="7937" width="15.42578125" style="31" customWidth="1"/>
    <col min="7938" max="7938" width="9.5703125" style="31" customWidth="1"/>
    <col min="7939" max="7939" width="9.28515625" style="31" customWidth="1"/>
    <col min="7940" max="7940" width="13.5703125" style="31" customWidth="1"/>
    <col min="7941" max="8192" width="9.140625" style="31"/>
    <col min="8193" max="8193" width="15.42578125" style="31" customWidth="1"/>
    <col min="8194" max="8194" width="9.5703125" style="31" customWidth="1"/>
    <col min="8195" max="8195" width="9.28515625" style="31" customWidth="1"/>
    <col min="8196" max="8196" width="13.5703125" style="31" customWidth="1"/>
    <col min="8197" max="8448" width="9.140625" style="31"/>
    <col min="8449" max="8449" width="15.42578125" style="31" customWidth="1"/>
    <col min="8450" max="8450" width="9.5703125" style="31" customWidth="1"/>
    <col min="8451" max="8451" width="9.28515625" style="31" customWidth="1"/>
    <col min="8452" max="8452" width="13.5703125" style="31" customWidth="1"/>
    <col min="8453" max="8704" width="9.140625" style="31"/>
    <col min="8705" max="8705" width="15.42578125" style="31" customWidth="1"/>
    <col min="8706" max="8706" width="9.5703125" style="31" customWidth="1"/>
    <col min="8707" max="8707" width="9.28515625" style="31" customWidth="1"/>
    <col min="8708" max="8708" width="13.5703125" style="31" customWidth="1"/>
    <col min="8709" max="8960" width="9.140625" style="31"/>
    <col min="8961" max="8961" width="15.42578125" style="31" customWidth="1"/>
    <col min="8962" max="8962" width="9.5703125" style="31" customWidth="1"/>
    <col min="8963" max="8963" width="9.28515625" style="31" customWidth="1"/>
    <col min="8964" max="8964" width="13.5703125" style="31" customWidth="1"/>
    <col min="8965" max="9216" width="9.140625" style="31"/>
    <col min="9217" max="9217" width="15.42578125" style="31" customWidth="1"/>
    <col min="9218" max="9218" width="9.5703125" style="31" customWidth="1"/>
    <col min="9219" max="9219" width="9.28515625" style="31" customWidth="1"/>
    <col min="9220" max="9220" width="13.5703125" style="31" customWidth="1"/>
    <col min="9221" max="9472" width="9.140625" style="31"/>
    <col min="9473" max="9473" width="15.42578125" style="31" customWidth="1"/>
    <col min="9474" max="9474" width="9.5703125" style="31" customWidth="1"/>
    <col min="9475" max="9475" width="9.28515625" style="31" customWidth="1"/>
    <col min="9476" max="9476" width="13.5703125" style="31" customWidth="1"/>
    <col min="9477" max="9728" width="9.140625" style="31"/>
    <col min="9729" max="9729" width="15.42578125" style="31" customWidth="1"/>
    <col min="9730" max="9730" width="9.5703125" style="31" customWidth="1"/>
    <col min="9731" max="9731" width="9.28515625" style="31" customWidth="1"/>
    <col min="9732" max="9732" width="13.5703125" style="31" customWidth="1"/>
    <col min="9733" max="9984" width="9.140625" style="31"/>
    <col min="9985" max="9985" width="15.42578125" style="31" customWidth="1"/>
    <col min="9986" max="9986" width="9.5703125" style="31" customWidth="1"/>
    <col min="9987" max="9987" width="9.28515625" style="31" customWidth="1"/>
    <col min="9988" max="9988" width="13.5703125" style="31" customWidth="1"/>
    <col min="9989" max="10240" width="9.140625" style="31"/>
    <col min="10241" max="10241" width="15.42578125" style="31" customWidth="1"/>
    <col min="10242" max="10242" width="9.5703125" style="31" customWidth="1"/>
    <col min="10243" max="10243" width="9.28515625" style="31" customWidth="1"/>
    <col min="10244" max="10244" width="13.5703125" style="31" customWidth="1"/>
    <col min="10245" max="10496" width="9.140625" style="31"/>
    <col min="10497" max="10497" width="15.42578125" style="31" customWidth="1"/>
    <col min="10498" max="10498" width="9.5703125" style="31" customWidth="1"/>
    <col min="10499" max="10499" width="9.28515625" style="31" customWidth="1"/>
    <col min="10500" max="10500" width="13.5703125" style="31" customWidth="1"/>
    <col min="10501" max="10752" width="9.140625" style="31"/>
    <col min="10753" max="10753" width="15.42578125" style="31" customWidth="1"/>
    <col min="10754" max="10754" width="9.5703125" style="31" customWidth="1"/>
    <col min="10755" max="10755" width="9.28515625" style="31" customWidth="1"/>
    <col min="10756" max="10756" width="13.5703125" style="31" customWidth="1"/>
    <col min="10757" max="11008" width="9.140625" style="31"/>
    <col min="11009" max="11009" width="15.42578125" style="31" customWidth="1"/>
    <col min="11010" max="11010" width="9.5703125" style="31" customWidth="1"/>
    <col min="11011" max="11011" width="9.28515625" style="31" customWidth="1"/>
    <col min="11012" max="11012" width="13.5703125" style="31" customWidth="1"/>
    <col min="11013" max="11264" width="9.140625" style="31"/>
    <col min="11265" max="11265" width="15.42578125" style="31" customWidth="1"/>
    <col min="11266" max="11266" width="9.5703125" style="31" customWidth="1"/>
    <col min="11267" max="11267" width="9.28515625" style="31" customWidth="1"/>
    <col min="11268" max="11268" width="13.5703125" style="31" customWidth="1"/>
    <col min="11269" max="11520" width="9.140625" style="31"/>
    <col min="11521" max="11521" width="15.42578125" style="31" customWidth="1"/>
    <col min="11522" max="11522" width="9.5703125" style="31" customWidth="1"/>
    <col min="11523" max="11523" width="9.28515625" style="31" customWidth="1"/>
    <col min="11524" max="11524" width="13.5703125" style="31" customWidth="1"/>
    <col min="11525" max="11776" width="9.140625" style="31"/>
    <col min="11777" max="11777" width="15.42578125" style="31" customWidth="1"/>
    <col min="11778" max="11778" width="9.5703125" style="31" customWidth="1"/>
    <col min="11779" max="11779" width="9.28515625" style="31" customWidth="1"/>
    <col min="11780" max="11780" width="13.5703125" style="31" customWidth="1"/>
    <col min="11781" max="12032" width="9.140625" style="31"/>
    <col min="12033" max="12033" width="15.42578125" style="31" customWidth="1"/>
    <col min="12034" max="12034" width="9.5703125" style="31" customWidth="1"/>
    <col min="12035" max="12035" width="9.28515625" style="31" customWidth="1"/>
    <col min="12036" max="12036" width="13.5703125" style="31" customWidth="1"/>
    <col min="12037" max="12288" width="9.140625" style="31"/>
    <col min="12289" max="12289" width="15.42578125" style="31" customWidth="1"/>
    <col min="12290" max="12290" width="9.5703125" style="31" customWidth="1"/>
    <col min="12291" max="12291" width="9.28515625" style="31" customWidth="1"/>
    <col min="12292" max="12292" width="13.5703125" style="31" customWidth="1"/>
    <col min="12293" max="12544" width="9.140625" style="31"/>
    <col min="12545" max="12545" width="15.42578125" style="31" customWidth="1"/>
    <col min="12546" max="12546" width="9.5703125" style="31" customWidth="1"/>
    <col min="12547" max="12547" width="9.28515625" style="31" customWidth="1"/>
    <col min="12548" max="12548" width="13.5703125" style="31" customWidth="1"/>
    <col min="12549" max="12800" width="9.140625" style="31"/>
    <col min="12801" max="12801" width="15.42578125" style="31" customWidth="1"/>
    <col min="12802" max="12802" width="9.5703125" style="31" customWidth="1"/>
    <col min="12803" max="12803" width="9.28515625" style="31" customWidth="1"/>
    <col min="12804" max="12804" width="13.5703125" style="31" customWidth="1"/>
    <col min="12805" max="13056" width="9.140625" style="31"/>
    <col min="13057" max="13057" width="15.42578125" style="31" customWidth="1"/>
    <col min="13058" max="13058" width="9.5703125" style="31" customWidth="1"/>
    <col min="13059" max="13059" width="9.28515625" style="31" customWidth="1"/>
    <col min="13060" max="13060" width="13.5703125" style="31" customWidth="1"/>
    <col min="13061" max="13312" width="9.140625" style="31"/>
    <col min="13313" max="13313" width="15.42578125" style="31" customWidth="1"/>
    <col min="13314" max="13314" width="9.5703125" style="31" customWidth="1"/>
    <col min="13315" max="13315" width="9.28515625" style="31" customWidth="1"/>
    <col min="13316" max="13316" width="13.5703125" style="31" customWidth="1"/>
    <col min="13317" max="13568" width="9.140625" style="31"/>
    <col min="13569" max="13569" width="15.42578125" style="31" customWidth="1"/>
    <col min="13570" max="13570" width="9.5703125" style="31" customWidth="1"/>
    <col min="13571" max="13571" width="9.28515625" style="31" customWidth="1"/>
    <col min="13572" max="13572" width="13.5703125" style="31" customWidth="1"/>
    <col min="13573" max="13824" width="9.140625" style="31"/>
    <col min="13825" max="13825" width="15.42578125" style="31" customWidth="1"/>
    <col min="13826" max="13826" width="9.5703125" style="31" customWidth="1"/>
    <col min="13827" max="13827" width="9.28515625" style="31" customWidth="1"/>
    <col min="13828" max="13828" width="13.5703125" style="31" customWidth="1"/>
    <col min="13829" max="14080" width="9.140625" style="31"/>
    <col min="14081" max="14081" width="15.42578125" style="31" customWidth="1"/>
    <col min="14082" max="14082" width="9.5703125" style="31" customWidth="1"/>
    <col min="14083" max="14083" width="9.28515625" style="31" customWidth="1"/>
    <col min="14084" max="14084" width="13.5703125" style="31" customWidth="1"/>
    <col min="14085" max="14336" width="9.140625" style="31"/>
    <col min="14337" max="14337" width="15.42578125" style="31" customWidth="1"/>
    <col min="14338" max="14338" width="9.5703125" style="31" customWidth="1"/>
    <col min="14339" max="14339" width="9.28515625" style="31" customWidth="1"/>
    <col min="14340" max="14340" width="13.5703125" style="31" customWidth="1"/>
    <col min="14341" max="14592" width="9.140625" style="31"/>
    <col min="14593" max="14593" width="15.42578125" style="31" customWidth="1"/>
    <col min="14594" max="14594" width="9.5703125" style="31" customWidth="1"/>
    <col min="14595" max="14595" width="9.28515625" style="31" customWidth="1"/>
    <col min="14596" max="14596" width="13.5703125" style="31" customWidth="1"/>
    <col min="14597" max="14848" width="9.140625" style="31"/>
    <col min="14849" max="14849" width="15.42578125" style="31" customWidth="1"/>
    <col min="14850" max="14850" width="9.5703125" style="31" customWidth="1"/>
    <col min="14851" max="14851" width="9.28515625" style="31" customWidth="1"/>
    <col min="14852" max="14852" width="13.5703125" style="31" customWidth="1"/>
    <col min="14853" max="15104" width="9.140625" style="31"/>
    <col min="15105" max="15105" width="15.42578125" style="31" customWidth="1"/>
    <col min="15106" max="15106" width="9.5703125" style="31" customWidth="1"/>
    <col min="15107" max="15107" width="9.28515625" style="31" customWidth="1"/>
    <col min="15108" max="15108" width="13.5703125" style="31" customWidth="1"/>
    <col min="15109" max="15360" width="9.140625" style="31"/>
    <col min="15361" max="15361" width="15.42578125" style="31" customWidth="1"/>
    <col min="15362" max="15362" width="9.5703125" style="31" customWidth="1"/>
    <col min="15363" max="15363" width="9.28515625" style="31" customWidth="1"/>
    <col min="15364" max="15364" width="13.5703125" style="31" customWidth="1"/>
    <col min="15365" max="15616" width="9.140625" style="31"/>
    <col min="15617" max="15617" width="15.42578125" style="31" customWidth="1"/>
    <col min="15618" max="15618" width="9.5703125" style="31" customWidth="1"/>
    <col min="15619" max="15619" width="9.28515625" style="31" customWidth="1"/>
    <col min="15620" max="15620" width="13.5703125" style="31" customWidth="1"/>
    <col min="15621" max="15872" width="9.140625" style="31"/>
    <col min="15873" max="15873" width="15.42578125" style="31" customWidth="1"/>
    <col min="15874" max="15874" width="9.5703125" style="31" customWidth="1"/>
    <col min="15875" max="15875" width="9.28515625" style="31" customWidth="1"/>
    <col min="15876" max="15876" width="13.5703125" style="31" customWidth="1"/>
    <col min="15877" max="16128" width="9.140625" style="31"/>
    <col min="16129" max="16129" width="15.42578125" style="31" customWidth="1"/>
    <col min="16130" max="16130" width="9.5703125" style="31" customWidth="1"/>
    <col min="16131" max="16131" width="9.28515625" style="31" customWidth="1"/>
    <col min="16132" max="16132" width="13.5703125" style="31" customWidth="1"/>
    <col min="16133" max="16384" width="9.140625" style="31"/>
  </cols>
  <sheetData>
    <row r="1" spans="1:4" s="30" customFormat="1" x14ac:dyDescent="0.2">
      <c r="A1" s="45" t="s">
        <v>3</v>
      </c>
      <c r="B1" s="46" t="s">
        <v>0</v>
      </c>
      <c r="C1" s="46" t="s">
        <v>6</v>
      </c>
      <c r="D1" s="47" t="s">
        <v>7</v>
      </c>
    </row>
    <row r="2" spans="1:4" x14ac:dyDescent="0.2">
      <c r="A2" s="15">
        <v>28521</v>
      </c>
      <c r="B2" s="40">
        <f>VLOOKUP(UMCSI_VS_USGDP!A2,'UMCSI-Exp-CC'!A:B,2,FALSE)</f>
        <v>83.7</v>
      </c>
      <c r="C2" s="40"/>
      <c r="D2" s="38"/>
    </row>
    <row r="3" spans="1:4" x14ac:dyDescent="0.2">
      <c r="A3" s="18">
        <v>28549</v>
      </c>
      <c r="B3" s="41">
        <f>VLOOKUP(UMCSI_VS_USGDP!A3,'UMCSI-Exp-CC'!A:B,2,FALSE)</f>
        <v>84.3</v>
      </c>
      <c r="C3" s="41"/>
      <c r="D3" s="39"/>
    </row>
    <row r="4" spans="1:4" x14ac:dyDescent="0.2">
      <c r="A4" s="15">
        <v>28580</v>
      </c>
      <c r="B4" s="40">
        <f>VLOOKUP(UMCSI_VS_USGDP!A4,'UMCSI-Exp-CC'!A:B,2,FALSE)</f>
        <v>78.8</v>
      </c>
      <c r="C4" s="40">
        <v>6329.7910000000002</v>
      </c>
      <c r="D4" s="38"/>
    </row>
    <row r="5" spans="1:4" x14ac:dyDescent="0.2">
      <c r="A5" s="18">
        <v>28610</v>
      </c>
      <c r="B5" s="41">
        <f>VLOOKUP(UMCSI_VS_USGDP!A5,'UMCSI-Exp-CC'!A:B,2,FALSE)</f>
        <v>81.599999999999994</v>
      </c>
      <c r="C5" s="41"/>
      <c r="D5" s="39"/>
    </row>
    <row r="6" spans="1:4" x14ac:dyDescent="0.2">
      <c r="A6" s="15">
        <v>28641</v>
      </c>
      <c r="B6" s="40">
        <f>VLOOKUP(UMCSI_VS_USGDP!A6,'UMCSI-Exp-CC'!A:B,2,FALSE)</f>
        <v>82.9</v>
      </c>
      <c r="C6" s="40"/>
      <c r="D6" s="38"/>
    </row>
    <row r="7" spans="1:4" x14ac:dyDescent="0.2">
      <c r="A7" s="18">
        <v>28671</v>
      </c>
      <c r="B7" s="41">
        <f>VLOOKUP(UMCSI_VS_USGDP!A7,'UMCSI-Exp-CC'!A:B,2,FALSE)</f>
        <v>80</v>
      </c>
      <c r="C7" s="41">
        <v>6574.39</v>
      </c>
      <c r="D7" s="39"/>
    </row>
    <row r="8" spans="1:4" x14ac:dyDescent="0.2">
      <c r="A8" s="15">
        <v>28702</v>
      </c>
      <c r="B8" s="40">
        <f>VLOOKUP(UMCSI_VS_USGDP!A8,'UMCSI-Exp-CC'!A:B,2,FALSE)</f>
        <v>82.4</v>
      </c>
      <c r="C8" s="40"/>
      <c r="D8" s="38"/>
    </row>
    <row r="9" spans="1:4" x14ac:dyDescent="0.2">
      <c r="A9" s="18">
        <v>28733</v>
      </c>
      <c r="B9" s="41">
        <f>VLOOKUP(UMCSI_VS_USGDP!A9,'UMCSI-Exp-CC'!A:B,2,FALSE)</f>
        <v>78.400000000000006</v>
      </c>
      <c r="C9" s="41"/>
      <c r="D9" s="39"/>
    </row>
    <row r="10" spans="1:4" x14ac:dyDescent="0.2">
      <c r="A10" s="15">
        <v>28763</v>
      </c>
      <c r="B10" s="40">
        <f>VLOOKUP(UMCSI_VS_USGDP!A10,'UMCSI-Exp-CC'!A:B,2,FALSE)</f>
        <v>80.400000000000006</v>
      </c>
      <c r="C10" s="40">
        <v>6640.4970000000003</v>
      </c>
      <c r="D10" s="38"/>
    </row>
    <row r="11" spans="1:4" x14ac:dyDescent="0.2">
      <c r="A11" s="18">
        <v>28794</v>
      </c>
      <c r="B11" s="41">
        <f>VLOOKUP(UMCSI_VS_USGDP!A11,'UMCSI-Exp-CC'!A:B,2,FALSE)</f>
        <v>79.3</v>
      </c>
      <c r="C11" s="41"/>
      <c r="D11" s="39"/>
    </row>
    <row r="12" spans="1:4" x14ac:dyDescent="0.2">
      <c r="A12" s="15">
        <v>28824</v>
      </c>
      <c r="B12" s="40">
        <f>VLOOKUP(UMCSI_VS_USGDP!A12,'UMCSI-Exp-CC'!A:B,2,FALSE)</f>
        <v>75</v>
      </c>
      <c r="C12" s="40"/>
      <c r="D12" s="38"/>
    </row>
    <row r="13" spans="1:4" x14ac:dyDescent="0.2">
      <c r="A13" s="18">
        <v>28855</v>
      </c>
      <c r="B13" s="41">
        <f>VLOOKUP(UMCSI_VS_USGDP!A13,'UMCSI-Exp-CC'!A:B,2,FALSE)</f>
        <v>66.099999999999994</v>
      </c>
      <c r="C13" s="41">
        <v>6729.7550000000001</v>
      </c>
      <c r="D13" s="39"/>
    </row>
    <row r="14" spans="1:4" x14ac:dyDescent="0.2">
      <c r="A14" s="15">
        <v>28886</v>
      </c>
      <c r="B14" s="40">
        <f>VLOOKUP(UMCSI_VS_USGDP!A14,'UMCSI-Exp-CC'!A:B,2,FALSE)</f>
        <v>72.099999999999994</v>
      </c>
      <c r="C14" s="40"/>
      <c r="D14" s="38"/>
    </row>
    <row r="15" spans="1:4" x14ac:dyDescent="0.2">
      <c r="A15" s="18">
        <v>28914</v>
      </c>
      <c r="B15" s="41">
        <f>VLOOKUP(UMCSI_VS_USGDP!A15,'UMCSI-Exp-CC'!A:B,2,FALSE)</f>
        <v>73.900000000000006</v>
      </c>
      <c r="C15" s="41"/>
      <c r="D15" s="39"/>
    </row>
    <row r="16" spans="1:4" x14ac:dyDescent="0.2">
      <c r="A16" s="15">
        <v>28945</v>
      </c>
      <c r="B16" s="40">
        <f>VLOOKUP(UMCSI_VS_USGDP!A16,'UMCSI-Exp-CC'!A:B,2,FALSE)</f>
        <v>68.400000000000006</v>
      </c>
      <c r="C16" s="40">
        <v>6741.8540000000003</v>
      </c>
      <c r="D16" s="38">
        <f>(C16-C4)/C4</f>
        <v>6.5098989840264881E-2</v>
      </c>
    </row>
    <row r="17" spans="1:4" x14ac:dyDescent="0.2">
      <c r="A17" s="18">
        <v>28975</v>
      </c>
      <c r="B17" s="41">
        <f>VLOOKUP(UMCSI_VS_USGDP!A17,'UMCSI-Exp-CC'!A:B,2,FALSE)</f>
        <v>66</v>
      </c>
      <c r="C17" s="41"/>
      <c r="D17" s="39"/>
    </row>
    <row r="18" spans="1:4" x14ac:dyDescent="0.2">
      <c r="A18" s="15">
        <v>29006</v>
      </c>
      <c r="B18" s="40">
        <f>VLOOKUP(UMCSI_VS_USGDP!A18,'UMCSI-Exp-CC'!A:B,2,FALSE)</f>
        <v>68.099999999999994</v>
      </c>
      <c r="C18" s="40"/>
      <c r="D18" s="38"/>
    </row>
    <row r="19" spans="1:4" x14ac:dyDescent="0.2">
      <c r="A19" s="18">
        <v>29036</v>
      </c>
      <c r="B19" s="41">
        <f>VLOOKUP(UMCSI_VS_USGDP!A19,'UMCSI-Exp-CC'!A:B,2,FALSE)</f>
        <v>65.8</v>
      </c>
      <c r="C19" s="41">
        <v>6749.0630000000001</v>
      </c>
      <c r="D19" s="39">
        <f>(C19-C7)/C7</f>
        <v>2.6568700670328314E-2</v>
      </c>
    </row>
    <row r="20" spans="1:4" x14ac:dyDescent="0.2">
      <c r="A20" s="15">
        <v>29067</v>
      </c>
      <c r="B20" s="40">
        <f>VLOOKUP(UMCSI_VS_USGDP!A20,'UMCSI-Exp-CC'!A:B,2,FALSE)</f>
        <v>60.4</v>
      </c>
      <c r="C20" s="40"/>
      <c r="D20" s="38"/>
    </row>
    <row r="21" spans="1:4" x14ac:dyDescent="0.2">
      <c r="A21" s="18">
        <v>29098</v>
      </c>
      <c r="B21" s="41">
        <f>VLOOKUP(UMCSI_VS_USGDP!A21,'UMCSI-Exp-CC'!A:B,2,FALSE)</f>
        <v>64.5</v>
      </c>
      <c r="C21" s="41"/>
      <c r="D21" s="39"/>
    </row>
    <row r="22" spans="1:4" x14ac:dyDescent="0.2">
      <c r="A22" s="15">
        <v>29128</v>
      </c>
      <c r="B22" s="40">
        <f>VLOOKUP(UMCSI_VS_USGDP!A22,'UMCSI-Exp-CC'!A:B,2,FALSE)</f>
        <v>66.7</v>
      </c>
      <c r="C22" s="40">
        <v>6799.2</v>
      </c>
      <c r="D22" s="38">
        <f>(C22-C10)/C10</f>
        <v>2.3899265371251505E-2</v>
      </c>
    </row>
    <row r="23" spans="1:4" x14ac:dyDescent="0.2">
      <c r="A23" s="18">
        <v>29159</v>
      </c>
      <c r="B23" s="41">
        <f>VLOOKUP(UMCSI_VS_USGDP!A23,'UMCSI-Exp-CC'!A:B,2,FALSE)</f>
        <v>62.1</v>
      </c>
      <c r="C23" s="41"/>
      <c r="D23" s="39"/>
    </row>
    <row r="24" spans="1:4" x14ac:dyDescent="0.2">
      <c r="A24" s="15">
        <v>29189</v>
      </c>
      <c r="B24" s="40">
        <f>VLOOKUP(UMCSI_VS_USGDP!A24,'UMCSI-Exp-CC'!A:B,2,FALSE)</f>
        <v>63.3</v>
      </c>
      <c r="C24" s="40"/>
      <c r="D24" s="38"/>
    </row>
    <row r="25" spans="1:4" x14ac:dyDescent="0.2">
      <c r="A25" s="18">
        <v>29220</v>
      </c>
      <c r="B25" s="41">
        <f>VLOOKUP(UMCSI_VS_USGDP!A25,'UMCSI-Exp-CC'!A:B,2,FALSE)</f>
        <v>61</v>
      </c>
      <c r="C25" s="41">
        <v>6816.2030000000004</v>
      </c>
      <c r="D25" s="39">
        <f>(C25-C13)/C13</f>
        <v>1.2845638511357444E-2</v>
      </c>
    </row>
    <row r="26" spans="1:4" x14ac:dyDescent="0.2">
      <c r="A26" s="15">
        <v>29251</v>
      </c>
      <c r="B26" s="40">
        <f>VLOOKUP(UMCSI_VS_USGDP!A26,'UMCSI-Exp-CC'!A:B,2,FALSE)</f>
        <v>67</v>
      </c>
      <c r="C26" s="40"/>
      <c r="D26" s="38"/>
    </row>
    <row r="27" spans="1:4" x14ac:dyDescent="0.2">
      <c r="A27" s="18">
        <v>29280</v>
      </c>
      <c r="B27" s="41">
        <f>VLOOKUP(UMCSI_VS_USGDP!A27,'UMCSI-Exp-CC'!A:B,2,FALSE)</f>
        <v>66.900000000000006</v>
      </c>
      <c r="C27" s="41"/>
      <c r="D27" s="39"/>
    </row>
    <row r="28" spans="1:4" x14ac:dyDescent="0.2">
      <c r="A28" s="15">
        <v>29311</v>
      </c>
      <c r="B28" s="40">
        <f>VLOOKUP(UMCSI_VS_USGDP!A28,'UMCSI-Exp-CC'!A:B,2,FALSE)</f>
        <v>56.5</v>
      </c>
      <c r="C28" s="40">
        <v>6837.6409999999996</v>
      </c>
      <c r="D28" s="38">
        <f>(C28-C16)/C16</f>
        <v>1.4207812865719037E-2</v>
      </c>
    </row>
    <row r="29" spans="1:4" x14ac:dyDescent="0.2">
      <c r="A29" s="18">
        <v>29341</v>
      </c>
      <c r="B29" s="41">
        <f>VLOOKUP(UMCSI_VS_USGDP!A29,'UMCSI-Exp-CC'!A:B,2,FALSE)</f>
        <v>52.7</v>
      </c>
      <c r="C29" s="41"/>
      <c r="D29" s="39"/>
    </row>
    <row r="30" spans="1:4" x14ac:dyDescent="0.2">
      <c r="A30" s="15">
        <v>29372</v>
      </c>
      <c r="B30" s="40">
        <f>VLOOKUP(UMCSI_VS_USGDP!A30,'UMCSI-Exp-CC'!A:B,2,FALSE)</f>
        <v>51.7</v>
      </c>
      <c r="C30" s="40"/>
      <c r="D30" s="38"/>
    </row>
    <row r="31" spans="1:4" x14ac:dyDescent="0.2">
      <c r="A31" s="18">
        <v>29402</v>
      </c>
      <c r="B31" s="41">
        <f>VLOOKUP(UMCSI_VS_USGDP!A31,'UMCSI-Exp-CC'!A:B,2,FALSE)</f>
        <v>58.7</v>
      </c>
      <c r="C31" s="41">
        <v>6696.7529999999997</v>
      </c>
      <c r="D31" s="39">
        <f>(C31-C19)/C19</f>
        <v>-7.7507055423842392E-3</v>
      </c>
    </row>
    <row r="32" spans="1:4" x14ac:dyDescent="0.2">
      <c r="A32" s="15">
        <v>29433</v>
      </c>
      <c r="B32" s="40">
        <f>VLOOKUP(UMCSI_VS_USGDP!A32,'UMCSI-Exp-CC'!A:B,2,FALSE)</f>
        <v>62.3</v>
      </c>
      <c r="C32" s="40"/>
      <c r="D32" s="38"/>
    </row>
    <row r="33" spans="1:4" x14ac:dyDescent="0.2">
      <c r="A33" s="18">
        <v>29464</v>
      </c>
      <c r="B33" s="41">
        <f>VLOOKUP(UMCSI_VS_USGDP!A33,'UMCSI-Exp-CC'!A:B,2,FALSE)</f>
        <v>67.3</v>
      </c>
      <c r="C33" s="41"/>
      <c r="D33" s="39"/>
    </row>
    <row r="34" spans="1:4" x14ac:dyDescent="0.2">
      <c r="A34" s="15">
        <v>29494</v>
      </c>
      <c r="B34" s="40">
        <f>VLOOKUP(UMCSI_VS_USGDP!A34,'UMCSI-Exp-CC'!A:B,2,FALSE)</f>
        <v>73.7</v>
      </c>
      <c r="C34" s="40">
        <v>6688.7939999999999</v>
      </c>
      <c r="D34" s="38">
        <f>(C34-C22)/C22</f>
        <v>-1.6238086833745138E-2</v>
      </c>
    </row>
    <row r="35" spans="1:4" x14ac:dyDescent="0.2">
      <c r="A35" s="18">
        <v>29525</v>
      </c>
      <c r="B35" s="41">
        <f>VLOOKUP(UMCSI_VS_USGDP!A35,'UMCSI-Exp-CC'!A:B,2,FALSE)</f>
        <v>75</v>
      </c>
      <c r="C35" s="41"/>
      <c r="D35" s="39"/>
    </row>
    <row r="36" spans="1:4" x14ac:dyDescent="0.2">
      <c r="A36" s="15">
        <v>29555</v>
      </c>
      <c r="B36" s="40">
        <f>VLOOKUP(UMCSI_VS_USGDP!A36,'UMCSI-Exp-CC'!A:B,2,FALSE)</f>
        <v>76.7</v>
      </c>
      <c r="C36" s="40"/>
      <c r="D36" s="38"/>
    </row>
    <row r="37" spans="1:4" x14ac:dyDescent="0.2">
      <c r="A37" s="18">
        <v>29586</v>
      </c>
      <c r="B37" s="41">
        <f>VLOOKUP(UMCSI_VS_USGDP!A37,'UMCSI-Exp-CC'!A:B,2,FALSE)</f>
        <v>64.5</v>
      </c>
      <c r="C37" s="41">
        <v>6813.5349999999999</v>
      </c>
      <c r="D37" s="39">
        <f>(C37-C25)/C25</f>
        <v>-3.9142026726618538E-4</v>
      </c>
    </row>
    <row r="38" spans="1:4" x14ac:dyDescent="0.2">
      <c r="A38" s="15">
        <v>29617</v>
      </c>
      <c r="B38" s="40">
        <f>VLOOKUP(UMCSI_VS_USGDP!A38,'UMCSI-Exp-CC'!A:B,2,FALSE)</f>
        <v>71.400000000000006</v>
      </c>
      <c r="C38" s="40"/>
      <c r="D38" s="38"/>
    </row>
    <row r="39" spans="1:4" x14ac:dyDescent="0.2">
      <c r="A39" s="18">
        <v>29645</v>
      </c>
      <c r="B39" s="41">
        <f>VLOOKUP(UMCSI_VS_USGDP!A39,'UMCSI-Exp-CC'!A:B,2,FALSE)</f>
        <v>66.900000000000006</v>
      </c>
      <c r="C39" s="41"/>
      <c r="D39" s="39"/>
    </row>
    <row r="40" spans="1:4" x14ac:dyDescent="0.2">
      <c r="A40" s="15">
        <v>29676</v>
      </c>
      <c r="B40" s="40">
        <f>VLOOKUP(UMCSI_VS_USGDP!A40,'UMCSI-Exp-CC'!A:B,2,FALSE)</f>
        <v>66.5</v>
      </c>
      <c r="C40" s="40">
        <v>6947.0420000000004</v>
      </c>
      <c r="D40" s="38">
        <f>(C40-C28)/C28</f>
        <v>1.5999816310917868E-2</v>
      </c>
    </row>
    <row r="41" spans="1:4" x14ac:dyDescent="0.2">
      <c r="A41" s="18">
        <v>29706</v>
      </c>
      <c r="B41" s="41">
        <f>VLOOKUP(UMCSI_VS_USGDP!A41,'UMCSI-Exp-CC'!A:B,2,FALSE)</f>
        <v>72.400000000000006</v>
      </c>
      <c r="C41" s="41"/>
      <c r="D41" s="39"/>
    </row>
    <row r="42" spans="1:4" x14ac:dyDescent="0.2">
      <c r="A42" s="15">
        <v>29737</v>
      </c>
      <c r="B42" s="40">
        <f>VLOOKUP(UMCSI_VS_USGDP!A42,'UMCSI-Exp-CC'!A:B,2,FALSE)</f>
        <v>76.3</v>
      </c>
      <c r="C42" s="40"/>
      <c r="D42" s="38"/>
    </row>
    <row r="43" spans="1:4" x14ac:dyDescent="0.2">
      <c r="A43" s="18">
        <v>29767</v>
      </c>
      <c r="B43" s="41">
        <f>VLOOKUP(UMCSI_VS_USGDP!A43,'UMCSI-Exp-CC'!A:B,2,FALSE)</f>
        <v>73.099999999999994</v>
      </c>
      <c r="C43" s="41">
        <v>6895.5590000000002</v>
      </c>
      <c r="D43" s="39">
        <f>(C43-C31)/C31</f>
        <v>2.9686924394553674E-2</v>
      </c>
    </row>
    <row r="44" spans="1:4" x14ac:dyDescent="0.2">
      <c r="A44" s="15">
        <v>29798</v>
      </c>
      <c r="B44" s="40">
        <f>VLOOKUP(UMCSI_VS_USGDP!A44,'UMCSI-Exp-CC'!A:B,2,FALSE)</f>
        <v>74.099999999999994</v>
      </c>
      <c r="C44" s="40"/>
      <c r="D44" s="38"/>
    </row>
    <row r="45" spans="1:4" x14ac:dyDescent="0.2">
      <c r="A45" s="18">
        <v>29829</v>
      </c>
      <c r="B45" s="41">
        <f>VLOOKUP(UMCSI_VS_USGDP!A45,'UMCSI-Exp-CC'!A:B,2,FALSE)</f>
        <v>77.2</v>
      </c>
      <c r="C45" s="41"/>
      <c r="D45" s="39"/>
    </row>
    <row r="46" spans="1:4" x14ac:dyDescent="0.2">
      <c r="A46" s="15">
        <v>29859</v>
      </c>
      <c r="B46" s="40">
        <f>VLOOKUP(UMCSI_VS_USGDP!A46,'UMCSI-Exp-CC'!A:B,2,FALSE)</f>
        <v>73.099999999999994</v>
      </c>
      <c r="C46" s="40">
        <v>6978.1350000000002</v>
      </c>
      <c r="D46" s="38">
        <f>(C46-C34)/C34</f>
        <v>4.3257573786844139E-2</v>
      </c>
    </row>
    <row r="47" spans="1:4" x14ac:dyDescent="0.2">
      <c r="A47" s="18">
        <v>29890</v>
      </c>
      <c r="B47" s="41">
        <f>VLOOKUP(UMCSI_VS_USGDP!A47,'UMCSI-Exp-CC'!A:B,2,FALSE)</f>
        <v>70.3</v>
      </c>
      <c r="C47" s="41"/>
      <c r="D47" s="39"/>
    </row>
    <row r="48" spans="1:4" x14ac:dyDescent="0.2">
      <c r="A48" s="15">
        <v>29920</v>
      </c>
      <c r="B48" s="40">
        <f>VLOOKUP(UMCSI_VS_USGDP!A48,'UMCSI-Exp-CC'!A:B,2,FALSE)</f>
        <v>62.5</v>
      </c>
      <c r="C48" s="40"/>
      <c r="D48" s="38"/>
    </row>
    <row r="49" spans="1:4" x14ac:dyDescent="0.2">
      <c r="A49" s="18">
        <v>29951</v>
      </c>
      <c r="B49" s="41">
        <f>VLOOKUP(UMCSI_VS_USGDP!A49,'UMCSI-Exp-CC'!A:B,2,FALSE)</f>
        <v>64.3</v>
      </c>
      <c r="C49" s="41">
        <v>6902.1049999999996</v>
      </c>
      <c r="D49" s="39">
        <f>(C49-C37)/C37</f>
        <v>1.2999126004342785E-2</v>
      </c>
    </row>
    <row r="50" spans="1:4" x14ac:dyDescent="0.2">
      <c r="A50" s="15">
        <v>29982</v>
      </c>
      <c r="B50" s="40">
        <f>VLOOKUP(UMCSI_VS_USGDP!A50,'UMCSI-Exp-CC'!A:B,2,FALSE)</f>
        <v>71</v>
      </c>
      <c r="C50" s="40"/>
      <c r="D50" s="38"/>
    </row>
    <row r="51" spans="1:4" x14ac:dyDescent="0.2">
      <c r="A51" s="18">
        <v>30010</v>
      </c>
      <c r="B51" s="41">
        <f>VLOOKUP(UMCSI_VS_USGDP!A51,'UMCSI-Exp-CC'!A:B,2,FALSE)</f>
        <v>66.5</v>
      </c>
      <c r="C51" s="41"/>
      <c r="D51" s="39"/>
    </row>
    <row r="52" spans="1:4" x14ac:dyDescent="0.2">
      <c r="A52" s="15">
        <v>30041</v>
      </c>
      <c r="B52" s="40">
        <f>VLOOKUP(UMCSI_VS_USGDP!A52,'UMCSI-Exp-CC'!A:B,2,FALSE)</f>
        <v>62</v>
      </c>
      <c r="C52" s="40">
        <v>6794.8779999999997</v>
      </c>
      <c r="D52" s="38">
        <f>(C52-C40)/C40</f>
        <v>-2.1903423068408204E-2</v>
      </c>
    </row>
    <row r="53" spans="1:4" x14ac:dyDescent="0.2">
      <c r="A53" s="18">
        <v>30071</v>
      </c>
      <c r="B53" s="41">
        <f>VLOOKUP(UMCSI_VS_USGDP!A53,'UMCSI-Exp-CC'!A:B,2,FALSE)</f>
        <v>65.5</v>
      </c>
      <c r="C53" s="41"/>
      <c r="D53" s="39"/>
    </row>
    <row r="54" spans="1:4" x14ac:dyDescent="0.2">
      <c r="A54" s="15">
        <v>30102</v>
      </c>
      <c r="B54" s="40">
        <f>VLOOKUP(UMCSI_VS_USGDP!A54,'UMCSI-Exp-CC'!A:B,2,FALSE)</f>
        <v>67.5</v>
      </c>
      <c r="C54" s="40"/>
      <c r="D54" s="38"/>
    </row>
    <row r="55" spans="1:4" x14ac:dyDescent="0.2">
      <c r="A55" s="18">
        <v>30132</v>
      </c>
      <c r="B55" s="41">
        <f>VLOOKUP(UMCSI_VS_USGDP!A55,'UMCSI-Exp-CC'!A:B,2,FALSE)</f>
        <v>65.7</v>
      </c>
      <c r="C55" s="41">
        <v>6825.8760000000002</v>
      </c>
      <c r="D55" s="39">
        <f>(C55-C43)/C43</f>
        <v>-1.0105489634705466E-2</v>
      </c>
    </row>
    <row r="56" spans="1:4" x14ac:dyDescent="0.2">
      <c r="A56" s="15">
        <v>30163</v>
      </c>
      <c r="B56" s="40">
        <f>VLOOKUP(UMCSI_VS_USGDP!A56,'UMCSI-Exp-CC'!A:B,2,FALSE)</f>
        <v>65.400000000000006</v>
      </c>
      <c r="C56" s="40"/>
      <c r="D56" s="38"/>
    </row>
    <row r="57" spans="1:4" x14ac:dyDescent="0.2">
      <c r="A57" s="18">
        <v>30194</v>
      </c>
      <c r="B57" s="41">
        <f>VLOOKUP(UMCSI_VS_USGDP!A57,'UMCSI-Exp-CC'!A:B,2,FALSE)</f>
        <v>65.400000000000006</v>
      </c>
      <c r="C57" s="41"/>
      <c r="D57" s="39"/>
    </row>
    <row r="58" spans="1:4" x14ac:dyDescent="0.2">
      <c r="A58" s="15">
        <v>30224</v>
      </c>
      <c r="B58" s="40">
        <f>VLOOKUP(UMCSI_VS_USGDP!A58,'UMCSI-Exp-CC'!A:B,2,FALSE)</f>
        <v>69.3</v>
      </c>
      <c r="C58" s="40">
        <v>6799.7809999999999</v>
      </c>
      <c r="D58" s="38">
        <f>(C58-C46)/C46</f>
        <v>-2.5558978151038962E-2</v>
      </c>
    </row>
    <row r="59" spans="1:4" x14ac:dyDescent="0.2">
      <c r="A59" s="18">
        <v>30255</v>
      </c>
      <c r="B59" s="41">
        <f>VLOOKUP(UMCSI_VS_USGDP!A59,'UMCSI-Exp-CC'!A:B,2,FALSE)</f>
        <v>73.400000000000006</v>
      </c>
      <c r="C59" s="41"/>
      <c r="D59" s="39"/>
    </row>
    <row r="60" spans="1:4" x14ac:dyDescent="0.2">
      <c r="A60" s="15">
        <v>30285</v>
      </c>
      <c r="B60" s="40">
        <f>VLOOKUP(UMCSI_VS_USGDP!A60,'UMCSI-Exp-CC'!A:B,2,FALSE)</f>
        <v>72.099999999999994</v>
      </c>
      <c r="C60" s="40"/>
      <c r="D60" s="38"/>
    </row>
    <row r="61" spans="1:4" x14ac:dyDescent="0.2">
      <c r="A61" s="18">
        <v>30316</v>
      </c>
      <c r="B61" s="41">
        <f>VLOOKUP(UMCSI_VS_USGDP!A61,'UMCSI-Exp-CC'!A:B,2,FALSE)</f>
        <v>71.900000000000006</v>
      </c>
      <c r="C61" s="41">
        <v>6802.4970000000003</v>
      </c>
      <c r="D61" s="39">
        <f>(C61-C49)/C49</f>
        <v>-1.4431539363715747E-2</v>
      </c>
    </row>
    <row r="62" spans="1:4" x14ac:dyDescent="0.2">
      <c r="A62" s="15">
        <v>30347</v>
      </c>
      <c r="B62" s="40">
        <f>VLOOKUP(UMCSI_VS_USGDP!A62,'UMCSI-Exp-CC'!A:B,2,FALSE)</f>
        <v>70.400000000000006</v>
      </c>
      <c r="C62" s="40"/>
      <c r="D62" s="38"/>
    </row>
    <row r="63" spans="1:4" x14ac:dyDescent="0.2">
      <c r="A63" s="18">
        <v>30375</v>
      </c>
      <c r="B63" s="41">
        <f>VLOOKUP(UMCSI_VS_USGDP!A63,'UMCSI-Exp-CC'!A:B,2,FALSE)</f>
        <v>74.599999999999994</v>
      </c>
      <c r="C63" s="41"/>
      <c r="D63" s="39"/>
    </row>
    <row r="64" spans="1:4" x14ac:dyDescent="0.2">
      <c r="A64" s="15">
        <v>30406</v>
      </c>
      <c r="B64" s="40">
        <f>VLOOKUP(UMCSI_VS_USGDP!A64,'UMCSI-Exp-CC'!A:B,2,FALSE)</f>
        <v>80.8</v>
      </c>
      <c r="C64" s="40">
        <v>6892.1440000000002</v>
      </c>
      <c r="D64" s="38">
        <f>(C64-C52)/C52</f>
        <v>1.431460579571856E-2</v>
      </c>
    </row>
    <row r="65" spans="1:4" x14ac:dyDescent="0.2">
      <c r="A65" s="18">
        <v>30436</v>
      </c>
      <c r="B65" s="41">
        <f>VLOOKUP(UMCSI_VS_USGDP!A65,'UMCSI-Exp-CC'!A:B,2,FALSE)</f>
        <v>89.1</v>
      </c>
      <c r="C65" s="41"/>
      <c r="D65" s="39"/>
    </row>
    <row r="66" spans="1:4" x14ac:dyDescent="0.2">
      <c r="A66" s="15">
        <v>30467</v>
      </c>
      <c r="B66" s="40">
        <f>VLOOKUP(UMCSI_VS_USGDP!A66,'UMCSI-Exp-CC'!A:B,2,FALSE)</f>
        <v>93.3</v>
      </c>
      <c r="C66" s="40"/>
      <c r="D66" s="38"/>
    </row>
    <row r="67" spans="1:4" x14ac:dyDescent="0.2">
      <c r="A67" s="18">
        <v>30497</v>
      </c>
      <c r="B67" s="41">
        <f>VLOOKUP(UMCSI_VS_USGDP!A67,'UMCSI-Exp-CC'!A:B,2,FALSE)</f>
        <v>92.2</v>
      </c>
      <c r="C67" s="41">
        <v>7048.982</v>
      </c>
      <c r="D67" s="39">
        <f>(C67-C55)/C55</f>
        <v>3.2685328593721856E-2</v>
      </c>
    </row>
    <row r="68" spans="1:4" x14ac:dyDescent="0.2">
      <c r="A68" s="15">
        <v>30528</v>
      </c>
      <c r="B68" s="40">
        <f>VLOOKUP(UMCSI_VS_USGDP!A68,'UMCSI-Exp-CC'!A:B,2,FALSE)</f>
        <v>92.8</v>
      </c>
      <c r="C68" s="40"/>
      <c r="D68" s="38"/>
    </row>
    <row r="69" spans="1:4" x14ac:dyDescent="0.2">
      <c r="A69" s="18">
        <v>30559</v>
      </c>
      <c r="B69" s="41">
        <f>VLOOKUP(UMCSI_VS_USGDP!A69,'UMCSI-Exp-CC'!A:B,2,FALSE)</f>
        <v>90.9</v>
      </c>
      <c r="C69" s="41"/>
      <c r="D69" s="39"/>
    </row>
    <row r="70" spans="1:4" x14ac:dyDescent="0.2">
      <c r="A70" s="15">
        <v>30589</v>
      </c>
      <c r="B70" s="40">
        <f>VLOOKUP(UMCSI_VS_USGDP!A70,'UMCSI-Exp-CC'!A:B,2,FALSE)</f>
        <v>89.9</v>
      </c>
      <c r="C70" s="40">
        <v>7189.8959999999997</v>
      </c>
      <c r="D70" s="38">
        <f>(C70-C58)/C58</f>
        <v>5.7371700647417881E-2</v>
      </c>
    </row>
    <row r="71" spans="1:4" x14ac:dyDescent="0.2">
      <c r="A71" s="18">
        <v>30620</v>
      </c>
      <c r="B71" s="41">
        <f>VLOOKUP(UMCSI_VS_USGDP!A71,'UMCSI-Exp-CC'!A:B,2,FALSE)</f>
        <v>89.3</v>
      </c>
      <c r="C71" s="41"/>
      <c r="D71" s="39"/>
    </row>
    <row r="72" spans="1:4" x14ac:dyDescent="0.2">
      <c r="A72" s="15">
        <v>30650</v>
      </c>
      <c r="B72" s="40">
        <f>VLOOKUP(UMCSI_VS_USGDP!A72,'UMCSI-Exp-CC'!A:B,2,FALSE)</f>
        <v>91.1</v>
      </c>
      <c r="C72" s="40"/>
      <c r="D72" s="38"/>
    </row>
    <row r="73" spans="1:4" x14ac:dyDescent="0.2">
      <c r="A73" s="18">
        <v>30681</v>
      </c>
      <c r="B73" s="41">
        <f>VLOOKUP(UMCSI_VS_USGDP!A73,'UMCSI-Exp-CC'!A:B,2,FALSE)</f>
        <v>94.2</v>
      </c>
      <c r="C73" s="41">
        <v>7339.893</v>
      </c>
      <c r="D73" s="39">
        <f>(C73-C61)/C61</f>
        <v>7.8999814332883903E-2</v>
      </c>
    </row>
    <row r="74" spans="1:4" x14ac:dyDescent="0.2">
      <c r="A74" s="15">
        <v>30712</v>
      </c>
      <c r="B74" s="40">
        <f>VLOOKUP(UMCSI_VS_USGDP!A74,'UMCSI-Exp-CC'!A:B,2,FALSE)</f>
        <v>100.1</v>
      </c>
      <c r="C74" s="40"/>
      <c r="D74" s="38"/>
    </row>
    <row r="75" spans="1:4" x14ac:dyDescent="0.2">
      <c r="A75" s="18">
        <v>30741</v>
      </c>
      <c r="B75" s="41">
        <f>VLOOKUP(UMCSI_VS_USGDP!A75,'UMCSI-Exp-CC'!A:B,2,FALSE)</f>
        <v>97.4</v>
      </c>
      <c r="C75" s="41"/>
      <c r="D75" s="39"/>
    </row>
    <row r="76" spans="1:4" x14ac:dyDescent="0.2">
      <c r="A76" s="15">
        <v>30772</v>
      </c>
      <c r="B76" s="40">
        <f>VLOOKUP(UMCSI_VS_USGDP!A76,'UMCSI-Exp-CC'!A:B,2,FALSE)</f>
        <v>101</v>
      </c>
      <c r="C76" s="40">
        <v>7483.3710000000001</v>
      </c>
      <c r="D76" s="38">
        <f>(C76-C64)/C64</f>
        <v>8.5782740465086021E-2</v>
      </c>
    </row>
    <row r="77" spans="1:4" x14ac:dyDescent="0.2">
      <c r="A77" s="18">
        <v>30802</v>
      </c>
      <c r="B77" s="41">
        <f>VLOOKUP(UMCSI_VS_USGDP!A77,'UMCSI-Exp-CC'!A:B,2,FALSE)</f>
        <v>96.1</v>
      </c>
      <c r="C77" s="41"/>
      <c r="D77" s="39"/>
    </row>
    <row r="78" spans="1:4" x14ac:dyDescent="0.2">
      <c r="A78" s="15">
        <v>30833</v>
      </c>
      <c r="B78" s="40">
        <f>VLOOKUP(UMCSI_VS_USGDP!A78,'UMCSI-Exp-CC'!A:B,2,FALSE)</f>
        <v>98.1</v>
      </c>
      <c r="C78" s="40"/>
      <c r="D78" s="38"/>
    </row>
    <row r="79" spans="1:4" x14ac:dyDescent="0.2">
      <c r="A79" s="18">
        <v>30863</v>
      </c>
      <c r="B79" s="41">
        <f>VLOOKUP(UMCSI_VS_USGDP!A79,'UMCSI-Exp-CC'!A:B,2,FALSE)</f>
        <v>95.5</v>
      </c>
      <c r="C79" s="41">
        <v>7612.6679999999997</v>
      </c>
      <c r="D79" s="39">
        <f>(C79-C67)/C67</f>
        <v>7.9967008002006484E-2</v>
      </c>
    </row>
    <row r="80" spans="1:4" x14ac:dyDescent="0.2">
      <c r="A80" s="15">
        <v>30894</v>
      </c>
      <c r="B80" s="40">
        <f>VLOOKUP(UMCSI_VS_USGDP!A80,'UMCSI-Exp-CC'!A:B,2,FALSE)</f>
        <v>96.6</v>
      </c>
      <c r="C80" s="40"/>
      <c r="D80" s="38"/>
    </row>
    <row r="81" spans="1:4" x14ac:dyDescent="0.2">
      <c r="A81" s="18">
        <v>30925</v>
      </c>
      <c r="B81" s="41">
        <f>VLOOKUP(UMCSI_VS_USGDP!A81,'UMCSI-Exp-CC'!A:B,2,FALSE)</f>
        <v>99.1</v>
      </c>
      <c r="C81" s="41"/>
      <c r="D81" s="39"/>
    </row>
    <row r="82" spans="1:4" x14ac:dyDescent="0.2">
      <c r="A82" s="15">
        <v>30955</v>
      </c>
      <c r="B82" s="40">
        <f>VLOOKUP(UMCSI_VS_USGDP!A82,'UMCSI-Exp-CC'!A:B,2,FALSE)</f>
        <v>100.9</v>
      </c>
      <c r="C82" s="40">
        <v>7686.0590000000002</v>
      </c>
      <c r="D82" s="38">
        <f>(C82-C70)/C70</f>
        <v>6.900836952300847E-2</v>
      </c>
    </row>
    <row r="83" spans="1:4" x14ac:dyDescent="0.2">
      <c r="A83" s="18">
        <v>30986</v>
      </c>
      <c r="B83" s="41">
        <f>VLOOKUP(UMCSI_VS_USGDP!A83,'UMCSI-Exp-CC'!A:B,2,FALSE)</f>
        <v>96.3</v>
      </c>
      <c r="C83" s="41"/>
      <c r="D83" s="39"/>
    </row>
    <row r="84" spans="1:4" x14ac:dyDescent="0.2">
      <c r="A84" s="15">
        <v>31016</v>
      </c>
      <c r="B84" s="40">
        <f>VLOOKUP(UMCSI_VS_USGDP!A84,'UMCSI-Exp-CC'!A:B,2,FALSE)</f>
        <v>95.7</v>
      </c>
      <c r="C84" s="40"/>
      <c r="D84" s="38"/>
    </row>
    <row r="85" spans="1:4" x14ac:dyDescent="0.2">
      <c r="A85" s="18">
        <v>31047</v>
      </c>
      <c r="B85" s="41">
        <f>VLOOKUP(UMCSI_VS_USGDP!A85,'UMCSI-Exp-CC'!A:B,2,FALSE)</f>
        <v>92.9</v>
      </c>
      <c r="C85" s="41">
        <v>7749.1509999999998</v>
      </c>
      <c r="D85" s="39">
        <f>(C85-C73)/C73</f>
        <v>5.5758033529916554E-2</v>
      </c>
    </row>
    <row r="86" spans="1:4" x14ac:dyDescent="0.2">
      <c r="A86" s="15">
        <v>31078</v>
      </c>
      <c r="B86" s="40">
        <f>VLOOKUP(UMCSI_VS_USGDP!A86,'UMCSI-Exp-CC'!A:B,2,FALSE)</f>
        <v>96</v>
      </c>
      <c r="C86" s="40"/>
      <c r="D86" s="38"/>
    </row>
    <row r="87" spans="1:4" x14ac:dyDescent="0.2">
      <c r="A87" s="18">
        <v>31106</v>
      </c>
      <c r="B87" s="41">
        <f>VLOOKUP(UMCSI_VS_USGDP!A87,'UMCSI-Exp-CC'!A:B,2,FALSE)</f>
        <v>93.7</v>
      </c>
      <c r="C87" s="41"/>
      <c r="D87" s="39"/>
    </row>
    <row r="88" spans="1:4" x14ac:dyDescent="0.2">
      <c r="A88" s="15">
        <v>31137</v>
      </c>
      <c r="B88" s="40">
        <f>VLOOKUP(UMCSI_VS_USGDP!A88,'UMCSI-Exp-CC'!A:B,2,FALSE)</f>
        <v>93.7</v>
      </c>
      <c r="C88" s="40">
        <v>7824.2470000000003</v>
      </c>
      <c r="D88" s="38">
        <f>(C88-C76)/C76</f>
        <v>4.5551129297211133E-2</v>
      </c>
    </row>
    <row r="89" spans="1:4" x14ac:dyDescent="0.2">
      <c r="A89" s="18">
        <v>31167</v>
      </c>
      <c r="B89" s="41">
        <f>VLOOKUP(UMCSI_VS_USGDP!A89,'UMCSI-Exp-CC'!A:B,2,FALSE)</f>
        <v>94.6</v>
      </c>
      <c r="C89" s="41"/>
      <c r="D89" s="39"/>
    </row>
    <row r="90" spans="1:4" x14ac:dyDescent="0.2">
      <c r="A90" s="15">
        <v>31198</v>
      </c>
      <c r="B90" s="40">
        <f>VLOOKUP(UMCSI_VS_USGDP!A90,'UMCSI-Exp-CC'!A:B,2,FALSE)</f>
        <v>91.8</v>
      </c>
      <c r="C90" s="40"/>
      <c r="D90" s="38"/>
    </row>
    <row r="91" spans="1:4" x14ac:dyDescent="0.2">
      <c r="A91" s="18">
        <v>31228</v>
      </c>
      <c r="B91" s="41">
        <f>VLOOKUP(UMCSI_VS_USGDP!A91,'UMCSI-Exp-CC'!A:B,2,FALSE)</f>
        <v>96.5</v>
      </c>
      <c r="C91" s="41">
        <v>7893.1360000000004</v>
      </c>
      <c r="D91" s="39">
        <f>(C91-C79)/C79</f>
        <v>3.6842273957041177E-2</v>
      </c>
    </row>
    <row r="92" spans="1:4" x14ac:dyDescent="0.2">
      <c r="A92" s="15">
        <v>31259</v>
      </c>
      <c r="B92" s="40">
        <f>VLOOKUP(UMCSI_VS_USGDP!A92,'UMCSI-Exp-CC'!A:B,2,FALSE)</f>
        <v>94</v>
      </c>
      <c r="C92" s="40"/>
      <c r="D92" s="38"/>
    </row>
    <row r="93" spans="1:4" x14ac:dyDescent="0.2">
      <c r="A93" s="18">
        <v>31290</v>
      </c>
      <c r="B93" s="41">
        <f>VLOOKUP(UMCSI_VS_USGDP!A93,'UMCSI-Exp-CC'!A:B,2,FALSE)</f>
        <v>92.4</v>
      </c>
      <c r="C93" s="41"/>
      <c r="D93" s="39"/>
    </row>
    <row r="94" spans="1:4" x14ac:dyDescent="0.2">
      <c r="A94" s="15">
        <v>31320</v>
      </c>
      <c r="B94" s="40">
        <f>VLOOKUP(UMCSI_VS_USGDP!A94,'UMCSI-Exp-CC'!A:B,2,FALSE)</f>
        <v>92.1</v>
      </c>
      <c r="C94" s="40">
        <v>8013.674</v>
      </c>
      <c r="D94" s="38">
        <f>(C94-C82)/C82</f>
        <v>4.2624575221189398E-2</v>
      </c>
    </row>
    <row r="95" spans="1:4" x14ac:dyDescent="0.2">
      <c r="A95" s="18">
        <v>31351</v>
      </c>
      <c r="B95" s="41">
        <f>VLOOKUP(UMCSI_VS_USGDP!A95,'UMCSI-Exp-CC'!A:B,2,FALSE)</f>
        <v>88.4</v>
      </c>
      <c r="C95" s="41"/>
      <c r="D95" s="39"/>
    </row>
    <row r="96" spans="1:4" x14ac:dyDescent="0.2">
      <c r="A96" s="15">
        <v>31381</v>
      </c>
      <c r="B96" s="40">
        <f>VLOOKUP(UMCSI_VS_USGDP!A96,'UMCSI-Exp-CC'!A:B,2,FALSE)</f>
        <v>90.9</v>
      </c>
      <c r="C96" s="40"/>
      <c r="D96" s="38"/>
    </row>
    <row r="97" spans="1:4" x14ac:dyDescent="0.2">
      <c r="A97" s="18">
        <v>31412</v>
      </c>
      <c r="B97" s="41">
        <f>VLOOKUP(UMCSI_VS_USGDP!A97,'UMCSI-Exp-CC'!A:B,2,FALSE)</f>
        <v>93.9</v>
      </c>
      <c r="C97" s="41">
        <v>8073.2389999999996</v>
      </c>
      <c r="D97" s="39">
        <f>(C97-C85)/C85</f>
        <v>4.1822388026765737E-2</v>
      </c>
    </row>
    <row r="98" spans="1:4" x14ac:dyDescent="0.2">
      <c r="A98" s="15">
        <v>31443</v>
      </c>
      <c r="B98" s="40">
        <f>VLOOKUP(UMCSI_VS_USGDP!A98,'UMCSI-Exp-CC'!A:B,2,FALSE)</f>
        <v>95.6</v>
      </c>
      <c r="C98" s="40"/>
      <c r="D98" s="38"/>
    </row>
    <row r="99" spans="1:4" x14ac:dyDescent="0.2">
      <c r="A99" s="18">
        <v>31471</v>
      </c>
      <c r="B99" s="41">
        <f>VLOOKUP(UMCSI_VS_USGDP!A99,'UMCSI-Exp-CC'!A:B,2,FALSE)</f>
        <v>95.9</v>
      </c>
      <c r="C99" s="41"/>
      <c r="D99" s="39"/>
    </row>
    <row r="100" spans="1:4" x14ac:dyDescent="0.2">
      <c r="A100" s="15">
        <v>31502</v>
      </c>
      <c r="B100" s="40">
        <f>VLOOKUP(UMCSI_VS_USGDP!A100,'UMCSI-Exp-CC'!A:B,2,FALSE)</f>
        <v>95.1</v>
      </c>
      <c r="C100" s="40">
        <v>8148.6030000000001</v>
      </c>
      <c r="D100" s="38">
        <f>(C100-C88)/C88</f>
        <v>4.1455235245001817E-2</v>
      </c>
    </row>
    <row r="101" spans="1:4" x14ac:dyDescent="0.2">
      <c r="A101" s="18">
        <v>31532</v>
      </c>
      <c r="B101" s="41">
        <f>VLOOKUP(UMCSI_VS_USGDP!A101,'UMCSI-Exp-CC'!A:B,2,FALSE)</f>
        <v>96.2</v>
      </c>
      <c r="C101" s="41"/>
      <c r="D101" s="39"/>
    </row>
    <row r="102" spans="1:4" x14ac:dyDescent="0.2">
      <c r="A102" s="15">
        <v>31563</v>
      </c>
      <c r="B102" s="40">
        <f>VLOOKUP(UMCSI_VS_USGDP!A102,'UMCSI-Exp-CC'!A:B,2,FALSE)</f>
        <v>94.8</v>
      </c>
      <c r="C102" s="40"/>
      <c r="D102" s="38"/>
    </row>
    <row r="103" spans="1:4" x14ac:dyDescent="0.2">
      <c r="A103" s="18">
        <v>31593</v>
      </c>
      <c r="B103" s="41">
        <f>VLOOKUP(UMCSI_VS_USGDP!A103,'UMCSI-Exp-CC'!A:B,2,FALSE)</f>
        <v>99.3</v>
      </c>
      <c r="C103" s="41">
        <v>8185.3029999999999</v>
      </c>
      <c r="D103" s="39">
        <f>(C103-C91)/C91</f>
        <v>3.7015325720980791E-2</v>
      </c>
    </row>
    <row r="104" spans="1:4" x14ac:dyDescent="0.2">
      <c r="A104" s="15">
        <v>31624</v>
      </c>
      <c r="B104" s="40">
        <f>VLOOKUP(UMCSI_VS_USGDP!A104,'UMCSI-Exp-CC'!A:B,2,FALSE)</f>
        <v>97.7</v>
      </c>
      <c r="C104" s="40"/>
      <c r="D104" s="38"/>
    </row>
    <row r="105" spans="1:4" x14ac:dyDescent="0.2">
      <c r="A105" s="18">
        <v>31655</v>
      </c>
      <c r="B105" s="41">
        <f>VLOOKUP(UMCSI_VS_USGDP!A105,'UMCSI-Exp-CC'!A:B,2,FALSE)</f>
        <v>94.9</v>
      </c>
      <c r="C105" s="41"/>
      <c r="D105" s="39"/>
    </row>
    <row r="106" spans="1:4" x14ac:dyDescent="0.2">
      <c r="A106" s="15">
        <v>31685</v>
      </c>
      <c r="B106" s="40">
        <f>VLOOKUP(UMCSI_VS_USGDP!A106,'UMCSI-Exp-CC'!A:B,2,FALSE)</f>
        <v>91.9</v>
      </c>
      <c r="C106" s="40">
        <v>8263.6389999999992</v>
      </c>
      <c r="D106" s="38">
        <f>(C106-C94)/C94</f>
        <v>3.1192309544910268E-2</v>
      </c>
    </row>
    <row r="107" spans="1:4" x14ac:dyDescent="0.2">
      <c r="A107" s="18">
        <v>31716</v>
      </c>
      <c r="B107" s="41">
        <f>VLOOKUP(UMCSI_VS_USGDP!A107,'UMCSI-Exp-CC'!A:B,2,FALSE)</f>
        <v>95.6</v>
      </c>
      <c r="C107" s="41"/>
      <c r="D107" s="39"/>
    </row>
    <row r="108" spans="1:4" x14ac:dyDescent="0.2">
      <c r="A108" s="15">
        <v>31746</v>
      </c>
      <c r="B108" s="40">
        <f>VLOOKUP(UMCSI_VS_USGDP!A108,'UMCSI-Exp-CC'!A:B,2,FALSE)</f>
        <v>91.4</v>
      </c>
      <c r="C108" s="40"/>
      <c r="D108" s="38"/>
    </row>
    <row r="109" spans="1:4" x14ac:dyDescent="0.2">
      <c r="A109" s="18">
        <v>31777</v>
      </c>
      <c r="B109" s="41">
        <f>VLOOKUP(UMCSI_VS_USGDP!A109,'UMCSI-Exp-CC'!A:B,2,FALSE)</f>
        <v>89.1</v>
      </c>
      <c r="C109" s="41">
        <v>8308.0210000000006</v>
      </c>
      <c r="D109" s="39">
        <f>(C109-C97)/C97</f>
        <v>2.9081512389265457E-2</v>
      </c>
    </row>
    <row r="110" spans="1:4" x14ac:dyDescent="0.2">
      <c r="A110" s="15">
        <v>31808</v>
      </c>
      <c r="B110" s="40">
        <f>VLOOKUP(UMCSI_VS_USGDP!A110,'UMCSI-Exp-CC'!A:B,2,FALSE)</f>
        <v>90.4</v>
      </c>
      <c r="C110" s="40"/>
      <c r="D110" s="38"/>
    </row>
    <row r="111" spans="1:4" x14ac:dyDescent="0.2">
      <c r="A111" s="18">
        <v>31836</v>
      </c>
      <c r="B111" s="41">
        <f>VLOOKUP(UMCSI_VS_USGDP!A111,'UMCSI-Exp-CC'!A:B,2,FALSE)</f>
        <v>90.2</v>
      </c>
      <c r="C111" s="41"/>
      <c r="D111" s="39"/>
    </row>
    <row r="112" spans="1:4" x14ac:dyDescent="0.2">
      <c r="A112" s="15">
        <v>31867</v>
      </c>
      <c r="B112" s="40">
        <f>VLOOKUP(UMCSI_VS_USGDP!A112,'UMCSI-Exp-CC'!A:B,2,FALSE)</f>
        <v>90.8</v>
      </c>
      <c r="C112" s="40">
        <v>8369.93</v>
      </c>
      <c r="D112" s="38">
        <f>(C112-C100)/C100</f>
        <v>2.7161342870673687E-2</v>
      </c>
    </row>
    <row r="113" spans="1:4" x14ac:dyDescent="0.2">
      <c r="A113" s="18">
        <v>31897</v>
      </c>
      <c r="B113" s="41">
        <f>VLOOKUP(UMCSI_VS_USGDP!A113,'UMCSI-Exp-CC'!A:B,2,FALSE)</f>
        <v>92.8</v>
      </c>
      <c r="C113" s="41"/>
      <c r="D113" s="39"/>
    </row>
    <row r="114" spans="1:4" x14ac:dyDescent="0.2">
      <c r="A114" s="15">
        <v>31928</v>
      </c>
      <c r="B114" s="40">
        <f>VLOOKUP(UMCSI_VS_USGDP!A114,'UMCSI-Exp-CC'!A:B,2,FALSE)</f>
        <v>91.1</v>
      </c>
      <c r="C114" s="40"/>
      <c r="D114" s="38"/>
    </row>
    <row r="115" spans="1:4" x14ac:dyDescent="0.2">
      <c r="A115" s="18">
        <v>31958</v>
      </c>
      <c r="B115" s="41">
        <f>VLOOKUP(UMCSI_VS_USGDP!A115,'UMCSI-Exp-CC'!A:B,2,FALSE)</f>
        <v>91.5</v>
      </c>
      <c r="C115" s="41">
        <v>8460.2330000000002</v>
      </c>
      <c r="D115" s="39">
        <f>(C115-C103)/C103</f>
        <v>3.3588249573656623E-2</v>
      </c>
    </row>
    <row r="116" spans="1:4" x14ac:dyDescent="0.2">
      <c r="A116" s="15">
        <v>31989</v>
      </c>
      <c r="B116" s="40">
        <f>VLOOKUP(UMCSI_VS_USGDP!A116,'UMCSI-Exp-CC'!A:B,2,FALSE)</f>
        <v>93.7</v>
      </c>
      <c r="C116" s="40"/>
      <c r="D116" s="38"/>
    </row>
    <row r="117" spans="1:4" x14ac:dyDescent="0.2">
      <c r="A117" s="18">
        <v>32020</v>
      </c>
      <c r="B117" s="41">
        <f>VLOOKUP(UMCSI_VS_USGDP!A117,'UMCSI-Exp-CC'!A:B,2,FALSE)</f>
        <v>94.4</v>
      </c>
      <c r="C117" s="41"/>
      <c r="D117" s="39"/>
    </row>
    <row r="118" spans="1:4" x14ac:dyDescent="0.2">
      <c r="A118" s="15">
        <v>32050</v>
      </c>
      <c r="B118" s="40">
        <f>VLOOKUP(UMCSI_VS_USGDP!A118,'UMCSI-Exp-CC'!A:B,2,FALSE)</f>
        <v>93.6</v>
      </c>
      <c r="C118" s="40">
        <v>8533.6350000000002</v>
      </c>
      <c r="D118" s="38">
        <f>(C118-C106)/C106</f>
        <v>3.2672772854671052E-2</v>
      </c>
    </row>
    <row r="119" spans="1:4" x14ac:dyDescent="0.2">
      <c r="A119" s="18">
        <v>32081</v>
      </c>
      <c r="B119" s="41">
        <f>VLOOKUP(UMCSI_VS_USGDP!A119,'UMCSI-Exp-CC'!A:B,2,FALSE)</f>
        <v>89.3</v>
      </c>
      <c r="C119" s="41"/>
      <c r="D119" s="39"/>
    </row>
    <row r="120" spans="1:4" x14ac:dyDescent="0.2">
      <c r="A120" s="15">
        <v>32111</v>
      </c>
      <c r="B120" s="40">
        <f>VLOOKUP(UMCSI_VS_USGDP!A120,'UMCSI-Exp-CC'!A:B,2,FALSE)</f>
        <v>83.1</v>
      </c>
      <c r="C120" s="40"/>
      <c r="D120" s="38"/>
    </row>
    <row r="121" spans="1:4" x14ac:dyDescent="0.2">
      <c r="A121" s="18">
        <v>32142</v>
      </c>
      <c r="B121" s="41">
        <f>VLOOKUP(UMCSI_VS_USGDP!A121,'UMCSI-Exp-CC'!A:B,2,FALSE)</f>
        <v>86.8</v>
      </c>
      <c r="C121" s="41">
        <v>8680.1620000000003</v>
      </c>
      <c r="D121" s="39">
        <f>(C121-C109)/C109</f>
        <v>4.4792977774129314E-2</v>
      </c>
    </row>
    <row r="122" spans="1:4" x14ac:dyDescent="0.2">
      <c r="A122" s="15">
        <v>32173</v>
      </c>
      <c r="B122" s="40">
        <f>VLOOKUP(UMCSI_VS_USGDP!A122,'UMCSI-Exp-CC'!A:B,2,FALSE)</f>
        <v>90.8</v>
      </c>
      <c r="C122" s="40"/>
      <c r="D122" s="38"/>
    </row>
    <row r="123" spans="1:4" x14ac:dyDescent="0.2">
      <c r="A123" s="18">
        <v>32202</v>
      </c>
      <c r="B123" s="41">
        <f>VLOOKUP(UMCSI_VS_USGDP!A123,'UMCSI-Exp-CC'!A:B,2,FALSE)</f>
        <v>91.6</v>
      </c>
      <c r="C123" s="41"/>
      <c r="D123" s="39"/>
    </row>
    <row r="124" spans="1:4" x14ac:dyDescent="0.2">
      <c r="A124" s="15">
        <v>32233</v>
      </c>
      <c r="B124" s="40">
        <f>VLOOKUP(UMCSI_VS_USGDP!A124,'UMCSI-Exp-CC'!A:B,2,FALSE)</f>
        <v>94.6</v>
      </c>
      <c r="C124" s="40">
        <v>8725.0059999999994</v>
      </c>
      <c r="D124" s="38">
        <f>(C124-C112)/C112</f>
        <v>4.24228159614237E-2</v>
      </c>
    </row>
    <row r="125" spans="1:4" x14ac:dyDescent="0.2">
      <c r="A125" s="18">
        <v>32263</v>
      </c>
      <c r="B125" s="41">
        <f>VLOOKUP(UMCSI_VS_USGDP!A125,'UMCSI-Exp-CC'!A:B,2,FALSE)</f>
        <v>91.2</v>
      </c>
      <c r="C125" s="41"/>
      <c r="D125" s="39"/>
    </row>
    <row r="126" spans="1:4" x14ac:dyDescent="0.2">
      <c r="A126" s="15">
        <v>32294</v>
      </c>
      <c r="B126" s="40">
        <f>VLOOKUP(UMCSI_VS_USGDP!A126,'UMCSI-Exp-CC'!A:B,2,FALSE)</f>
        <v>94.8</v>
      </c>
      <c r="C126" s="40"/>
      <c r="D126" s="38"/>
    </row>
    <row r="127" spans="1:4" x14ac:dyDescent="0.2">
      <c r="A127" s="18">
        <v>32324</v>
      </c>
      <c r="B127" s="41">
        <f>VLOOKUP(UMCSI_VS_USGDP!A127,'UMCSI-Exp-CC'!A:B,2,FALSE)</f>
        <v>94.7</v>
      </c>
      <c r="C127" s="41">
        <v>8839.6409999999996</v>
      </c>
      <c r="D127" s="39">
        <f>(C127-C115)/C115</f>
        <v>4.484604620227356E-2</v>
      </c>
    </row>
    <row r="128" spans="1:4" x14ac:dyDescent="0.2">
      <c r="A128" s="15">
        <v>32355</v>
      </c>
      <c r="B128" s="40">
        <f>VLOOKUP(UMCSI_VS_USGDP!A128,'UMCSI-Exp-CC'!A:B,2,FALSE)</f>
        <v>93.4</v>
      </c>
      <c r="C128" s="40"/>
      <c r="D128" s="38"/>
    </row>
    <row r="129" spans="1:4" x14ac:dyDescent="0.2">
      <c r="A129" s="18">
        <v>32386</v>
      </c>
      <c r="B129" s="41">
        <f>VLOOKUP(UMCSI_VS_USGDP!A129,'UMCSI-Exp-CC'!A:B,2,FALSE)</f>
        <v>97.4</v>
      </c>
      <c r="C129" s="41"/>
      <c r="D129" s="39"/>
    </row>
    <row r="130" spans="1:4" x14ac:dyDescent="0.2">
      <c r="A130" s="15">
        <v>32416</v>
      </c>
      <c r="B130" s="40">
        <f>VLOOKUP(UMCSI_VS_USGDP!A130,'UMCSI-Exp-CC'!A:B,2,FALSE)</f>
        <v>97.3</v>
      </c>
      <c r="C130" s="40">
        <v>8891.4349999999995</v>
      </c>
      <c r="D130" s="38">
        <f>(C130-C118)/C118</f>
        <v>4.1928205272430713E-2</v>
      </c>
    </row>
    <row r="131" spans="1:4" x14ac:dyDescent="0.2">
      <c r="A131" s="18">
        <v>32447</v>
      </c>
      <c r="B131" s="41">
        <f>VLOOKUP(UMCSI_VS_USGDP!A131,'UMCSI-Exp-CC'!A:B,2,FALSE)</f>
        <v>94.1</v>
      </c>
      <c r="C131" s="41"/>
      <c r="D131" s="39"/>
    </row>
    <row r="132" spans="1:4" x14ac:dyDescent="0.2">
      <c r="A132" s="15">
        <v>32477</v>
      </c>
      <c r="B132" s="40">
        <f>VLOOKUP(UMCSI_VS_USGDP!A132,'UMCSI-Exp-CC'!A:B,2,FALSE)</f>
        <v>93</v>
      </c>
      <c r="C132" s="40"/>
      <c r="D132" s="38"/>
    </row>
    <row r="133" spans="1:4" x14ac:dyDescent="0.2">
      <c r="A133" s="18">
        <v>32508</v>
      </c>
      <c r="B133" s="41">
        <f>VLOOKUP(UMCSI_VS_USGDP!A133,'UMCSI-Exp-CC'!A:B,2,FALSE)</f>
        <v>91.9</v>
      </c>
      <c r="C133" s="41">
        <v>9009.9130000000005</v>
      </c>
      <c r="D133" s="39">
        <f>(C133-C121)/C121</f>
        <v>3.7989037531788027E-2</v>
      </c>
    </row>
    <row r="134" spans="1:4" x14ac:dyDescent="0.2">
      <c r="A134" s="15">
        <v>32539</v>
      </c>
      <c r="B134" s="40">
        <f>VLOOKUP(UMCSI_VS_USGDP!A134,'UMCSI-Exp-CC'!A:B,2,FALSE)</f>
        <v>97.9</v>
      </c>
      <c r="C134" s="40"/>
      <c r="D134" s="38"/>
    </row>
    <row r="135" spans="1:4" x14ac:dyDescent="0.2">
      <c r="A135" s="18">
        <v>32567</v>
      </c>
      <c r="B135" s="41">
        <f>VLOOKUP(UMCSI_VS_USGDP!A135,'UMCSI-Exp-CC'!A:B,2,FALSE)</f>
        <v>95.4</v>
      </c>
      <c r="C135" s="41"/>
      <c r="D135" s="39"/>
    </row>
    <row r="136" spans="1:4" x14ac:dyDescent="0.2">
      <c r="A136" s="15">
        <v>32598</v>
      </c>
      <c r="B136" s="40">
        <f>VLOOKUP(UMCSI_VS_USGDP!A136,'UMCSI-Exp-CC'!A:B,2,FALSE)</f>
        <v>94.3</v>
      </c>
      <c r="C136" s="40">
        <v>9101.5079999999998</v>
      </c>
      <c r="D136" s="38">
        <f>(C136-C124)/C124</f>
        <v>4.3152062015774019E-2</v>
      </c>
    </row>
    <row r="137" spans="1:4" x14ac:dyDescent="0.2">
      <c r="A137" s="18">
        <v>32628</v>
      </c>
      <c r="B137" s="41">
        <f>VLOOKUP(UMCSI_VS_USGDP!A137,'UMCSI-Exp-CC'!A:B,2,FALSE)</f>
        <v>91.5</v>
      </c>
      <c r="C137" s="41"/>
      <c r="D137" s="39"/>
    </row>
    <row r="138" spans="1:4" x14ac:dyDescent="0.2">
      <c r="A138" s="15">
        <v>32659</v>
      </c>
      <c r="B138" s="40">
        <f>VLOOKUP(UMCSI_VS_USGDP!A138,'UMCSI-Exp-CC'!A:B,2,FALSE)</f>
        <v>90.7</v>
      </c>
      <c r="C138" s="40"/>
      <c r="D138" s="38"/>
    </row>
    <row r="139" spans="1:4" x14ac:dyDescent="0.2">
      <c r="A139" s="18">
        <v>32689</v>
      </c>
      <c r="B139" s="41">
        <f>VLOOKUP(UMCSI_VS_USGDP!A139,'UMCSI-Exp-CC'!A:B,2,FALSE)</f>
        <v>90.6</v>
      </c>
      <c r="C139" s="41">
        <v>9170.9770000000008</v>
      </c>
      <c r="D139" s="39">
        <f>(C139-C127)/C127</f>
        <v>3.7482970179445199E-2</v>
      </c>
    </row>
    <row r="140" spans="1:4" x14ac:dyDescent="0.2">
      <c r="A140" s="15">
        <v>32720</v>
      </c>
      <c r="B140" s="40">
        <f>VLOOKUP(UMCSI_VS_USGDP!A140,'UMCSI-Exp-CC'!A:B,2,FALSE)</f>
        <v>92</v>
      </c>
      <c r="C140" s="40"/>
      <c r="D140" s="38"/>
    </row>
    <row r="141" spans="1:4" x14ac:dyDescent="0.2">
      <c r="A141" s="18">
        <v>32751</v>
      </c>
      <c r="B141" s="41">
        <f>VLOOKUP(UMCSI_VS_USGDP!A141,'UMCSI-Exp-CC'!A:B,2,FALSE)</f>
        <v>89.6</v>
      </c>
      <c r="C141" s="41"/>
      <c r="D141" s="39"/>
    </row>
    <row r="142" spans="1:4" x14ac:dyDescent="0.2">
      <c r="A142" s="15">
        <v>32781</v>
      </c>
      <c r="B142" s="40">
        <f>VLOOKUP(UMCSI_VS_USGDP!A142,'UMCSI-Exp-CC'!A:B,2,FALSE)</f>
        <v>95.8</v>
      </c>
      <c r="C142" s="40">
        <v>9238.9230000000007</v>
      </c>
      <c r="D142" s="38">
        <f>(C142-C130)/C130</f>
        <v>3.908120567714899E-2</v>
      </c>
    </row>
    <row r="143" spans="1:4" x14ac:dyDescent="0.2">
      <c r="A143" s="18">
        <v>32812</v>
      </c>
      <c r="B143" s="41">
        <f>VLOOKUP(UMCSI_VS_USGDP!A143,'UMCSI-Exp-CC'!A:B,2,FALSE)</f>
        <v>93.9</v>
      </c>
      <c r="C143" s="41"/>
      <c r="D143" s="39"/>
    </row>
    <row r="144" spans="1:4" x14ac:dyDescent="0.2">
      <c r="A144" s="15">
        <v>32842</v>
      </c>
      <c r="B144" s="40">
        <f>VLOOKUP(UMCSI_VS_USGDP!A144,'UMCSI-Exp-CC'!A:B,2,FALSE)</f>
        <v>90.9</v>
      </c>
      <c r="C144" s="40"/>
      <c r="D144" s="38"/>
    </row>
    <row r="145" spans="1:4" x14ac:dyDescent="0.2">
      <c r="A145" s="18">
        <v>32873</v>
      </c>
      <c r="B145" s="41">
        <f>VLOOKUP(UMCSI_VS_USGDP!A145,'UMCSI-Exp-CC'!A:B,2,FALSE)</f>
        <v>90.5</v>
      </c>
      <c r="C145" s="41">
        <v>9257.1280000000006</v>
      </c>
      <c r="D145" s="39">
        <f>(C145-C133)/C133</f>
        <v>2.7438111777549921E-2</v>
      </c>
    </row>
    <row r="146" spans="1:4" x14ac:dyDescent="0.2">
      <c r="A146" s="15">
        <v>32904</v>
      </c>
      <c r="B146" s="40">
        <f>VLOOKUP(UMCSI_VS_USGDP!A146,'UMCSI-Exp-CC'!A:B,2,FALSE)</f>
        <v>93</v>
      </c>
      <c r="C146" s="40"/>
      <c r="D146" s="38"/>
    </row>
    <row r="147" spans="1:4" x14ac:dyDescent="0.2">
      <c r="A147" s="18">
        <v>32932</v>
      </c>
      <c r="B147" s="41">
        <f>VLOOKUP(UMCSI_VS_USGDP!A147,'UMCSI-Exp-CC'!A:B,2,FALSE)</f>
        <v>89.5</v>
      </c>
      <c r="C147" s="41"/>
      <c r="D147" s="39"/>
    </row>
    <row r="148" spans="1:4" x14ac:dyDescent="0.2">
      <c r="A148" s="15">
        <v>32963</v>
      </c>
      <c r="B148" s="40">
        <f>VLOOKUP(UMCSI_VS_USGDP!A148,'UMCSI-Exp-CC'!A:B,2,FALSE)</f>
        <v>91.3</v>
      </c>
      <c r="C148" s="40">
        <v>9358.2890000000007</v>
      </c>
      <c r="D148" s="38">
        <f>(C148-C136)/C136</f>
        <v>2.8213017007731121E-2</v>
      </c>
    </row>
    <row r="149" spans="1:4" x14ac:dyDescent="0.2">
      <c r="A149" s="18">
        <v>32993</v>
      </c>
      <c r="B149" s="41">
        <f>VLOOKUP(UMCSI_VS_USGDP!A149,'UMCSI-Exp-CC'!A:B,2,FALSE)</f>
        <v>93.9</v>
      </c>
      <c r="C149" s="41"/>
      <c r="D149" s="39"/>
    </row>
    <row r="150" spans="1:4" x14ac:dyDescent="0.2">
      <c r="A150" s="15">
        <v>33024</v>
      </c>
      <c r="B150" s="40">
        <f>VLOOKUP(UMCSI_VS_USGDP!A150,'UMCSI-Exp-CC'!A:B,2,FALSE)</f>
        <v>90.6</v>
      </c>
      <c r="C150" s="40"/>
      <c r="D150" s="38"/>
    </row>
    <row r="151" spans="1:4" x14ac:dyDescent="0.2">
      <c r="A151" s="18">
        <v>33054</v>
      </c>
      <c r="B151" s="41">
        <f>VLOOKUP(UMCSI_VS_USGDP!A151,'UMCSI-Exp-CC'!A:B,2,FALSE)</f>
        <v>88.3</v>
      </c>
      <c r="C151" s="41">
        <v>9392.2510000000002</v>
      </c>
      <c r="D151" s="39">
        <f>(C151-C139)/C139</f>
        <v>2.4127636564784692E-2</v>
      </c>
    </row>
    <row r="152" spans="1:4" x14ac:dyDescent="0.2">
      <c r="A152" s="15">
        <v>33085</v>
      </c>
      <c r="B152" s="40">
        <f>VLOOKUP(UMCSI_VS_USGDP!A152,'UMCSI-Exp-CC'!A:B,2,FALSE)</f>
        <v>88.2</v>
      </c>
      <c r="C152" s="40"/>
      <c r="D152" s="38"/>
    </row>
    <row r="153" spans="1:4" x14ac:dyDescent="0.2">
      <c r="A153" s="18">
        <v>33116</v>
      </c>
      <c r="B153" s="41">
        <f>VLOOKUP(UMCSI_VS_USGDP!A153,'UMCSI-Exp-CC'!A:B,2,FALSE)</f>
        <v>76.400000000000006</v>
      </c>
      <c r="C153" s="41"/>
      <c r="D153" s="39"/>
    </row>
    <row r="154" spans="1:4" x14ac:dyDescent="0.2">
      <c r="A154" s="15">
        <v>33146</v>
      </c>
      <c r="B154" s="40">
        <f>VLOOKUP(UMCSI_VS_USGDP!A154,'UMCSI-Exp-CC'!A:B,2,FALSE)</f>
        <v>72.8</v>
      </c>
      <c r="C154" s="40">
        <v>9398.4989999999998</v>
      </c>
      <c r="D154" s="38">
        <f>(C154-C142)/C142</f>
        <v>1.7272143084210042E-2</v>
      </c>
    </row>
    <row r="155" spans="1:4" x14ac:dyDescent="0.2">
      <c r="A155" s="18">
        <v>33177</v>
      </c>
      <c r="B155" s="41">
        <f>VLOOKUP(UMCSI_VS_USGDP!A155,'UMCSI-Exp-CC'!A:B,2,FALSE)</f>
        <v>63.9</v>
      </c>
      <c r="C155" s="41"/>
      <c r="D155" s="39"/>
    </row>
    <row r="156" spans="1:4" x14ac:dyDescent="0.2">
      <c r="A156" s="15">
        <v>33207</v>
      </c>
      <c r="B156" s="40">
        <f>VLOOKUP(UMCSI_VS_USGDP!A156,'UMCSI-Exp-CC'!A:B,2,FALSE)</f>
        <v>66</v>
      </c>
      <c r="C156" s="40"/>
      <c r="D156" s="38"/>
    </row>
    <row r="157" spans="1:4" x14ac:dyDescent="0.2">
      <c r="A157" s="18">
        <v>33238</v>
      </c>
      <c r="B157" s="41">
        <f>VLOOKUP(UMCSI_VS_USGDP!A157,'UMCSI-Exp-CC'!A:B,2,FALSE)</f>
        <v>65.5</v>
      </c>
      <c r="C157" s="41">
        <v>9312.9369999999999</v>
      </c>
      <c r="D157" s="39">
        <f>(C157-C145)/C145</f>
        <v>6.0287596757870564E-3</v>
      </c>
    </row>
    <row r="158" spans="1:4" x14ac:dyDescent="0.2">
      <c r="A158" s="15">
        <v>33269</v>
      </c>
      <c r="B158" s="40">
        <f>VLOOKUP(UMCSI_VS_USGDP!A158,'UMCSI-Exp-CC'!A:B,2,FALSE)</f>
        <v>66.8</v>
      </c>
      <c r="C158" s="40"/>
      <c r="D158" s="38"/>
    </row>
    <row r="159" spans="1:4" x14ac:dyDescent="0.2">
      <c r="A159" s="18">
        <v>33297</v>
      </c>
      <c r="B159" s="41">
        <f>VLOOKUP(UMCSI_VS_USGDP!A159,'UMCSI-Exp-CC'!A:B,2,FALSE)</f>
        <v>70.400000000000006</v>
      </c>
      <c r="C159" s="41"/>
      <c r="D159" s="39"/>
    </row>
    <row r="160" spans="1:4" x14ac:dyDescent="0.2">
      <c r="A160" s="15">
        <v>33328</v>
      </c>
      <c r="B160" s="40">
        <f>VLOOKUP(UMCSI_VS_USGDP!A160,'UMCSI-Exp-CC'!A:B,2,FALSE)</f>
        <v>87.7</v>
      </c>
      <c r="C160" s="40">
        <v>9269.3670000000002</v>
      </c>
      <c r="D160" s="38">
        <f>(C160-C148)/C148</f>
        <v>-9.501950623666407E-3</v>
      </c>
    </row>
    <row r="161" spans="1:4" x14ac:dyDescent="0.2">
      <c r="A161" s="18">
        <v>33358</v>
      </c>
      <c r="B161" s="41">
        <f>VLOOKUP(UMCSI_VS_USGDP!A161,'UMCSI-Exp-CC'!A:B,2,FALSE)</f>
        <v>81.8</v>
      </c>
      <c r="C161" s="41"/>
      <c r="D161" s="39"/>
    </row>
    <row r="162" spans="1:4" x14ac:dyDescent="0.2">
      <c r="A162" s="15">
        <v>33389</v>
      </c>
      <c r="B162" s="40">
        <f>VLOOKUP(UMCSI_VS_USGDP!A162,'UMCSI-Exp-CC'!A:B,2,FALSE)</f>
        <v>78.3</v>
      </c>
      <c r="C162" s="40"/>
      <c r="D162" s="38"/>
    </row>
    <row r="163" spans="1:4" x14ac:dyDescent="0.2">
      <c r="A163" s="18">
        <v>33419</v>
      </c>
      <c r="B163" s="41">
        <f>VLOOKUP(UMCSI_VS_USGDP!A163,'UMCSI-Exp-CC'!A:B,2,FALSE)</f>
        <v>82.1</v>
      </c>
      <c r="C163" s="41">
        <v>9341.6419999999998</v>
      </c>
      <c r="D163" s="39">
        <f>(C163-C151)/C151</f>
        <v>-5.388378142790304E-3</v>
      </c>
    </row>
    <row r="164" spans="1:4" x14ac:dyDescent="0.2">
      <c r="A164" s="15">
        <v>33450</v>
      </c>
      <c r="B164" s="40">
        <f>VLOOKUP(UMCSI_VS_USGDP!A164,'UMCSI-Exp-CC'!A:B,2,FALSE)</f>
        <v>82.9</v>
      </c>
      <c r="C164" s="40"/>
      <c r="D164" s="38"/>
    </row>
    <row r="165" spans="1:4" x14ac:dyDescent="0.2">
      <c r="A165" s="18">
        <v>33481</v>
      </c>
      <c r="B165" s="41">
        <f>VLOOKUP(UMCSI_VS_USGDP!A165,'UMCSI-Exp-CC'!A:B,2,FALSE)</f>
        <v>82</v>
      </c>
      <c r="C165" s="41"/>
      <c r="D165" s="39"/>
    </row>
    <row r="166" spans="1:4" x14ac:dyDescent="0.2">
      <c r="A166" s="15">
        <v>33511</v>
      </c>
      <c r="B166" s="40">
        <f>VLOOKUP(UMCSI_VS_USGDP!A166,'UMCSI-Exp-CC'!A:B,2,FALSE)</f>
        <v>83</v>
      </c>
      <c r="C166" s="40">
        <v>9388.8449999999993</v>
      </c>
      <c r="D166" s="38">
        <f>(C166-C154)/C154</f>
        <v>-1.0271852984184444E-3</v>
      </c>
    </row>
    <row r="167" spans="1:4" x14ac:dyDescent="0.2">
      <c r="A167" s="18">
        <v>33542</v>
      </c>
      <c r="B167" s="41">
        <f>VLOOKUP(UMCSI_VS_USGDP!A167,'UMCSI-Exp-CC'!A:B,2,FALSE)</f>
        <v>78.3</v>
      </c>
      <c r="C167" s="41"/>
      <c r="D167" s="39"/>
    </row>
    <row r="168" spans="1:4" x14ac:dyDescent="0.2">
      <c r="A168" s="15">
        <v>33572</v>
      </c>
      <c r="B168" s="40">
        <f>VLOOKUP(UMCSI_VS_USGDP!A168,'UMCSI-Exp-CC'!A:B,2,FALSE)</f>
        <v>69.099999999999994</v>
      </c>
      <c r="C168" s="40"/>
      <c r="D168" s="38"/>
    </row>
    <row r="169" spans="1:4" x14ac:dyDescent="0.2">
      <c r="A169" s="18">
        <v>33603</v>
      </c>
      <c r="B169" s="41">
        <f>VLOOKUP(UMCSI_VS_USGDP!A169,'UMCSI-Exp-CC'!A:B,2,FALSE)</f>
        <v>68.2</v>
      </c>
      <c r="C169" s="41">
        <v>9421.5650000000005</v>
      </c>
      <c r="D169" s="39">
        <f>(C169-C157)/C157</f>
        <v>1.1664204321365066E-2</v>
      </c>
    </row>
    <row r="170" spans="1:4" x14ac:dyDescent="0.2">
      <c r="A170" s="15">
        <v>33634</v>
      </c>
      <c r="B170" s="40">
        <f>VLOOKUP(UMCSI_VS_USGDP!A170,'UMCSI-Exp-CC'!A:B,2,FALSE)</f>
        <v>67.5</v>
      </c>
      <c r="C170" s="40"/>
      <c r="D170" s="38"/>
    </row>
    <row r="171" spans="1:4" x14ac:dyDescent="0.2">
      <c r="A171" s="18">
        <v>33663</v>
      </c>
      <c r="B171" s="41">
        <f>VLOOKUP(UMCSI_VS_USGDP!A171,'UMCSI-Exp-CC'!A:B,2,FALSE)</f>
        <v>68.8</v>
      </c>
      <c r="C171" s="41"/>
      <c r="D171" s="39"/>
    </row>
    <row r="172" spans="1:4" x14ac:dyDescent="0.2">
      <c r="A172" s="15">
        <v>33694</v>
      </c>
      <c r="B172" s="40">
        <f>VLOOKUP(UMCSI_VS_USGDP!A172,'UMCSI-Exp-CC'!A:B,2,FALSE)</f>
        <v>76</v>
      </c>
      <c r="C172" s="40">
        <v>9534.3459999999995</v>
      </c>
      <c r="D172" s="38">
        <f>(C172-C160)/C160</f>
        <v>2.8586525919191606E-2</v>
      </c>
    </row>
    <row r="173" spans="1:4" x14ac:dyDescent="0.2">
      <c r="A173" s="18">
        <v>33724</v>
      </c>
      <c r="B173" s="41">
        <f>VLOOKUP(UMCSI_VS_USGDP!A173,'UMCSI-Exp-CC'!A:B,2,FALSE)</f>
        <v>77.2</v>
      </c>
      <c r="C173" s="41"/>
      <c r="D173" s="39"/>
    </row>
    <row r="174" spans="1:4" x14ac:dyDescent="0.2">
      <c r="A174" s="15">
        <v>33755</v>
      </c>
      <c r="B174" s="40">
        <f>VLOOKUP(UMCSI_VS_USGDP!A174,'UMCSI-Exp-CC'!A:B,2,FALSE)</f>
        <v>79.2</v>
      </c>
      <c r="C174" s="40"/>
      <c r="D174" s="38"/>
    </row>
    <row r="175" spans="1:4" x14ac:dyDescent="0.2">
      <c r="A175" s="18">
        <v>33785</v>
      </c>
      <c r="B175" s="41">
        <f>VLOOKUP(UMCSI_VS_USGDP!A175,'UMCSI-Exp-CC'!A:B,2,FALSE)</f>
        <v>80.400000000000006</v>
      </c>
      <c r="C175" s="41">
        <v>9637.732</v>
      </c>
      <c r="D175" s="39">
        <f>(C175-C163)/C163</f>
        <v>3.1695712595280374E-2</v>
      </c>
    </row>
    <row r="176" spans="1:4" x14ac:dyDescent="0.2">
      <c r="A176" s="15">
        <v>33816</v>
      </c>
      <c r="B176" s="40">
        <f>VLOOKUP(UMCSI_VS_USGDP!A176,'UMCSI-Exp-CC'!A:B,2,FALSE)</f>
        <v>76.599999999999994</v>
      </c>
      <c r="C176" s="40"/>
      <c r="D176" s="38"/>
    </row>
    <row r="177" spans="1:4" x14ac:dyDescent="0.2">
      <c r="A177" s="18">
        <v>33847</v>
      </c>
      <c r="B177" s="41">
        <f>VLOOKUP(UMCSI_VS_USGDP!A177,'UMCSI-Exp-CC'!A:B,2,FALSE)</f>
        <v>76.099999999999994</v>
      </c>
      <c r="C177" s="41"/>
      <c r="D177" s="39"/>
    </row>
    <row r="178" spans="1:4" x14ac:dyDescent="0.2">
      <c r="A178" s="15">
        <v>33877</v>
      </c>
      <c r="B178" s="40">
        <f>VLOOKUP(UMCSI_VS_USGDP!A178,'UMCSI-Exp-CC'!A:B,2,FALSE)</f>
        <v>75.599999999999994</v>
      </c>
      <c r="C178" s="40">
        <v>9732.9789999999994</v>
      </c>
      <c r="D178" s="38">
        <f>(C178-C166)/C166</f>
        <v>3.6653496782618103E-2</v>
      </c>
    </row>
    <row r="179" spans="1:4" x14ac:dyDescent="0.2">
      <c r="A179" s="18">
        <v>33908</v>
      </c>
      <c r="B179" s="41">
        <f>VLOOKUP(UMCSI_VS_USGDP!A179,'UMCSI-Exp-CC'!A:B,2,FALSE)</f>
        <v>73.3</v>
      </c>
      <c r="C179" s="41"/>
      <c r="D179" s="39"/>
    </row>
    <row r="180" spans="1:4" x14ac:dyDescent="0.2">
      <c r="A180" s="15">
        <v>33938</v>
      </c>
      <c r="B180" s="40">
        <f>VLOOKUP(UMCSI_VS_USGDP!A180,'UMCSI-Exp-CC'!A:B,2,FALSE)</f>
        <v>85.3</v>
      </c>
      <c r="C180" s="40"/>
      <c r="D180" s="38"/>
    </row>
    <row r="181" spans="1:4" x14ac:dyDescent="0.2">
      <c r="A181" s="18">
        <v>33969</v>
      </c>
      <c r="B181" s="41">
        <f>VLOOKUP(UMCSI_VS_USGDP!A181,'UMCSI-Exp-CC'!A:B,2,FALSE)</f>
        <v>91</v>
      </c>
      <c r="C181" s="41">
        <v>9834.51</v>
      </c>
      <c r="D181" s="39">
        <f>(C181-C169)/C169</f>
        <v>4.3829767135290125E-2</v>
      </c>
    </row>
    <row r="182" spans="1:4" x14ac:dyDescent="0.2">
      <c r="A182" s="15">
        <v>34000</v>
      </c>
      <c r="B182" s="40">
        <f>VLOOKUP(UMCSI_VS_USGDP!A182,'UMCSI-Exp-CC'!A:B,2,FALSE)</f>
        <v>89.3</v>
      </c>
      <c r="C182" s="40"/>
      <c r="D182" s="38"/>
    </row>
    <row r="183" spans="1:4" x14ac:dyDescent="0.2">
      <c r="A183" s="18">
        <v>34028</v>
      </c>
      <c r="B183" s="41">
        <f>VLOOKUP(UMCSI_VS_USGDP!A183,'UMCSI-Exp-CC'!A:B,2,FALSE)</f>
        <v>86.6</v>
      </c>
      <c r="C183" s="41"/>
      <c r="D183" s="39"/>
    </row>
    <row r="184" spans="1:4" x14ac:dyDescent="0.2">
      <c r="A184" s="15">
        <v>34059</v>
      </c>
      <c r="B184" s="40">
        <f>VLOOKUP(UMCSI_VS_USGDP!A184,'UMCSI-Exp-CC'!A:B,2,FALSE)</f>
        <v>85.9</v>
      </c>
      <c r="C184" s="40">
        <v>9850.973</v>
      </c>
      <c r="D184" s="38">
        <f>(C184-C172)/C172</f>
        <v>3.3209094782169685E-2</v>
      </c>
    </row>
    <row r="185" spans="1:4" x14ac:dyDescent="0.2">
      <c r="A185" s="18">
        <v>34089</v>
      </c>
      <c r="B185" s="41">
        <f>VLOOKUP(UMCSI_VS_USGDP!A185,'UMCSI-Exp-CC'!A:B,2,FALSE)</f>
        <v>85.6</v>
      </c>
      <c r="C185" s="41"/>
      <c r="D185" s="39"/>
    </row>
    <row r="186" spans="1:4" x14ac:dyDescent="0.2">
      <c r="A186" s="15">
        <v>34120</v>
      </c>
      <c r="B186" s="40">
        <f>VLOOKUP(UMCSI_VS_USGDP!A186,'UMCSI-Exp-CC'!A:B,2,FALSE)</f>
        <v>80.3</v>
      </c>
      <c r="C186" s="40"/>
      <c r="D186" s="38"/>
    </row>
    <row r="187" spans="1:4" x14ac:dyDescent="0.2">
      <c r="A187" s="18">
        <v>34150</v>
      </c>
      <c r="B187" s="41">
        <f>VLOOKUP(UMCSI_VS_USGDP!A187,'UMCSI-Exp-CC'!A:B,2,FALSE)</f>
        <v>81.5</v>
      </c>
      <c r="C187" s="41">
        <v>9908.3469999999998</v>
      </c>
      <c r="D187" s="39">
        <f>(C187-C175)/C175</f>
        <v>2.8078701503631745E-2</v>
      </c>
    </row>
    <row r="188" spans="1:4" x14ac:dyDescent="0.2">
      <c r="A188" s="15">
        <v>34181</v>
      </c>
      <c r="B188" s="40">
        <f>VLOOKUP(UMCSI_VS_USGDP!A188,'UMCSI-Exp-CC'!A:B,2,FALSE)</f>
        <v>77</v>
      </c>
      <c r="C188" s="40"/>
      <c r="D188" s="38"/>
    </row>
    <row r="189" spans="1:4" x14ac:dyDescent="0.2">
      <c r="A189" s="18">
        <v>34212</v>
      </c>
      <c r="B189" s="41">
        <f>VLOOKUP(UMCSI_VS_USGDP!A189,'UMCSI-Exp-CC'!A:B,2,FALSE)</f>
        <v>77.3</v>
      </c>
      <c r="C189" s="41"/>
      <c r="D189" s="39"/>
    </row>
    <row r="190" spans="1:4" x14ac:dyDescent="0.2">
      <c r="A190" s="15">
        <v>34242</v>
      </c>
      <c r="B190" s="40">
        <f>VLOOKUP(UMCSI_VS_USGDP!A190,'UMCSI-Exp-CC'!A:B,2,FALSE)</f>
        <v>77.900000000000006</v>
      </c>
      <c r="C190" s="40">
        <v>9955.6409999999996</v>
      </c>
      <c r="D190" s="38">
        <f>(C190-C178)/C178</f>
        <v>2.2877065695919026E-2</v>
      </c>
    </row>
    <row r="191" spans="1:4" x14ac:dyDescent="0.2">
      <c r="A191" s="18">
        <v>34273</v>
      </c>
      <c r="B191" s="41">
        <f>VLOOKUP(UMCSI_VS_USGDP!A191,'UMCSI-Exp-CC'!A:B,2,FALSE)</f>
        <v>82.7</v>
      </c>
      <c r="C191" s="41"/>
      <c r="D191" s="39"/>
    </row>
    <row r="192" spans="1:4" x14ac:dyDescent="0.2">
      <c r="A192" s="15">
        <v>34303</v>
      </c>
      <c r="B192" s="40">
        <f>VLOOKUP(UMCSI_VS_USGDP!A192,'UMCSI-Exp-CC'!A:B,2,FALSE)</f>
        <v>81.2</v>
      </c>
      <c r="C192" s="40"/>
      <c r="D192" s="38"/>
    </row>
    <row r="193" spans="1:4" x14ac:dyDescent="0.2">
      <c r="A193" s="18">
        <v>34334</v>
      </c>
      <c r="B193" s="41">
        <f>VLOOKUP(UMCSI_VS_USGDP!A193,'UMCSI-Exp-CC'!A:B,2,FALSE)</f>
        <v>88.2</v>
      </c>
      <c r="C193" s="41">
        <v>10091.049000000001</v>
      </c>
      <c r="D193" s="39">
        <f>(C193-C181)/C181</f>
        <v>2.6085590436127543E-2</v>
      </c>
    </row>
    <row r="194" spans="1:4" x14ac:dyDescent="0.2">
      <c r="A194" s="15">
        <v>34365</v>
      </c>
      <c r="B194" s="40">
        <f>VLOOKUP(UMCSI_VS_USGDP!A194,'UMCSI-Exp-CC'!A:B,2,FALSE)</f>
        <v>94.3</v>
      </c>
      <c r="C194" s="40"/>
      <c r="D194" s="38"/>
    </row>
    <row r="195" spans="1:4" x14ac:dyDescent="0.2">
      <c r="A195" s="18">
        <v>34393</v>
      </c>
      <c r="B195" s="41">
        <f>VLOOKUP(UMCSI_VS_USGDP!A195,'UMCSI-Exp-CC'!A:B,2,FALSE)</f>
        <v>93.2</v>
      </c>
      <c r="C195" s="41"/>
      <c r="D195" s="39"/>
    </row>
    <row r="196" spans="1:4" x14ac:dyDescent="0.2">
      <c r="A196" s="15">
        <v>34424</v>
      </c>
      <c r="B196" s="40">
        <f>VLOOKUP(UMCSI_VS_USGDP!A196,'UMCSI-Exp-CC'!A:B,2,FALSE)</f>
        <v>91.5</v>
      </c>
      <c r="C196" s="40">
        <v>10188.954</v>
      </c>
      <c r="D196" s="38">
        <f>(C196-C184)/C184</f>
        <v>3.430940273615609E-2</v>
      </c>
    </row>
    <row r="197" spans="1:4" x14ac:dyDescent="0.2">
      <c r="A197" s="18">
        <v>34454</v>
      </c>
      <c r="B197" s="41">
        <f>VLOOKUP(UMCSI_VS_USGDP!A197,'UMCSI-Exp-CC'!A:B,2,FALSE)</f>
        <v>92.6</v>
      </c>
      <c r="C197" s="41"/>
      <c r="D197" s="39"/>
    </row>
    <row r="198" spans="1:4" x14ac:dyDescent="0.2">
      <c r="A198" s="15">
        <v>34485</v>
      </c>
      <c r="B198" s="40">
        <f>VLOOKUP(UMCSI_VS_USGDP!A198,'UMCSI-Exp-CC'!A:B,2,FALSE)</f>
        <v>92.8</v>
      </c>
      <c r="C198" s="40"/>
      <c r="D198" s="38"/>
    </row>
    <row r="199" spans="1:4" x14ac:dyDescent="0.2">
      <c r="A199" s="18">
        <v>34515</v>
      </c>
      <c r="B199" s="41">
        <f>VLOOKUP(UMCSI_VS_USGDP!A199,'UMCSI-Exp-CC'!A:B,2,FALSE)</f>
        <v>91.2</v>
      </c>
      <c r="C199" s="41">
        <v>10327.019</v>
      </c>
      <c r="D199" s="39">
        <f>(C199-C187)/C187</f>
        <v>4.2254474939159931E-2</v>
      </c>
    </row>
    <row r="200" spans="1:4" x14ac:dyDescent="0.2">
      <c r="A200" s="15">
        <v>34546</v>
      </c>
      <c r="B200" s="40">
        <f>VLOOKUP(UMCSI_VS_USGDP!A200,'UMCSI-Exp-CC'!A:B,2,FALSE)</f>
        <v>89</v>
      </c>
      <c r="C200" s="40"/>
      <c r="D200" s="38"/>
    </row>
    <row r="201" spans="1:4" x14ac:dyDescent="0.2">
      <c r="A201" s="18">
        <v>34577</v>
      </c>
      <c r="B201" s="41">
        <f>VLOOKUP(UMCSI_VS_USGDP!A201,'UMCSI-Exp-CC'!A:B,2,FALSE)</f>
        <v>91.7</v>
      </c>
      <c r="C201" s="41"/>
      <c r="D201" s="39"/>
    </row>
    <row r="202" spans="1:4" x14ac:dyDescent="0.2">
      <c r="A202" s="15">
        <v>34607</v>
      </c>
      <c r="B202" s="40">
        <f>VLOOKUP(UMCSI_VS_USGDP!A202,'UMCSI-Exp-CC'!A:B,2,FALSE)</f>
        <v>91.5</v>
      </c>
      <c r="C202" s="40">
        <v>10387.382</v>
      </c>
      <c r="D202" s="38">
        <f>(C202-C190)/C190</f>
        <v>4.3366469321262188E-2</v>
      </c>
    </row>
    <row r="203" spans="1:4" x14ac:dyDescent="0.2">
      <c r="A203" s="18">
        <v>34638</v>
      </c>
      <c r="B203" s="41">
        <f>VLOOKUP(UMCSI_VS_USGDP!A203,'UMCSI-Exp-CC'!A:B,2,FALSE)</f>
        <v>92.7</v>
      </c>
      <c r="C203" s="41"/>
      <c r="D203" s="39"/>
    </row>
    <row r="204" spans="1:4" x14ac:dyDescent="0.2">
      <c r="A204" s="15">
        <v>34668</v>
      </c>
      <c r="B204" s="40">
        <f>VLOOKUP(UMCSI_VS_USGDP!A204,'UMCSI-Exp-CC'!A:B,2,FALSE)</f>
        <v>91.6</v>
      </c>
      <c r="C204" s="40"/>
      <c r="D204" s="38"/>
    </row>
    <row r="205" spans="1:4" x14ac:dyDescent="0.2">
      <c r="A205" s="18">
        <v>34699</v>
      </c>
      <c r="B205" s="41">
        <f>VLOOKUP(UMCSI_VS_USGDP!A205,'UMCSI-Exp-CC'!A:B,2,FALSE)</f>
        <v>95.1</v>
      </c>
      <c r="C205" s="41">
        <v>10506.371999999999</v>
      </c>
      <c r="D205" s="39">
        <f>(C205-C193)/C193</f>
        <v>4.1157564491065148E-2</v>
      </c>
    </row>
    <row r="206" spans="1:4" x14ac:dyDescent="0.2">
      <c r="A206" s="15">
        <v>34730</v>
      </c>
      <c r="B206" s="40">
        <f>VLOOKUP(UMCSI_VS_USGDP!A206,'UMCSI-Exp-CC'!A:B,2,FALSE)</f>
        <v>97.6</v>
      </c>
      <c r="C206" s="40"/>
      <c r="D206" s="38"/>
    </row>
    <row r="207" spans="1:4" x14ac:dyDescent="0.2">
      <c r="A207" s="18">
        <v>34758</v>
      </c>
      <c r="B207" s="41">
        <f>VLOOKUP(UMCSI_VS_USGDP!A207,'UMCSI-Exp-CC'!A:B,2,FALSE)</f>
        <v>95.1</v>
      </c>
      <c r="C207" s="41"/>
      <c r="D207" s="39"/>
    </row>
    <row r="208" spans="1:4" x14ac:dyDescent="0.2">
      <c r="A208" s="15">
        <v>34789</v>
      </c>
      <c r="B208" s="40">
        <f>VLOOKUP(UMCSI_VS_USGDP!A208,'UMCSI-Exp-CC'!A:B,2,FALSE)</f>
        <v>90.3</v>
      </c>
      <c r="C208" s="40">
        <v>10543.644</v>
      </c>
      <c r="D208" s="38">
        <f>(C208-C196)/C196</f>
        <v>3.4811227923887036E-2</v>
      </c>
    </row>
    <row r="209" spans="1:4" x14ac:dyDescent="0.2">
      <c r="A209" s="18">
        <v>34819</v>
      </c>
      <c r="B209" s="41">
        <f>VLOOKUP(UMCSI_VS_USGDP!A209,'UMCSI-Exp-CC'!A:B,2,FALSE)</f>
        <v>92.5</v>
      </c>
      <c r="C209" s="41"/>
      <c r="D209" s="39"/>
    </row>
    <row r="210" spans="1:4" x14ac:dyDescent="0.2">
      <c r="A210" s="15">
        <v>34850</v>
      </c>
      <c r="B210" s="40">
        <f>VLOOKUP(UMCSI_VS_USGDP!A210,'UMCSI-Exp-CC'!A:B,2,FALSE)</f>
        <v>89.8</v>
      </c>
      <c r="C210" s="40"/>
      <c r="D210" s="38"/>
    </row>
    <row r="211" spans="1:4" x14ac:dyDescent="0.2">
      <c r="A211" s="18">
        <v>34880</v>
      </c>
      <c r="B211" s="41">
        <f>VLOOKUP(UMCSI_VS_USGDP!A211,'UMCSI-Exp-CC'!A:B,2,FALSE)</f>
        <v>92.7</v>
      </c>
      <c r="C211" s="41">
        <v>10575.1</v>
      </c>
      <c r="D211" s="39">
        <f>(C211-C199)/C199</f>
        <v>2.4022518018026316E-2</v>
      </c>
    </row>
    <row r="212" spans="1:4" x14ac:dyDescent="0.2">
      <c r="A212" s="15">
        <v>34911</v>
      </c>
      <c r="B212" s="40">
        <f>VLOOKUP(UMCSI_VS_USGDP!A212,'UMCSI-Exp-CC'!A:B,2,FALSE)</f>
        <v>94.4</v>
      </c>
      <c r="C212" s="40"/>
      <c r="D212" s="38"/>
    </row>
    <row r="213" spans="1:4" x14ac:dyDescent="0.2">
      <c r="A213" s="18">
        <v>34942</v>
      </c>
      <c r="B213" s="41">
        <f>VLOOKUP(UMCSI_VS_USGDP!A213,'UMCSI-Exp-CC'!A:B,2,FALSE)</f>
        <v>96.2</v>
      </c>
      <c r="C213" s="41"/>
      <c r="D213" s="39"/>
    </row>
    <row r="214" spans="1:4" x14ac:dyDescent="0.2">
      <c r="A214" s="15">
        <v>34972</v>
      </c>
      <c r="B214" s="40">
        <f>VLOOKUP(UMCSI_VS_USGDP!A214,'UMCSI-Exp-CC'!A:B,2,FALSE)</f>
        <v>88.9</v>
      </c>
      <c r="C214" s="40">
        <v>10665.06</v>
      </c>
      <c r="D214" s="38">
        <f>(C214-C202)/C202</f>
        <v>2.6732241097901271E-2</v>
      </c>
    </row>
    <row r="215" spans="1:4" x14ac:dyDescent="0.2">
      <c r="A215" s="18">
        <v>35003</v>
      </c>
      <c r="B215" s="41">
        <f>VLOOKUP(UMCSI_VS_USGDP!A215,'UMCSI-Exp-CC'!A:B,2,FALSE)</f>
        <v>90.2</v>
      </c>
      <c r="C215" s="41"/>
      <c r="D215" s="39"/>
    </row>
    <row r="216" spans="1:4" x14ac:dyDescent="0.2">
      <c r="A216" s="15">
        <v>35033</v>
      </c>
      <c r="B216" s="40">
        <f>VLOOKUP(UMCSI_VS_USGDP!A216,'UMCSI-Exp-CC'!A:B,2,FALSE)</f>
        <v>88.2</v>
      </c>
      <c r="C216" s="40"/>
      <c r="D216" s="38"/>
    </row>
    <row r="217" spans="1:4" x14ac:dyDescent="0.2">
      <c r="A217" s="18">
        <v>35064</v>
      </c>
      <c r="B217" s="41">
        <f>VLOOKUP(UMCSI_VS_USGDP!A217,'UMCSI-Exp-CC'!A:B,2,FALSE)</f>
        <v>91</v>
      </c>
      <c r="C217" s="41">
        <v>10737.477999999999</v>
      </c>
      <c r="D217" s="39">
        <f>(C217-C205)/C205</f>
        <v>2.1996746355449796E-2</v>
      </c>
    </row>
    <row r="218" spans="1:4" x14ac:dyDescent="0.2">
      <c r="A218" s="15">
        <v>35095</v>
      </c>
      <c r="B218" s="40">
        <f>VLOOKUP(UMCSI_VS_USGDP!A218,'UMCSI-Exp-CC'!A:B,2,FALSE)</f>
        <v>89.3</v>
      </c>
      <c r="C218" s="40"/>
      <c r="D218" s="38"/>
    </row>
    <row r="219" spans="1:4" x14ac:dyDescent="0.2">
      <c r="A219" s="18">
        <v>35124</v>
      </c>
      <c r="B219" s="41">
        <f>VLOOKUP(UMCSI_VS_USGDP!A219,'UMCSI-Exp-CC'!A:B,2,FALSE)</f>
        <v>88.5</v>
      </c>
      <c r="C219" s="41"/>
      <c r="D219" s="39"/>
    </row>
    <row r="220" spans="1:4" x14ac:dyDescent="0.2">
      <c r="A220" s="15">
        <v>35155</v>
      </c>
      <c r="B220" s="40">
        <f>VLOOKUP(UMCSI_VS_USGDP!A220,'UMCSI-Exp-CC'!A:B,2,FALSE)</f>
        <v>93.7</v>
      </c>
      <c r="C220" s="40">
        <v>10817.896000000001</v>
      </c>
      <c r="D220" s="38">
        <f>(C220-C208)/C208</f>
        <v>2.6011121012811167E-2</v>
      </c>
    </row>
    <row r="221" spans="1:4" x14ac:dyDescent="0.2">
      <c r="A221" s="18">
        <v>35185</v>
      </c>
      <c r="B221" s="41">
        <f>VLOOKUP(UMCSI_VS_USGDP!A221,'UMCSI-Exp-CC'!A:B,2,FALSE)</f>
        <v>92.7</v>
      </c>
      <c r="C221" s="41"/>
      <c r="D221" s="39"/>
    </row>
    <row r="222" spans="1:4" x14ac:dyDescent="0.2">
      <c r="A222" s="15">
        <v>35216</v>
      </c>
      <c r="B222" s="40">
        <f>VLOOKUP(UMCSI_VS_USGDP!A222,'UMCSI-Exp-CC'!A:B,2,FALSE)</f>
        <v>89.4</v>
      </c>
      <c r="C222" s="40"/>
      <c r="D222" s="38"/>
    </row>
    <row r="223" spans="1:4" x14ac:dyDescent="0.2">
      <c r="A223" s="18">
        <v>35246</v>
      </c>
      <c r="B223" s="41">
        <f>VLOOKUP(UMCSI_VS_USGDP!A223,'UMCSI-Exp-CC'!A:B,2,FALSE)</f>
        <v>92.4</v>
      </c>
      <c r="C223" s="41">
        <v>10998.322</v>
      </c>
      <c r="D223" s="39">
        <f>(C223-C211)/C211</f>
        <v>4.0020614462274562E-2</v>
      </c>
    </row>
    <row r="224" spans="1:4" x14ac:dyDescent="0.2">
      <c r="A224" s="15">
        <v>35277</v>
      </c>
      <c r="B224" s="40">
        <f>VLOOKUP(UMCSI_VS_USGDP!A224,'UMCSI-Exp-CC'!A:B,2,FALSE)</f>
        <v>94.7</v>
      </c>
      <c r="C224" s="40"/>
      <c r="D224" s="38"/>
    </row>
    <row r="225" spans="1:4" x14ac:dyDescent="0.2">
      <c r="A225" s="18">
        <v>35308</v>
      </c>
      <c r="B225" s="41">
        <f>VLOOKUP(UMCSI_VS_USGDP!A225,'UMCSI-Exp-CC'!A:B,2,FALSE)</f>
        <v>95.3</v>
      </c>
      <c r="C225" s="41"/>
      <c r="D225" s="39"/>
    </row>
    <row r="226" spans="1:4" x14ac:dyDescent="0.2">
      <c r="A226" s="15">
        <v>35338</v>
      </c>
      <c r="B226" s="40">
        <f>VLOOKUP(UMCSI_VS_USGDP!A226,'UMCSI-Exp-CC'!A:B,2,FALSE)</f>
        <v>94.7</v>
      </c>
      <c r="C226" s="40">
        <v>11096.976000000001</v>
      </c>
      <c r="D226" s="38">
        <f>(C226-C214)/C214</f>
        <v>4.049822504514753E-2</v>
      </c>
    </row>
    <row r="227" spans="1:4" x14ac:dyDescent="0.2">
      <c r="A227" s="18">
        <v>35369</v>
      </c>
      <c r="B227" s="41">
        <f>VLOOKUP(UMCSI_VS_USGDP!A227,'UMCSI-Exp-CC'!A:B,2,FALSE)</f>
        <v>96.5</v>
      </c>
      <c r="C227" s="41"/>
      <c r="D227" s="39"/>
    </row>
    <row r="228" spans="1:4" x14ac:dyDescent="0.2">
      <c r="A228" s="15">
        <v>35399</v>
      </c>
      <c r="B228" s="40">
        <f>VLOOKUP(UMCSI_VS_USGDP!A228,'UMCSI-Exp-CC'!A:B,2,FALSE)</f>
        <v>99.2</v>
      </c>
      <c r="C228" s="40"/>
      <c r="D228" s="38"/>
    </row>
    <row r="229" spans="1:4" x14ac:dyDescent="0.2">
      <c r="A229" s="18">
        <v>35430</v>
      </c>
      <c r="B229" s="41">
        <f>VLOOKUP(UMCSI_VS_USGDP!A229,'UMCSI-Exp-CC'!A:B,2,FALSE)</f>
        <v>96.9</v>
      </c>
      <c r="C229" s="41">
        <v>11212.205</v>
      </c>
      <c r="D229" s="39">
        <f>(C229-C217)/C217</f>
        <v>4.4212151121520417E-2</v>
      </c>
    </row>
    <row r="230" spans="1:4" x14ac:dyDescent="0.2">
      <c r="A230" s="15">
        <v>35461</v>
      </c>
      <c r="B230" s="40">
        <f>VLOOKUP(UMCSI_VS_USGDP!A230,'UMCSI-Exp-CC'!A:B,2,FALSE)</f>
        <v>97.4</v>
      </c>
      <c r="C230" s="40"/>
      <c r="D230" s="38"/>
    </row>
    <row r="231" spans="1:4" x14ac:dyDescent="0.2">
      <c r="A231" s="18">
        <v>35489</v>
      </c>
      <c r="B231" s="41">
        <f>VLOOKUP(UMCSI_VS_USGDP!A231,'UMCSI-Exp-CC'!A:B,2,FALSE)</f>
        <v>99.7</v>
      </c>
      <c r="C231" s="41"/>
      <c r="D231" s="39"/>
    </row>
    <row r="232" spans="1:4" x14ac:dyDescent="0.2">
      <c r="A232" s="15">
        <v>35520</v>
      </c>
      <c r="B232" s="40">
        <f>VLOOKUP(UMCSI_VS_USGDP!A232,'UMCSI-Exp-CC'!A:B,2,FALSE)</f>
        <v>100</v>
      </c>
      <c r="C232" s="40">
        <v>11284.587</v>
      </c>
      <c r="D232" s="38">
        <f>(C232-C220)/C220</f>
        <v>4.3140643984745174E-2</v>
      </c>
    </row>
    <row r="233" spans="1:4" x14ac:dyDescent="0.2">
      <c r="A233" s="18">
        <v>35550</v>
      </c>
      <c r="B233" s="41">
        <f>VLOOKUP(UMCSI_VS_USGDP!A233,'UMCSI-Exp-CC'!A:B,2,FALSE)</f>
        <v>101.4</v>
      </c>
      <c r="C233" s="41"/>
      <c r="D233" s="39"/>
    </row>
    <row r="234" spans="1:4" x14ac:dyDescent="0.2">
      <c r="A234" s="15">
        <v>35581</v>
      </c>
      <c r="B234" s="40">
        <f>VLOOKUP(UMCSI_VS_USGDP!A234,'UMCSI-Exp-CC'!A:B,2,FALSE)</f>
        <v>103.2</v>
      </c>
      <c r="C234" s="40"/>
      <c r="D234" s="38"/>
    </row>
    <row r="235" spans="1:4" x14ac:dyDescent="0.2">
      <c r="A235" s="18">
        <v>35611</v>
      </c>
      <c r="B235" s="41">
        <f>VLOOKUP(UMCSI_VS_USGDP!A235,'UMCSI-Exp-CC'!A:B,2,FALSE)</f>
        <v>104.5</v>
      </c>
      <c r="C235" s="41">
        <v>11472.137000000001</v>
      </c>
      <c r="D235" s="39">
        <f>(C235-C223)/C223</f>
        <v>4.3080662668359818E-2</v>
      </c>
    </row>
    <row r="236" spans="1:4" x14ac:dyDescent="0.2">
      <c r="A236" s="15">
        <v>35642</v>
      </c>
      <c r="B236" s="40">
        <f>VLOOKUP(UMCSI_VS_USGDP!A236,'UMCSI-Exp-CC'!A:B,2,FALSE)</f>
        <v>107.1</v>
      </c>
      <c r="C236" s="40"/>
      <c r="D236" s="38"/>
    </row>
    <row r="237" spans="1:4" x14ac:dyDescent="0.2">
      <c r="A237" s="18">
        <v>35673</v>
      </c>
      <c r="B237" s="41">
        <f>VLOOKUP(UMCSI_VS_USGDP!A237,'UMCSI-Exp-CC'!A:B,2,FALSE)</f>
        <v>104.4</v>
      </c>
      <c r="C237" s="41"/>
      <c r="D237" s="39"/>
    </row>
    <row r="238" spans="1:4" x14ac:dyDescent="0.2">
      <c r="A238" s="15">
        <v>35703</v>
      </c>
      <c r="B238" s="40">
        <f>VLOOKUP(UMCSI_VS_USGDP!A238,'UMCSI-Exp-CC'!A:B,2,FALSE)</f>
        <v>106</v>
      </c>
      <c r="C238" s="40">
        <v>11615.636</v>
      </c>
      <c r="D238" s="38">
        <f>(C238-C226)/C226</f>
        <v>4.6738859307256304E-2</v>
      </c>
    </row>
    <row r="239" spans="1:4" x14ac:dyDescent="0.2">
      <c r="A239" s="18">
        <v>35734</v>
      </c>
      <c r="B239" s="41">
        <f>VLOOKUP(UMCSI_VS_USGDP!A239,'UMCSI-Exp-CC'!A:B,2,FALSE)</f>
        <v>105.6</v>
      </c>
      <c r="C239" s="41"/>
      <c r="D239" s="39"/>
    </row>
    <row r="240" spans="1:4" x14ac:dyDescent="0.2">
      <c r="A240" s="15">
        <v>35764</v>
      </c>
      <c r="B240" s="40">
        <f>VLOOKUP(UMCSI_VS_USGDP!A240,'UMCSI-Exp-CC'!A:B,2,FALSE)</f>
        <v>107.2</v>
      </c>
      <c r="C240" s="40"/>
      <c r="D240" s="38"/>
    </row>
    <row r="241" spans="1:4" x14ac:dyDescent="0.2">
      <c r="A241" s="18">
        <v>35795</v>
      </c>
      <c r="B241" s="41">
        <f>VLOOKUP(UMCSI_VS_USGDP!A241,'UMCSI-Exp-CC'!A:B,2,FALSE)</f>
        <v>102.1</v>
      </c>
      <c r="C241" s="41">
        <v>11715.393</v>
      </c>
      <c r="D241" s="39">
        <f>(C241-C229)/C229</f>
        <v>4.4878594353207076E-2</v>
      </c>
    </row>
    <row r="242" spans="1:4" x14ac:dyDescent="0.2">
      <c r="A242" s="15">
        <v>35826</v>
      </c>
      <c r="B242" s="40">
        <f>VLOOKUP(UMCSI_VS_USGDP!A242,'UMCSI-Exp-CC'!A:B,2,FALSE)</f>
        <v>106.6</v>
      </c>
      <c r="C242" s="40"/>
      <c r="D242" s="38"/>
    </row>
    <row r="243" spans="1:4" x14ac:dyDescent="0.2">
      <c r="A243" s="18">
        <v>35854</v>
      </c>
      <c r="B243" s="41">
        <f>VLOOKUP(UMCSI_VS_USGDP!A243,'UMCSI-Exp-CC'!A:B,2,FALSE)</f>
        <v>110.4</v>
      </c>
      <c r="C243" s="41"/>
      <c r="D243" s="39"/>
    </row>
    <row r="244" spans="1:4" x14ac:dyDescent="0.2">
      <c r="A244" s="15">
        <v>35885</v>
      </c>
      <c r="B244" s="40">
        <f>VLOOKUP(UMCSI_VS_USGDP!A244,'UMCSI-Exp-CC'!A:B,2,FALSE)</f>
        <v>106.5</v>
      </c>
      <c r="C244" s="40">
        <v>11832.486000000001</v>
      </c>
      <c r="D244" s="38">
        <f>(C244-C232)/C232</f>
        <v>4.8552862413130518E-2</v>
      </c>
    </row>
    <row r="245" spans="1:4" x14ac:dyDescent="0.2">
      <c r="A245" s="18">
        <v>35915</v>
      </c>
      <c r="B245" s="41">
        <f>VLOOKUP(UMCSI_VS_USGDP!A245,'UMCSI-Exp-CC'!A:B,2,FALSE)</f>
        <v>108.7</v>
      </c>
      <c r="C245" s="41"/>
      <c r="D245" s="39"/>
    </row>
    <row r="246" spans="1:4" x14ac:dyDescent="0.2">
      <c r="A246" s="15">
        <v>35946</v>
      </c>
      <c r="B246" s="40">
        <f>VLOOKUP(UMCSI_VS_USGDP!A246,'UMCSI-Exp-CC'!A:B,2,FALSE)</f>
        <v>106.5</v>
      </c>
      <c r="C246" s="40"/>
      <c r="D246" s="38"/>
    </row>
    <row r="247" spans="1:4" x14ac:dyDescent="0.2">
      <c r="A247" s="18">
        <v>35976</v>
      </c>
      <c r="B247" s="41">
        <f>VLOOKUP(UMCSI_VS_USGDP!A247,'UMCSI-Exp-CC'!A:B,2,FALSE)</f>
        <v>105.6</v>
      </c>
      <c r="C247" s="41">
        <v>11942.031999999999</v>
      </c>
      <c r="D247" s="39">
        <f>(C247-C235)/C235</f>
        <v>4.0959674731917743E-2</v>
      </c>
    </row>
    <row r="248" spans="1:4" x14ac:dyDescent="0.2">
      <c r="A248" s="15">
        <v>36007</v>
      </c>
      <c r="B248" s="40">
        <f>VLOOKUP(UMCSI_VS_USGDP!A248,'UMCSI-Exp-CC'!A:B,2,FALSE)</f>
        <v>105.2</v>
      </c>
      <c r="C248" s="40"/>
      <c r="D248" s="38"/>
    </row>
    <row r="249" spans="1:4" x14ac:dyDescent="0.2">
      <c r="A249" s="18">
        <v>36038</v>
      </c>
      <c r="B249" s="41">
        <f>VLOOKUP(UMCSI_VS_USGDP!A249,'UMCSI-Exp-CC'!A:B,2,FALSE)</f>
        <v>104.4</v>
      </c>
      <c r="C249" s="41"/>
      <c r="D249" s="39"/>
    </row>
    <row r="250" spans="1:4" x14ac:dyDescent="0.2">
      <c r="A250" s="15">
        <v>36068</v>
      </c>
      <c r="B250" s="40">
        <f>VLOOKUP(UMCSI_VS_USGDP!A250,'UMCSI-Exp-CC'!A:B,2,FALSE)</f>
        <v>100.9</v>
      </c>
      <c r="C250" s="40">
        <v>12091.614</v>
      </c>
      <c r="D250" s="38">
        <f>(C250-C238)/C238</f>
        <v>4.0977351563013784E-2</v>
      </c>
    </row>
    <row r="251" spans="1:4" x14ac:dyDescent="0.2">
      <c r="A251" s="18">
        <v>36099</v>
      </c>
      <c r="B251" s="41">
        <f>VLOOKUP(UMCSI_VS_USGDP!A251,'UMCSI-Exp-CC'!A:B,2,FALSE)</f>
        <v>97.4</v>
      </c>
      <c r="C251" s="41"/>
      <c r="D251" s="39"/>
    </row>
    <row r="252" spans="1:4" x14ac:dyDescent="0.2">
      <c r="A252" s="15">
        <v>36129</v>
      </c>
      <c r="B252" s="40">
        <f>VLOOKUP(UMCSI_VS_USGDP!A252,'UMCSI-Exp-CC'!A:B,2,FALSE)</f>
        <v>102.7</v>
      </c>
      <c r="C252" s="40"/>
      <c r="D252" s="38"/>
    </row>
    <row r="253" spans="1:4" x14ac:dyDescent="0.2">
      <c r="A253" s="18">
        <v>36160</v>
      </c>
      <c r="B253" s="41">
        <f>VLOOKUP(UMCSI_VS_USGDP!A253,'UMCSI-Exp-CC'!A:B,2,FALSE)</f>
        <v>100.5</v>
      </c>
      <c r="C253" s="41">
        <v>12287</v>
      </c>
      <c r="D253" s="39">
        <f>(C253-C241)/C241</f>
        <v>4.8791107562503447E-2</v>
      </c>
    </row>
    <row r="254" spans="1:4" x14ac:dyDescent="0.2">
      <c r="A254" s="15">
        <v>36191</v>
      </c>
      <c r="B254" s="40">
        <f>VLOOKUP(UMCSI_VS_USGDP!A254,'UMCSI-Exp-CC'!A:B,2,FALSE)</f>
        <v>103.9</v>
      </c>
      <c r="C254" s="40"/>
      <c r="D254" s="38"/>
    </row>
    <row r="255" spans="1:4" x14ac:dyDescent="0.2">
      <c r="A255" s="18">
        <v>36219</v>
      </c>
      <c r="B255" s="41">
        <f>VLOOKUP(UMCSI_VS_USGDP!A255,'UMCSI-Exp-CC'!A:B,2,FALSE)</f>
        <v>108.1</v>
      </c>
      <c r="C255" s="41"/>
      <c r="D255" s="39"/>
    </row>
    <row r="256" spans="1:4" x14ac:dyDescent="0.2">
      <c r="A256" s="15">
        <v>36250</v>
      </c>
      <c r="B256" s="40">
        <f>VLOOKUP(UMCSI_VS_USGDP!A256,'UMCSI-Exp-CC'!A:B,2,FALSE)</f>
        <v>105.7</v>
      </c>
      <c r="C256" s="40">
        <v>12403.293</v>
      </c>
      <c r="D256" s="38">
        <f>(C256-C244)/C244</f>
        <v>4.8240665571038822E-2</v>
      </c>
    </row>
    <row r="257" spans="1:4" x14ac:dyDescent="0.2">
      <c r="A257" s="18">
        <v>36280</v>
      </c>
      <c r="B257" s="41">
        <f>VLOOKUP(UMCSI_VS_USGDP!A257,'UMCSI-Exp-CC'!A:B,2,FALSE)</f>
        <v>104.6</v>
      </c>
      <c r="C257" s="41"/>
      <c r="D257" s="39"/>
    </row>
    <row r="258" spans="1:4" x14ac:dyDescent="0.2">
      <c r="A258" s="15">
        <v>36311</v>
      </c>
      <c r="B258" s="40">
        <f>VLOOKUP(UMCSI_VS_USGDP!A258,'UMCSI-Exp-CC'!A:B,2,FALSE)</f>
        <v>106.8</v>
      </c>
      <c r="C258" s="40"/>
      <c r="D258" s="38"/>
    </row>
    <row r="259" spans="1:4" x14ac:dyDescent="0.2">
      <c r="A259" s="18">
        <v>36341</v>
      </c>
      <c r="B259" s="41">
        <f>VLOOKUP(UMCSI_VS_USGDP!A259,'UMCSI-Exp-CC'!A:B,2,FALSE)</f>
        <v>107.3</v>
      </c>
      <c r="C259" s="41">
        <v>12498.694</v>
      </c>
      <c r="D259" s="39">
        <f>(C259-C247)/C247</f>
        <v>4.6613675126645139E-2</v>
      </c>
    </row>
    <row r="260" spans="1:4" x14ac:dyDescent="0.2">
      <c r="A260" s="15">
        <v>36372</v>
      </c>
      <c r="B260" s="40">
        <f>VLOOKUP(UMCSI_VS_USGDP!A260,'UMCSI-Exp-CC'!A:B,2,FALSE)</f>
        <v>106</v>
      </c>
      <c r="C260" s="40"/>
      <c r="D260" s="38"/>
    </row>
    <row r="261" spans="1:4" x14ac:dyDescent="0.2">
      <c r="A261" s="18">
        <v>36403</v>
      </c>
      <c r="B261" s="41">
        <f>VLOOKUP(UMCSI_VS_USGDP!A261,'UMCSI-Exp-CC'!A:B,2,FALSE)</f>
        <v>104.5</v>
      </c>
      <c r="C261" s="41"/>
      <c r="D261" s="39"/>
    </row>
    <row r="262" spans="1:4" x14ac:dyDescent="0.2">
      <c r="A262" s="15">
        <v>36433</v>
      </c>
      <c r="B262" s="40">
        <f>VLOOKUP(UMCSI_VS_USGDP!A262,'UMCSI-Exp-CC'!A:B,2,FALSE)</f>
        <v>107.2</v>
      </c>
      <c r="C262" s="40">
        <v>12662.385</v>
      </c>
      <c r="D262" s="38">
        <f>(C262-C250)/C250</f>
        <v>4.7203872038918931E-2</v>
      </c>
    </row>
    <row r="263" spans="1:4" x14ac:dyDescent="0.2">
      <c r="A263" s="18">
        <v>36464</v>
      </c>
      <c r="B263" s="41">
        <f>VLOOKUP(UMCSI_VS_USGDP!A263,'UMCSI-Exp-CC'!A:B,2,FALSE)</f>
        <v>103.2</v>
      </c>
      <c r="C263" s="41"/>
      <c r="D263" s="39"/>
    </row>
    <row r="264" spans="1:4" x14ac:dyDescent="0.2">
      <c r="A264" s="15">
        <v>36494</v>
      </c>
      <c r="B264" s="40">
        <f>VLOOKUP(UMCSI_VS_USGDP!A264,'UMCSI-Exp-CC'!A:B,2,FALSE)</f>
        <v>107.2</v>
      </c>
      <c r="C264" s="40"/>
      <c r="D264" s="38"/>
    </row>
    <row r="265" spans="1:4" x14ac:dyDescent="0.2">
      <c r="A265" s="18">
        <v>36525</v>
      </c>
      <c r="B265" s="41">
        <f>VLOOKUP(UMCSI_VS_USGDP!A265,'UMCSI-Exp-CC'!A:B,2,FALSE)</f>
        <v>105.4</v>
      </c>
      <c r="C265" s="41">
        <v>12877.593000000001</v>
      </c>
      <c r="D265" s="39">
        <f>(C265-C253)/C253</f>
        <v>4.8066493041425962E-2</v>
      </c>
    </row>
    <row r="266" spans="1:4" x14ac:dyDescent="0.2">
      <c r="A266" s="15">
        <v>36556</v>
      </c>
      <c r="B266" s="40">
        <f>VLOOKUP(UMCSI_VS_USGDP!A266,'UMCSI-Exp-CC'!A:B,2,FALSE)</f>
        <v>111.4</v>
      </c>
      <c r="C266" s="40"/>
      <c r="D266" s="38"/>
    </row>
    <row r="267" spans="1:4" x14ac:dyDescent="0.2">
      <c r="A267" s="18">
        <v>36585</v>
      </c>
      <c r="B267" s="41">
        <f>VLOOKUP(UMCSI_VS_USGDP!A267,'UMCSI-Exp-CC'!A:B,2,FALSE)</f>
        <v>111.3</v>
      </c>
      <c r="C267" s="41"/>
      <c r="D267" s="39"/>
    </row>
    <row r="268" spans="1:4" x14ac:dyDescent="0.2">
      <c r="A268" s="15">
        <v>36616</v>
      </c>
      <c r="B268" s="40">
        <f>VLOOKUP(UMCSI_VS_USGDP!A268,'UMCSI-Exp-CC'!A:B,2,FALSE)</f>
        <v>107.1</v>
      </c>
      <c r="C268" s="40">
        <v>12924.179</v>
      </c>
      <c r="D268" s="38">
        <f>(C268-C256)/C256</f>
        <v>4.199578289410727E-2</v>
      </c>
    </row>
    <row r="269" spans="1:4" x14ac:dyDescent="0.2">
      <c r="A269" s="18">
        <v>36646</v>
      </c>
      <c r="B269" s="41">
        <f>VLOOKUP(UMCSI_VS_USGDP!A269,'UMCSI-Exp-CC'!A:B,2,FALSE)</f>
        <v>109.2</v>
      </c>
      <c r="C269" s="41"/>
      <c r="D269" s="39"/>
    </row>
    <row r="270" spans="1:4" x14ac:dyDescent="0.2">
      <c r="A270" s="15">
        <v>36677</v>
      </c>
      <c r="B270" s="40">
        <f>VLOOKUP(UMCSI_VS_USGDP!A270,'UMCSI-Exp-CC'!A:B,2,FALSE)</f>
        <v>110.7</v>
      </c>
      <c r="C270" s="40"/>
      <c r="D270" s="38"/>
    </row>
    <row r="271" spans="1:4" x14ac:dyDescent="0.2">
      <c r="A271" s="18">
        <v>36707</v>
      </c>
      <c r="B271" s="41">
        <f>VLOOKUP(UMCSI_VS_USGDP!A271,'UMCSI-Exp-CC'!A:B,2,FALSE)</f>
        <v>106.4</v>
      </c>
      <c r="C271" s="41">
        <v>13160.842000000001</v>
      </c>
      <c r="D271" s="39">
        <f>(C271-C259)/C259</f>
        <v>5.2977375076148039E-2</v>
      </c>
    </row>
    <row r="272" spans="1:4" x14ac:dyDescent="0.2">
      <c r="A272" s="15">
        <v>36738</v>
      </c>
      <c r="B272" s="40">
        <f>VLOOKUP(UMCSI_VS_USGDP!A272,'UMCSI-Exp-CC'!A:B,2,FALSE)</f>
        <v>108.3</v>
      </c>
      <c r="C272" s="40"/>
      <c r="D272" s="38"/>
    </row>
    <row r="273" spans="1:4" x14ac:dyDescent="0.2">
      <c r="A273" s="18">
        <v>36769</v>
      </c>
      <c r="B273" s="41">
        <f>VLOOKUP(UMCSI_VS_USGDP!A273,'UMCSI-Exp-CC'!A:B,2,FALSE)</f>
        <v>107.3</v>
      </c>
      <c r="C273" s="41"/>
      <c r="D273" s="39"/>
    </row>
    <row r="274" spans="1:4" x14ac:dyDescent="0.2">
      <c r="A274" s="15">
        <v>36799</v>
      </c>
      <c r="B274" s="40">
        <f>VLOOKUP(UMCSI_VS_USGDP!A274,'UMCSI-Exp-CC'!A:B,2,FALSE)</f>
        <v>106.8</v>
      </c>
      <c r="C274" s="40">
        <v>13178.419</v>
      </c>
      <c r="D274" s="38">
        <f>(C274-C262)/C262</f>
        <v>4.0753302004322221E-2</v>
      </c>
    </row>
    <row r="275" spans="1:4" x14ac:dyDescent="0.2">
      <c r="A275" s="18">
        <v>36830</v>
      </c>
      <c r="B275" s="41">
        <f>VLOOKUP(UMCSI_VS_USGDP!A275,'UMCSI-Exp-CC'!A:B,2,FALSE)</f>
        <v>105.8</v>
      </c>
      <c r="C275" s="41"/>
      <c r="D275" s="39"/>
    </row>
    <row r="276" spans="1:4" x14ac:dyDescent="0.2">
      <c r="A276" s="15">
        <v>36860</v>
      </c>
      <c r="B276" s="40">
        <f>VLOOKUP(UMCSI_VS_USGDP!A276,'UMCSI-Exp-CC'!A:B,2,FALSE)</f>
        <v>107.6</v>
      </c>
      <c r="C276" s="40"/>
      <c r="D276" s="38"/>
    </row>
    <row r="277" spans="1:4" x14ac:dyDescent="0.2">
      <c r="A277" s="18">
        <v>36891</v>
      </c>
      <c r="B277" s="41">
        <f>VLOOKUP(UMCSI_VS_USGDP!A277,'UMCSI-Exp-CC'!A:B,2,FALSE)</f>
        <v>98.4</v>
      </c>
      <c r="C277" s="41">
        <v>13260.505999999999</v>
      </c>
      <c r="D277" s="39">
        <f>(C277-C265)/C265</f>
        <v>2.9734826997560696E-2</v>
      </c>
    </row>
    <row r="278" spans="1:4" x14ac:dyDescent="0.2">
      <c r="A278" s="15">
        <v>36922</v>
      </c>
      <c r="B278" s="40">
        <f>VLOOKUP(UMCSI_VS_USGDP!A278,'UMCSI-Exp-CC'!A:B,2,FALSE)</f>
        <v>94.7</v>
      </c>
      <c r="C278" s="40"/>
      <c r="D278" s="38"/>
    </row>
    <row r="279" spans="1:4" x14ac:dyDescent="0.2">
      <c r="A279" s="18">
        <v>36950</v>
      </c>
      <c r="B279" s="41">
        <f>VLOOKUP(UMCSI_VS_USGDP!A279,'UMCSI-Exp-CC'!A:B,2,FALSE)</f>
        <v>90.6</v>
      </c>
      <c r="C279" s="41"/>
      <c r="D279" s="39"/>
    </row>
    <row r="280" spans="1:4" x14ac:dyDescent="0.2">
      <c r="A280" s="15">
        <v>36981</v>
      </c>
      <c r="B280" s="40">
        <f>VLOOKUP(UMCSI_VS_USGDP!A280,'UMCSI-Exp-CC'!A:B,2,FALSE)</f>
        <v>91.5</v>
      </c>
      <c r="C280" s="40">
        <v>13222.69</v>
      </c>
      <c r="D280" s="38">
        <f>(C280-C268)/C268</f>
        <v>2.3097095761363286E-2</v>
      </c>
    </row>
    <row r="281" spans="1:4" x14ac:dyDescent="0.2">
      <c r="A281" s="18">
        <v>37011</v>
      </c>
      <c r="B281" s="41">
        <f>VLOOKUP(UMCSI_VS_USGDP!A281,'UMCSI-Exp-CC'!A:B,2,FALSE)</f>
        <v>88.4</v>
      </c>
      <c r="C281" s="41"/>
      <c r="D281" s="39"/>
    </row>
    <row r="282" spans="1:4" x14ac:dyDescent="0.2">
      <c r="A282" s="15">
        <v>37042</v>
      </c>
      <c r="B282" s="40">
        <f>VLOOKUP(UMCSI_VS_USGDP!A282,'UMCSI-Exp-CC'!A:B,2,FALSE)</f>
        <v>92</v>
      </c>
      <c r="C282" s="40"/>
      <c r="D282" s="38"/>
    </row>
    <row r="283" spans="1:4" x14ac:dyDescent="0.2">
      <c r="A283" s="18">
        <v>37072</v>
      </c>
      <c r="B283" s="41">
        <f>VLOOKUP(UMCSI_VS_USGDP!A283,'UMCSI-Exp-CC'!A:B,2,FALSE)</f>
        <v>92.6</v>
      </c>
      <c r="C283" s="41">
        <v>13299.984</v>
      </c>
      <c r="D283" s="39">
        <f>(C283-C271)/C271</f>
        <v>1.0572423861634371E-2</v>
      </c>
    </row>
    <row r="284" spans="1:4" x14ac:dyDescent="0.2">
      <c r="A284" s="15">
        <v>37103</v>
      </c>
      <c r="B284" s="40">
        <f>VLOOKUP(UMCSI_VS_USGDP!A284,'UMCSI-Exp-CC'!A:B,2,FALSE)</f>
        <v>92.4</v>
      </c>
      <c r="C284" s="40"/>
      <c r="D284" s="38"/>
    </row>
    <row r="285" spans="1:4" x14ac:dyDescent="0.2">
      <c r="A285" s="18">
        <v>37134</v>
      </c>
      <c r="B285" s="41">
        <f>VLOOKUP(UMCSI_VS_USGDP!A285,'UMCSI-Exp-CC'!A:B,2,FALSE)</f>
        <v>91.5</v>
      </c>
      <c r="C285" s="41"/>
      <c r="D285" s="39"/>
    </row>
    <row r="286" spans="1:4" x14ac:dyDescent="0.2">
      <c r="A286" s="15">
        <v>37164</v>
      </c>
      <c r="B286" s="40">
        <f>VLOOKUP(UMCSI_VS_USGDP!A286,'UMCSI-Exp-CC'!A:B,2,FALSE)</f>
        <v>81.8</v>
      </c>
      <c r="C286" s="40">
        <v>13244.784</v>
      </c>
      <c r="D286" s="38">
        <f>(C286-C274)/C274</f>
        <v>5.035884805301742E-3</v>
      </c>
    </row>
    <row r="287" spans="1:4" x14ac:dyDescent="0.2">
      <c r="A287" s="18">
        <v>37195</v>
      </c>
      <c r="B287" s="41">
        <f>VLOOKUP(UMCSI_VS_USGDP!A287,'UMCSI-Exp-CC'!A:B,2,FALSE)</f>
        <v>82.7</v>
      </c>
      <c r="C287" s="41"/>
      <c r="D287" s="39"/>
    </row>
    <row r="288" spans="1:4" x14ac:dyDescent="0.2">
      <c r="A288" s="15">
        <v>37225</v>
      </c>
      <c r="B288" s="40">
        <f>VLOOKUP(UMCSI_VS_USGDP!A288,'UMCSI-Exp-CC'!A:B,2,FALSE)</f>
        <v>83.9</v>
      </c>
      <c r="C288" s="40"/>
      <c r="D288" s="38"/>
    </row>
    <row r="289" spans="1:4" x14ac:dyDescent="0.2">
      <c r="A289" s="18">
        <v>37256</v>
      </c>
      <c r="B289" s="41">
        <f>VLOOKUP(UMCSI_VS_USGDP!A289,'UMCSI-Exp-CC'!A:B,2,FALSE)</f>
        <v>88.8</v>
      </c>
      <c r="C289" s="41">
        <v>13280.859</v>
      </c>
      <c r="D289" s="39">
        <f>(C289-C277)/C277</f>
        <v>1.534858473726491E-3</v>
      </c>
    </row>
    <row r="290" spans="1:4" x14ac:dyDescent="0.2">
      <c r="A290" s="15">
        <v>37287</v>
      </c>
      <c r="B290" s="40">
        <f>VLOOKUP(UMCSI_VS_USGDP!A290,'UMCSI-Exp-CC'!A:B,2,FALSE)</f>
        <v>93</v>
      </c>
      <c r="C290" s="40"/>
      <c r="D290" s="38"/>
    </row>
    <row r="291" spans="1:4" x14ac:dyDescent="0.2">
      <c r="A291" s="18">
        <v>37315</v>
      </c>
      <c r="B291" s="41">
        <f>VLOOKUP(UMCSI_VS_USGDP!A291,'UMCSI-Exp-CC'!A:B,2,FALSE)</f>
        <v>90.7</v>
      </c>
      <c r="C291" s="41"/>
      <c r="D291" s="39"/>
    </row>
    <row r="292" spans="1:4" x14ac:dyDescent="0.2">
      <c r="A292" s="15">
        <v>37346</v>
      </c>
      <c r="B292" s="40">
        <f>VLOOKUP(UMCSI_VS_USGDP!A292,'UMCSI-Exp-CC'!A:B,2,FALSE)</f>
        <v>95.7</v>
      </c>
      <c r="C292" s="40">
        <v>13397.002</v>
      </c>
      <c r="D292" s="38">
        <f>(C292-C280)/C280</f>
        <v>1.3182794121317213E-2</v>
      </c>
    </row>
    <row r="293" spans="1:4" x14ac:dyDescent="0.2">
      <c r="A293" s="18">
        <v>37376</v>
      </c>
      <c r="B293" s="41">
        <f>VLOOKUP(UMCSI_VS_USGDP!A293,'UMCSI-Exp-CC'!A:B,2,FALSE)</f>
        <v>93</v>
      </c>
      <c r="C293" s="41"/>
      <c r="D293" s="39"/>
    </row>
    <row r="294" spans="1:4" x14ac:dyDescent="0.2">
      <c r="A294" s="15">
        <v>37407</v>
      </c>
      <c r="B294" s="40">
        <f>VLOOKUP(UMCSI_VS_USGDP!A294,'UMCSI-Exp-CC'!A:B,2,FALSE)</f>
        <v>96.9</v>
      </c>
      <c r="C294" s="40"/>
      <c r="D294" s="38"/>
    </row>
    <row r="295" spans="1:4" x14ac:dyDescent="0.2">
      <c r="A295" s="18">
        <v>37437</v>
      </c>
      <c r="B295" s="41">
        <f>VLOOKUP(UMCSI_VS_USGDP!A295,'UMCSI-Exp-CC'!A:B,2,FALSE)</f>
        <v>92.4</v>
      </c>
      <c r="C295" s="41">
        <v>13478.152</v>
      </c>
      <c r="D295" s="39">
        <f>(C295-C283)/C283</f>
        <v>1.3396106341180535E-2</v>
      </c>
    </row>
    <row r="296" spans="1:4" x14ac:dyDescent="0.2">
      <c r="A296" s="15">
        <v>37468</v>
      </c>
      <c r="B296" s="40">
        <f>VLOOKUP(UMCSI_VS_USGDP!A296,'UMCSI-Exp-CC'!A:B,2,FALSE)</f>
        <v>88.1</v>
      </c>
      <c r="C296" s="40"/>
      <c r="D296" s="38"/>
    </row>
    <row r="297" spans="1:4" x14ac:dyDescent="0.2">
      <c r="A297" s="18">
        <v>37499</v>
      </c>
      <c r="B297" s="41">
        <f>VLOOKUP(UMCSI_VS_USGDP!A297,'UMCSI-Exp-CC'!A:B,2,FALSE)</f>
        <v>87.6</v>
      </c>
      <c r="C297" s="41"/>
      <c r="D297" s="39"/>
    </row>
    <row r="298" spans="1:4" x14ac:dyDescent="0.2">
      <c r="A298" s="15">
        <v>37529</v>
      </c>
      <c r="B298" s="40">
        <f>VLOOKUP(UMCSI_VS_USGDP!A298,'UMCSI-Exp-CC'!A:B,2,FALSE)</f>
        <v>86.1</v>
      </c>
      <c r="C298" s="40">
        <v>13538.072</v>
      </c>
      <c r="D298" s="38">
        <f>(C298-C286)/C286</f>
        <v>2.2143660477966304E-2</v>
      </c>
    </row>
    <row r="299" spans="1:4" x14ac:dyDescent="0.2">
      <c r="A299" s="18">
        <v>37560</v>
      </c>
      <c r="B299" s="41">
        <f>VLOOKUP(UMCSI_VS_USGDP!A299,'UMCSI-Exp-CC'!A:B,2,FALSE)</f>
        <v>80.599999999999994</v>
      </c>
      <c r="C299" s="41"/>
      <c r="D299" s="39"/>
    </row>
    <row r="300" spans="1:4" x14ac:dyDescent="0.2">
      <c r="A300" s="15">
        <v>37590</v>
      </c>
      <c r="B300" s="40">
        <f>VLOOKUP(UMCSI_VS_USGDP!A300,'UMCSI-Exp-CC'!A:B,2,FALSE)</f>
        <v>84.2</v>
      </c>
      <c r="C300" s="40"/>
      <c r="D300" s="38"/>
    </row>
    <row r="301" spans="1:4" x14ac:dyDescent="0.2">
      <c r="A301" s="18">
        <v>37621</v>
      </c>
      <c r="B301" s="41">
        <f>VLOOKUP(UMCSI_VS_USGDP!A301,'UMCSI-Exp-CC'!A:B,2,FALSE)</f>
        <v>86.7</v>
      </c>
      <c r="C301" s="41">
        <v>13559.031999999999</v>
      </c>
      <c r="D301" s="39">
        <f>(C301-C289)/C289</f>
        <v>2.0945407221023796E-2</v>
      </c>
    </row>
    <row r="302" spans="1:4" x14ac:dyDescent="0.2">
      <c r="A302" s="15">
        <v>37652</v>
      </c>
      <c r="B302" s="40">
        <f>VLOOKUP(UMCSI_VS_USGDP!A302,'UMCSI-Exp-CC'!A:B,2,FALSE)</f>
        <v>82.4</v>
      </c>
      <c r="C302" s="40"/>
      <c r="D302" s="38"/>
    </row>
    <row r="303" spans="1:4" x14ac:dyDescent="0.2">
      <c r="A303" s="18">
        <v>37680</v>
      </c>
      <c r="B303" s="41">
        <f>VLOOKUP(UMCSI_VS_USGDP!A303,'UMCSI-Exp-CC'!A:B,2,FALSE)</f>
        <v>79.900000000000006</v>
      </c>
      <c r="C303" s="41"/>
      <c r="D303" s="39"/>
    </row>
    <row r="304" spans="1:4" x14ac:dyDescent="0.2">
      <c r="A304" s="15">
        <v>37711</v>
      </c>
      <c r="B304" s="40">
        <f>VLOOKUP(UMCSI_VS_USGDP!A304,'UMCSI-Exp-CC'!A:B,2,FALSE)</f>
        <v>77.599999999999994</v>
      </c>
      <c r="C304" s="40">
        <v>13634.253000000001</v>
      </c>
      <c r="D304" s="38">
        <f>(C304-C292)/C292</f>
        <v>1.7709260624130696E-2</v>
      </c>
    </row>
    <row r="305" spans="1:4" x14ac:dyDescent="0.2">
      <c r="A305" s="18">
        <v>37741</v>
      </c>
      <c r="B305" s="41">
        <f>VLOOKUP(UMCSI_VS_USGDP!A305,'UMCSI-Exp-CC'!A:B,2,FALSE)</f>
        <v>86</v>
      </c>
      <c r="C305" s="41"/>
      <c r="D305" s="39"/>
    </row>
    <row r="306" spans="1:4" x14ac:dyDescent="0.2">
      <c r="A306" s="15">
        <v>37772</v>
      </c>
      <c r="B306" s="40">
        <f>VLOOKUP(UMCSI_VS_USGDP!A306,'UMCSI-Exp-CC'!A:B,2,FALSE)</f>
        <v>92.1</v>
      </c>
      <c r="C306" s="40"/>
      <c r="D306" s="38"/>
    </row>
    <row r="307" spans="1:4" x14ac:dyDescent="0.2">
      <c r="A307" s="18">
        <v>37802</v>
      </c>
      <c r="B307" s="41">
        <f>VLOOKUP(UMCSI_VS_USGDP!A307,'UMCSI-Exp-CC'!A:B,2,FALSE)</f>
        <v>89.7</v>
      </c>
      <c r="C307" s="41">
        <v>13751.543</v>
      </c>
      <c r="D307" s="39">
        <f>(C307-C295)/C295</f>
        <v>2.0284012229569721E-2</v>
      </c>
    </row>
    <row r="308" spans="1:4" x14ac:dyDescent="0.2">
      <c r="A308" s="15">
        <v>37833</v>
      </c>
      <c r="B308" s="40">
        <f>VLOOKUP(UMCSI_VS_USGDP!A308,'UMCSI-Exp-CC'!A:B,2,FALSE)</f>
        <v>90.9</v>
      </c>
      <c r="C308" s="40"/>
      <c r="D308" s="38"/>
    </row>
    <row r="309" spans="1:4" x14ac:dyDescent="0.2">
      <c r="A309" s="18">
        <v>37864</v>
      </c>
      <c r="B309" s="41">
        <f>VLOOKUP(UMCSI_VS_USGDP!A309,'UMCSI-Exp-CC'!A:B,2,FALSE)</f>
        <v>89.3</v>
      </c>
      <c r="C309" s="41"/>
      <c r="D309" s="39"/>
    </row>
    <row r="310" spans="1:4" x14ac:dyDescent="0.2">
      <c r="A310" s="15">
        <v>37894</v>
      </c>
      <c r="B310" s="40">
        <f>VLOOKUP(UMCSI_VS_USGDP!A310,'UMCSI-Exp-CC'!A:B,2,FALSE)</f>
        <v>87.7</v>
      </c>
      <c r="C310" s="40">
        <v>13985.073</v>
      </c>
      <c r="D310" s="38">
        <f>(C310-C298)/C298</f>
        <v>3.3018069338085973E-2</v>
      </c>
    </row>
    <row r="311" spans="1:4" x14ac:dyDescent="0.2">
      <c r="A311" s="18">
        <v>37925</v>
      </c>
      <c r="B311" s="41">
        <f>VLOOKUP(UMCSI_VS_USGDP!A311,'UMCSI-Exp-CC'!A:B,2,FALSE)</f>
        <v>89.6</v>
      </c>
      <c r="C311" s="41"/>
      <c r="D311" s="39"/>
    </row>
    <row r="312" spans="1:4" x14ac:dyDescent="0.2">
      <c r="A312" s="15">
        <v>37955</v>
      </c>
      <c r="B312" s="40">
        <f>VLOOKUP(UMCSI_VS_USGDP!A312,'UMCSI-Exp-CC'!A:B,2,FALSE)</f>
        <v>93.7</v>
      </c>
      <c r="C312" s="40"/>
      <c r="D312" s="38"/>
    </row>
    <row r="313" spans="1:4" x14ac:dyDescent="0.2">
      <c r="A313" s="18">
        <v>37986</v>
      </c>
      <c r="B313" s="41">
        <f>VLOOKUP(UMCSI_VS_USGDP!A313,'UMCSI-Exp-CC'!A:B,2,FALSE)</f>
        <v>92.6</v>
      </c>
      <c r="C313" s="41">
        <v>14145.645</v>
      </c>
      <c r="D313" s="39">
        <f>(C313-C301)/C301</f>
        <v>4.3263634159134756E-2</v>
      </c>
    </row>
    <row r="314" spans="1:4" x14ac:dyDescent="0.2">
      <c r="A314" s="15">
        <v>38017</v>
      </c>
      <c r="B314" s="40">
        <f>VLOOKUP(UMCSI_VS_USGDP!A314,'UMCSI-Exp-CC'!A:B,2,FALSE)</f>
        <v>103.8</v>
      </c>
      <c r="C314" s="40"/>
      <c r="D314" s="38"/>
    </row>
    <row r="315" spans="1:4" x14ac:dyDescent="0.2">
      <c r="A315" s="18">
        <v>38046</v>
      </c>
      <c r="B315" s="41">
        <f>VLOOKUP(UMCSI_VS_USGDP!A315,'UMCSI-Exp-CC'!A:B,2,FALSE)</f>
        <v>94.4</v>
      </c>
      <c r="C315" s="41"/>
      <c r="D315" s="39"/>
    </row>
    <row r="316" spans="1:4" x14ac:dyDescent="0.2">
      <c r="A316" s="15">
        <v>38077</v>
      </c>
      <c r="B316" s="40">
        <f>VLOOKUP(UMCSI_VS_USGDP!A316,'UMCSI-Exp-CC'!A:B,2,FALSE)</f>
        <v>95.8</v>
      </c>
      <c r="C316" s="40">
        <v>14221.147000000001</v>
      </c>
      <c r="D316" s="38">
        <f>(C316-C304)/C304</f>
        <v>4.304555592447934E-2</v>
      </c>
    </row>
    <row r="317" spans="1:4" x14ac:dyDescent="0.2">
      <c r="A317" s="18">
        <v>38107</v>
      </c>
      <c r="B317" s="41">
        <f>VLOOKUP(UMCSI_VS_USGDP!A317,'UMCSI-Exp-CC'!A:B,2,FALSE)</f>
        <v>94.2</v>
      </c>
      <c r="C317" s="41"/>
      <c r="D317" s="39"/>
    </row>
    <row r="318" spans="1:4" x14ac:dyDescent="0.2">
      <c r="A318" s="15">
        <v>38138</v>
      </c>
      <c r="B318" s="40">
        <f>VLOOKUP(UMCSI_VS_USGDP!A318,'UMCSI-Exp-CC'!A:B,2,FALSE)</f>
        <v>90.2</v>
      </c>
      <c r="C318" s="40"/>
      <c r="D318" s="38"/>
    </row>
    <row r="319" spans="1:4" x14ac:dyDescent="0.2">
      <c r="A319" s="18">
        <v>38168</v>
      </c>
      <c r="B319" s="41">
        <f>VLOOKUP(UMCSI_VS_USGDP!A319,'UMCSI-Exp-CC'!A:B,2,FALSE)</f>
        <v>95.6</v>
      </c>
      <c r="C319" s="41">
        <v>14329.522999999999</v>
      </c>
      <c r="D319" s="39">
        <f>(C319-C307)/C307</f>
        <v>4.2030192539120853E-2</v>
      </c>
    </row>
    <row r="320" spans="1:4" x14ac:dyDescent="0.2">
      <c r="A320" s="15">
        <v>38199</v>
      </c>
      <c r="B320" s="40">
        <f>VLOOKUP(UMCSI_VS_USGDP!A320,'UMCSI-Exp-CC'!A:B,2,FALSE)</f>
        <v>96.7</v>
      </c>
      <c r="C320" s="40"/>
      <c r="D320" s="38"/>
    </row>
    <row r="321" spans="1:4" x14ac:dyDescent="0.2">
      <c r="A321" s="18">
        <v>38230</v>
      </c>
      <c r="B321" s="41">
        <f>VLOOKUP(UMCSI_VS_USGDP!A321,'UMCSI-Exp-CC'!A:B,2,FALSE)</f>
        <v>95.9</v>
      </c>
      <c r="C321" s="41"/>
      <c r="D321" s="39"/>
    </row>
    <row r="322" spans="1:4" x14ac:dyDescent="0.2">
      <c r="A322" s="15">
        <v>38260</v>
      </c>
      <c r="B322" s="40">
        <f>VLOOKUP(UMCSI_VS_USGDP!A322,'UMCSI-Exp-CC'!A:B,2,FALSE)</f>
        <v>94.2</v>
      </c>
      <c r="C322" s="40">
        <v>14464.984</v>
      </c>
      <c r="D322" s="38">
        <f>(C322-C310)/C310</f>
        <v>3.4315945293957352E-2</v>
      </c>
    </row>
    <row r="323" spans="1:4" x14ac:dyDescent="0.2">
      <c r="A323" s="18">
        <v>38291</v>
      </c>
      <c r="B323" s="41">
        <f>VLOOKUP(UMCSI_VS_USGDP!A323,'UMCSI-Exp-CC'!A:B,2,FALSE)</f>
        <v>91.7</v>
      </c>
      <c r="C323" s="41"/>
      <c r="D323" s="39"/>
    </row>
    <row r="324" spans="1:4" x14ac:dyDescent="0.2">
      <c r="A324" s="15">
        <v>38321</v>
      </c>
      <c r="B324" s="40">
        <f>VLOOKUP(UMCSI_VS_USGDP!A324,'UMCSI-Exp-CC'!A:B,2,FALSE)</f>
        <v>92.8</v>
      </c>
      <c r="C324" s="40"/>
      <c r="D324" s="38"/>
    </row>
    <row r="325" spans="1:4" x14ac:dyDescent="0.2">
      <c r="A325" s="18">
        <v>38352</v>
      </c>
      <c r="B325" s="41">
        <f>VLOOKUP(UMCSI_VS_USGDP!A325,'UMCSI-Exp-CC'!A:B,2,FALSE)</f>
        <v>97.1</v>
      </c>
      <c r="C325" s="41">
        <v>14609.876</v>
      </c>
      <c r="D325" s="39">
        <f>(C325-C313)/C313</f>
        <v>3.2817945028310813E-2</v>
      </c>
    </row>
    <row r="326" spans="1:4" x14ac:dyDescent="0.2">
      <c r="A326" s="15">
        <v>38383</v>
      </c>
      <c r="B326" s="40">
        <f>VLOOKUP(UMCSI_VS_USGDP!A326,'UMCSI-Exp-CC'!A:B,2,FALSE)</f>
        <v>95.5</v>
      </c>
      <c r="C326" s="40"/>
      <c r="D326" s="38"/>
    </row>
    <row r="327" spans="1:4" x14ac:dyDescent="0.2">
      <c r="A327" s="18">
        <v>38411</v>
      </c>
      <c r="B327" s="41">
        <f>VLOOKUP(UMCSI_VS_USGDP!A327,'UMCSI-Exp-CC'!A:B,2,FALSE)</f>
        <v>94.1</v>
      </c>
      <c r="C327" s="41"/>
      <c r="D327" s="39"/>
    </row>
    <row r="328" spans="1:4" x14ac:dyDescent="0.2">
      <c r="A328" s="15">
        <v>38442</v>
      </c>
      <c r="B328" s="40">
        <f>VLOOKUP(UMCSI_VS_USGDP!A328,'UMCSI-Exp-CC'!A:B,2,FALSE)</f>
        <v>92.6</v>
      </c>
      <c r="C328" s="40">
        <v>14771.602000000001</v>
      </c>
      <c r="D328" s="38">
        <f>(C328-C316)/C316</f>
        <v>3.8706793481566561E-2</v>
      </c>
    </row>
    <row r="329" spans="1:4" x14ac:dyDescent="0.2">
      <c r="A329" s="18">
        <v>38472</v>
      </c>
      <c r="B329" s="41">
        <f>VLOOKUP(UMCSI_VS_USGDP!A329,'UMCSI-Exp-CC'!A:B,2,FALSE)</f>
        <v>87.7</v>
      </c>
      <c r="C329" s="41"/>
      <c r="D329" s="39"/>
    </row>
    <row r="330" spans="1:4" x14ac:dyDescent="0.2">
      <c r="A330" s="15">
        <v>38503</v>
      </c>
      <c r="B330" s="40">
        <f>VLOOKUP(UMCSI_VS_USGDP!A330,'UMCSI-Exp-CC'!A:B,2,FALSE)</f>
        <v>86.9</v>
      </c>
      <c r="C330" s="40"/>
      <c r="D330" s="38"/>
    </row>
    <row r="331" spans="1:4" x14ac:dyDescent="0.2">
      <c r="A331" s="18">
        <v>38533</v>
      </c>
      <c r="B331" s="41">
        <f>VLOOKUP(UMCSI_VS_USGDP!A331,'UMCSI-Exp-CC'!A:B,2,FALSE)</f>
        <v>96</v>
      </c>
      <c r="C331" s="41">
        <v>14839.781999999999</v>
      </c>
      <c r="D331" s="39">
        <f>(C331-C319)/C319</f>
        <v>3.5608931295200826E-2</v>
      </c>
    </row>
    <row r="332" spans="1:4" x14ac:dyDescent="0.2">
      <c r="A332" s="15">
        <v>38564</v>
      </c>
      <c r="B332" s="40">
        <f>VLOOKUP(UMCSI_VS_USGDP!A332,'UMCSI-Exp-CC'!A:B,2,FALSE)</f>
        <v>96.5</v>
      </c>
      <c r="C332" s="40"/>
      <c r="D332" s="38"/>
    </row>
    <row r="333" spans="1:4" x14ac:dyDescent="0.2">
      <c r="A333" s="18">
        <v>38595</v>
      </c>
      <c r="B333" s="41">
        <f>VLOOKUP(UMCSI_VS_USGDP!A333,'UMCSI-Exp-CC'!A:B,2,FALSE)</f>
        <v>89.1</v>
      </c>
      <c r="C333" s="41"/>
      <c r="D333" s="39"/>
    </row>
    <row r="334" spans="1:4" x14ac:dyDescent="0.2">
      <c r="A334" s="15">
        <v>38625</v>
      </c>
      <c r="B334" s="40">
        <f>VLOOKUP(UMCSI_VS_USGDP!A334,'UMCSI-Exp-CC'!A:B,2,FALSE)</f>
        <v>76.900000000000006</v>
      </c>
      <c r="C334" s="40">
        <v>14972.054</v>
      </c>
      <c r="D334" s="38">
        <f>(C334-C322)/C322</f>
        <v>3.5054999023849572E-2</v>
      </c>
    </row>
    <row r="335" spans="1:4" x14ac:dyDescent="0.2">
      <c r="A335" s="18">
        <v>38656</v>
      </c>
      <c r="B335" s="41">
        <f>VLOOKUP(UMCSI_VS_USGDP!A335,'UMCSI-Exp-CC'!A:B,2,FALSE)</f>
        <v>74.2</v>
      </c>
      <c r="C335" s="41"/>
      <c r="D335" s="39"/>
    </row>
    <row r="336" spans="1:4" x14ac:dyDescent="0.2">
      <c r="A336" s="15">
        <v>38686</v>
      </c>
      <c r="B336" s="40">
        <f>VLOOKUP(UMCSI_VS_USGDP!A336,'UMCSI-Exp-CC'!A:B,2,FALSE)</f>
        <v>81.599999999999994</v>
      </c>
      <c r="C336" s="40"/>
      <c r="D336" s="38"/>
    </row>
    <row r="337" spans="1:4" x14ac:dyDescent="0.2">
      <c r="A337" s="18">
        <v>38717</v>
      </c>
      <c r="B337" s="41">
        <f>VLOOKUP(UMCSI_VS_USGDP!A337,'UMCSI-Exp-CC'!A:B,2,FALSE)</f>
        <v>91.5</v>
      </c>
      <c r="C337" s="41">
        <v>15066.597</v>
      </c>
      <c r="D337" s="39">
        <f>(C337-C325)/C325</f>
        <v>3.1261114057367735E-2</v>
      </c>
    </row>
    <row r="338" spans="1:4" x14ac:dyDescent="0.2">
      <c r="A338" s="15">
        <v>38748</v>
      </c>
      <c r="B338" s="40">
        <f>VLOOKUP(UMCSI_VS_USGDP!A338,'UMCSI-Exp-CC'!A:B,2,FALSE)</f>
        <v>91.2</v>
      </c>
      <c r="C338" s="40"/>
      <c r="D338" s="38"/>
    </row>
    <row r="339" spans="1:4" x14ac:dyDescent="0.2">
      <c r="A339" s="18">
        <v>38776</v>
      </c>
      <c r="B339" s="41">
        <f>VLOOKUP(UMCSI_VS_USGDP!A339,'UMCSI-Exp-CC'!A:B,2,FALSE)</f>
        <v>86.7</v>
      </c>
      <c r="C339" s="41"/>
      <c r="D339" s="39"/>
    </row>
    <row r="340" spans="1:4" x14ac:dyDescent="0.2">
      <c r="A340" s="15">
        <v>38807</v>
      </c>
      <c r="B340" s="40">
        <f>VLOOKUP(UMCSI_VS_USGDP!A340,'UMCSI-Exp-CC'!A:B,2,FALSE)</f>
        <v>88.9</v>
      </c>
      <c r="C340" s="40">
        <v>15267.026</v>
      </c>
      <c r="D340" s="38">
        <f>(C340-C328)/C328</f>
        <v>3.3538948585265092E-2</v>
      </c>
    </row>
    <row r="341" spans="1:4" x14ac:dyDescent="0.2">
      <c r="A341" s="18">
        <v>38837</v>
      </c>
      <c r="B341" s="41">
        <f>VLOOKUP(UMCSI_VS_USGDP!A341,'UMCSI-Exp-CC'!A:B,2,FALSE)</f>
        <v>87.4</v>
      </c>
      <c r="C341" s="41"/>
      <c r="D341" s="39"/>
    </row>
    <row r="342" spans="1:4" x14ac:dyDescent="0.2">
      <c r="A342" s="15">
        <v>38868</v>
      </c>
      <c r="B342" s="40">
        <f>VLOOKUP(UMCSI_VS_USGDP!A342,'UMCSI-Exp-CC'!A:B,2,FALSE)</f>
        <v>79.099999999999994</v>
      </c>
      <c r="C342" s="40"/>
      <c r="D342" s="38"/>
    </row>
    <row r="343" spans="1:4" x14ac:dyDescent="0.2">
      <c r="A343" s="18">
        <v>38898</v>
      </c>
      <c r="B343" s="41">
        <f>VLOOKUP(UMCSI_VS_USGDP!A343,'UMCSI-Exp-CC'!A:B,2,FALSE)</f>
        <v>84.9</v>
      </c>
      <c r="C343" s="41">
        <v>15302.705</v>
      </c>
      <c r="D343" s="39">
        <f>(C343-C331)/C331</f>
        <v>3.119473048862852E-2</v>
      </c>
    </row>
    <row r="344" spans="1:4" x14ac:dyDescent="0.2">
      <c r="A344" s="15">
        <v>38929</v>
      </c>
      <c r="B344" s="40">
        <f>VLOOKUP(UMCSI_VS_USGDP!A344,'UMCSI-Exp-CC'!A:B,2,FALSE)</f>
        <v>84.7</v>
      </c>
      <c r="C344" s="40"/>
      <c r="D344" s="38"/>
    </row>
    <row r="345" spans="1:4" x14ac:dyDescent="0.2">
      <c r="A345" s="18">
        <v>38960</v>
      </c>
      <c r="B345" s="41">
        <f>VLOOKUP(UMCSI_VS_USGDP!A345,'UMCSI-Exp-CC'!A:B,2,FALSE)</f>
        <v>82</v>
      </c>
      <c r="C345" s="41"/>
      <c r="D345" s="39"/>
    </row>
    <row r="346" spans="1:4" x14ac:dyDescent="0.2">
      <c r="A346" s="15">
        <v>38990</v>
      </c>
      <c r="B346" s="40">
        <f>VLOOKUP(UMCSI_VS_USGDP!A346,'UMCSI-Exp-CC'!A:B,2,FALSE)</f>
        <v>85.4</v>
      </c>
      <c r="C346" s="40">
        <v>15326.368</v>
      </c>
      <c r="D346" s="38">
        <f>(C346-C334)/C334</f>
        <v>2.3665022848568428E-2</v>
      </c>
    </row>
    <row r="347" spans="1:4" x14ac:dyDescent="0.2">
      <c r="A347" s="18">
        <v>39021</v>
      </c>
      <c r="B347" s="41">
        <f>VLOOKUP(UMCSI_VS_USGDP!A347,'UMCSI-Exp-CC'!A:B,2,FALSE)</f>
        <v>93.6</v>
      </c>
      <c r="C347" s="41"/>
      <c r="D347" s="39"/>
    </row>
    <row r="348" spans="1:4" x14ac:dyDescent="0.2">
      <c r="A348" s="15">
        <v>39051</v>
      </c>
      <c r="B348" s="40">
        <f>VLOOKUP(UMCSI_VS_USGDP!A348,'UMCSI-Exp-CC'!A:B,2,FALSE)</f>
        <v>92.1</v>
      </c>
      <c r="C348" s="40"/>
      <c r="D348" s="38"/>
    </row>
    <row r="349" spans="1:4" x14ac:dyDescent="0.2">
      <c r="A349" s="18">
        <v>39082</v>
      </c>
      <c r="B349" s="41">
        <f>VLOOKUP(UMCSI_VS_USGDP!A349,'UMCSI-Exp-CC'!A:B,2,FALSE)</f>
        <v>91.7</v>
      </c>
      <c r="C349" s="41">
        <v>15456.928</v>
      </c>
      <c r="D349" s="39">
        <f>(C349-C337)/C337</f>
        <v>2.5907044570183974E-2</v>
      </c>
    </row>
    <row r="350" spans="1:4" x14ac:dyDescent="0.2">
      <c r="A350" s="15">
        <v>39113</v>
      </c>
      <c r="B350" s="40">
        <f>VLOOKUP(UMCSI_VS_USGDP!A350,'UMCSI-Exp-CC'!A:B,2,FALSE)</f>
        <v>96.9</v>
      </c>
      <c r="C350" s="40"/>
      <c r="D350" s="38"/>
    </row>
    <row r="351" spans="1:4" x14ac:dyDescent="0.2">
      <c r="A351" s="18">
        <v>39141</v>
      </c>
      <c r="B351" s="41">
        <f>VLOOKUP(UMCSI_VS_USGDP!A351,'UMCSI-Exp-CC'!A:B,2,FALSE)</f>
        <v>91.3</v>
      </c>
      <c r="C351" s="41"/>
      <c r="D351" s="39"/>
    </row>
    <row r="352" spans="1:4" x14ac:dyDescent="0.2">
      <c r="A352" s="15">
        <v>39172</v>
      </c>
      <c r="B352" s="40">
        <f>VLOOKUP(UMCSI_VS_USGDP!A352,'UMCSI-Exp-CC'!A:B,2,FALSE)</f>
        <v>88.4</v>
      </c>
      <c r="C352" s="40">
        <v>15493.328</v>
      </c>
      <c r="D352" s="38">
        <f>(C352-C340)/C340</f>
        <v>1.4822926220208159E-2</v>
      </c>
    </row>
    <row r="353" spans="1:4" x14ac:dyDescent="0.2">
      <c r="A353" s="18">
        <v>39202</v>
      </c>
      <c r="B353" s="41">
        <f>VLOOKUP(UMCSI_VS_USGDP!A353,'UMCSI-Exp-CC'!A:B,2,FALSE)</f>
        <v>87.1</v>
      </c>
      <c r="C353" s="41"/>
      <c r="D353" s="39"/>
    </row>
    <row r="354" spans="1:4" x14ac:dyDescent="0.2">
      <c r="A354" s="15">
        <v>39233</v>
      </c>
      <c r="B354" s="40">
        <f>VLOOKUP(UMCSI_VS_USGDP!A354,'UMCSI-Exp-CC'!A:B,2,FALSE)</f>
        <v>88.3</v>
      </c>
      <c r="C354" s="40"/>
      <c r="D354" s="38"/>
    </row>
    <row r="355" spans="1:4" x14ac:dyDescent="0.2">
      <c r="A355" s="18">
        <v>39263</v>
      </c>
      <c r="B355" s="41">
        <f>VLOOKUP(UMCSI_VS_USGDP!A355,'UMCSI-Exp-CC'!A:B,2,FALSE)</f>
        <v>85.3</v>
      </c>
      <c r="C355" s="41">
        <v>15582.084999999999</v>
      </c>
      <c r="D355" s="39">
        <f>(C355-C343)/C343</f>
        <v>1.8256902946243766E-2</v>
      </c>
    </row>
    <row r="356" spans="1:4" x14ac:dyDescent="0.2">
      <c r="A356" s="15">
        <v>39294</v>
      </c>
      <c r="B356" s="40">
        <f>VLOOKUP(UMCSI_VS_USGDP!A356,'UMCSI-Exp-CC'!A:B,2,FALSE)</f>
        <v>90.4</v>
      </c>
      <c r="C356" s="40"/>
      <c r="D356" s="38"/>
    </row>
    <row r="357" spans="1:4" x14ac:dyDescent="0.2">
      <c r="A357" s="18">
        <v>39325</v>
      </c>
      <c r="B357" s="41">
        <f>VLOOKUP(UMCSI_VS_USGDP!A357,'UMCSI-Exp-CC'!A:B,2,FALSE)</f>
        <v>83.4</v>
      </c>
      <c r="C357" s="41"/>
      <c r="D357" s="39"/>
    </row>
    <row r="358" spans="1:4" x14ac:dyDescent="0.2">
      <c r="A358" s="15">
        <v>39355</v>
      </c>
      <c r="B358" s="40">
        <f>VLOOKUP(UMCSI_VS_USGDP!A358,'UMCSI-Exp-CC'!A:B,2,FALSE)</f>
        <v>83.4</v>
      </c>
      <c r="C358" s="40">
        <v>15666.737999999999</v>
      </c>
      <c r="D358" s="38">
        <f>(C358-C346)/C346</f>
        <v>2.2208131763507111E-2</v>
      </c>
    </row>
    <row r="359" spans="1:4" x14ac:dyDescent="0.2">
      <c r="A359" s="18">
        <v>39386</v>
      </c>
      <c r="B359" s="41">
        <f>VLOOKUP(UMCSI_VS_USGDP!A359,'UMCSI-Exp-CC'!A:B,2,FALSE)</f>
        <v>80.900000000000006</v>
      </c>
      <c r="C359" s="41"/>
      <c r="D359" s="39"/>
    </row>
    <row r="360" spans="1:4" x14ac:dyDescent="0.2">
      <c r="A360" s="15">
        <v>39416</v>
      </c>
      <c r="B360" s="40">
        <f>VLOOKUP(UMCSI_VS_USGDP!A360,'UMCSI-Exp-CC'!A:B,2,FALSE)</f>
        <v>76.099999999999994</v>
      </c>
      <c r="C360" s="40"/>
      <c r="D360" s="38"/>
    </row>
    <row r="361" spans="1:4" x14ac:dyDescent="0.2">
      <c r="A361" s="18">
        <v>39447</v>
      </c>
      <c r="B361" s="41">
        <f>VLOOKUP(UMCSI_VS_USGDP!A361,'UMCSI-Exp-CC'!A:B,2,FALSE)</f>
        <v>75.5</v>
      </c>
      <c r="C361" s="41">
        <v>15761.967000000001</v>
      </c>
      <c r="D361" s="39">
        <f>(C361-C349)/C349</f>
        <v>1.9734775241238147E-2</v>
      </c>
    </row>
    <row r="362" spans="1:4" x14ac:dyDescent="0.2">
      <c r="A362" s="15">
        <v>39478</v>
      </c>
      <c r="B362" s="40">
        <f>VLOOKUP(UMCSI_VS_USGDP!A362,'UMCSI-Exp-CC'!A:B,2,FALSE)</f>
        <v>78.400000000000006</v>
      </c>
      <c r="C362" s="40"/>
      <c r="D362" s="38"/>
    </row>
    <row r="363" spans="1:4" x14ac:dyDescent="0.2">
      <c r="A363" s="18">
        <v>39507</v>
      </c>
      <c r="B363" s="41">
        <f>VLOOKUP(UMCSI_VS_USGDP!A363,'UMCSI-Exp-CC'!A:B,2,FALSE)</f>
        <v>70.8</v>
      </c>
      <c r="C363" s="41"/>
      <c r="D363" s="39"/>
    </row>
    <row r="364" spans="1:4" x14ac:dyDescent="0.2">
      <c r="A364" s="15">
        <v>39538</v>
      </c>
      <c r="B364" s="40">
        <f>VLOOKUP(UMCSI_VS_USGDP!A364,'UMCSI-Exp-CC'!A:B,2,FALSE)</f>
        <v>69.5</v>
      </c>
      <c r="C364" s="40">
        <v>15671.383</v>
      </c>
      <c r="D364" s="38">
        <f>(C364-C352)/C352</f>
        <v>1.1492366262432467E-2</v>
      </c>
    </row>
    <row r="365" spans="1:4" x14ac:dyDescent="0.2">
      <c r="A365" s="18">
        <v>39568</v>
      </c>
      <c r="B365" s="41">
        <f>VLOOKUP(UMCSI_VS_USGDP!A365,'UMCSI-Exp-CC'!A:B,2,FALSE)</f>
        <v>62.6</v>
      </c>
      <c r="C365" s="41"/>
      <c r="D365" s="39"/>
    </row>
    <row r="366" spans="1:4" x14ac:dyDescent="0.2">
      <c r="A366" s="15">
        <v>39599</v>
      </c>
      <c r="B366" s="40">
        <f>VLOOKUP(UMCSI_VS_USGDP!A366,'UMCSI-Exp-CC'!A:B,2,FALSE)</f>
        <v>59.8</v>
      </c>
      <c r="C366" s="40"/>
      <c r="D366" s="38"/>
    </row>
    <row r="367" spans="1:4" x14ac:dyDescent="0.2">
      <c r="A367" s="18">
        <v>39629</v>
      </c>
      <c r="B367" s="41">
        <f>VLOOKUP(UMCSI_VS_USGDP!A367,'UMCSI-Exp-CC'!A:B,2,FALSE)</f>
        <v>56.4</v>
      </c>
      <c r="C367" s="41">
        <v>15752.308000000001</v>
      </c>
      <c r="D367" s="39">
        <f>(C367-C355)/C355</f>
        <v>1.0924276179985013E-2</v>
      </c>
    </row>
    <row r="368" spans="1:4" x14ac:dyDescent="0.2">
      <c r="A368" s="15">
        <v>39660</v>
      </c>
      <c r="B368" s="40">
        <f>VLOOKUP(UMCSI_VS_USGDP!A368,'UMCSI-Exp-CC'!A:B,2,FALSE)</f>
        <v>61.2</v>
      </c>
      <c r="C368" s="40"/>
      <c r="D368" s="38"/>
    </row>
    <row r="369" spans="1:4" x14ac:dyDescent="0.2">
      <c r="A369" s="18">
        <v>39691</v>
      </c>
      <c r="B369" s="41">
        <f>VLOOKUP(UMCSI_VS_USGDP!A369,'UMCSI-Exp-CC'!A:B,2,FALSE)</f>
        <v>63</v>
      </c>
      <c r="C369" s="41"/>
      <c r="D369" s="39"/>
    </row>
    <row r="370" spans="1:4" x14ac:dyDescent="0.2">
      <c r="A370" s="15">
        <v>39721</v>
      </c>
      <c r="B370" s="40">
        <f>VLOOKUP(UMCSI_VS_USGDP!A370,'UMCSI-Exp-CC'!A:B,2,FALSE)</f>
        <v>70.3</v>
      </c>
      <c r="C370" s="40">
        <v>15667.031999999999</v>
      </c>
      <c r="D370" s="38">
        <f>(C370-C358)/C358</f>
        <v>1.876587200219146E-5</v>
      </c>
    </row>
    <row r="371" spans="1:4" x14ac:dyDescent="0.2">
      <c r="A371" s="18">
        <v>39752</v>
      </c>
      <c r="B371" s="41">
        <f>VLOOKUP(UMCSI_VS_USGDP!A371,'UMCSI-Exp-CC'!A:B,2,FALSE)</f>
        <v>57.6</v>
      </c>
      <c r="C371" s="41"/>
      <c r="D371" s="39"/>
    </row>
    <row r="372" spans="1:4" x14ac:dyDescent="0.2">
      <c r="A372" s="15">
        <v>39782</v>
      </c>
      <c r="B372" s="40">
        <f>VLOOKUP(UMCSI_VS_USGDP!A372,'UMCSI-Exp-CC'!A:B,2,FALSE)</f>
        <v>55.3</v>
      </c>
      <c r="C372" s="40"/>
      <c r="D372" s="38"/>
    </row>
    <row r="373" spans="1:4" x14ac:dyDescent="0.2">
      <c r="A373" s="18">
        <v>39813</v>
      </c>
      <c r="B373" s="41">
        <f>VLOOKUP(UMCSI_VS_USGDP!A373,'UMCSI-Exp-CC'!A:B,2,FALSE)</f>
        <v>60.1</v>
      </c>
      <c r="C373" s="41">
        <v>15328.027</v>
      </c>
      <c r="D373" s="39">
        <f>(C373-C361)/C361</f>
        <v>-2.7530827846549893E-2</v>
      </c>
    </row>
    <row r="374" spans="1:4" x14ac:dyDescent="0.2">
      <c r="A374" s="15">
        <v>39844</v>
      </c>
      <c r="B374" s="40">
        <f>VLOOKUP(UMCSI_VS_USGDP!A374,'UMCSI-Exp-CC'!A:B,2,FALSE)</f>
        <v>61.2</v>
      </c>
      <c r="C374" s="40"/>
      <c r="D374" s="38"/>
    </row>
    <row r="375" spans="1:4" x14ac:dyDescent="0.2">
      <c r="A375" s="18">
        <v>39872</v>
      </c>
      <c r="B375" s="41">
        <f>VLOOKUP(UMCSI_VS_USGDP!A375,'UMCSI-Exp-CC'!A:B,2,FALSE)</f>
        <v>56.3</v>
      </c>
      <c r="C375" s="41"/>
      <c r="D375" s="39"/>
    </row>
    <row r="376" spans="1:4" x14ac:dyDescent="0.2">
      <c r="A376" s="15">
        <v>39903</v>
      </c>
      <c r="B376" s="40">
        <f>VLOOKUP(UMCSI_VS_USGDP!A376,'UMCSI-Exp-CC'!A:B,2,FALSE)</f>
        <v>57.3</v>
      </c>
      <c r="C376" s="40">
        <v>15155.94</v>
      </c>
      <c r="D376" s="38">
        <f>(C376-C364)/C364</f>
        <v>-3.2890715516301232E-2</v>
      </c>
    </row>
    <row r="377" spans="1:4" x14ac:dyDescent="0.2">
      <c r="A377" s="18">
        <v>39933</v>
      </c>
      <c r="B377" s="41">
        <f>VLOOKUP(UMCSI_VS_USGDP!A377,'UMCSI-Exp-CC'!A:B,2,FALSE)</f>
        <v>65.099999999999994</v>
      </c>
      <c r="C377" s="41"/>
      <c r="D377" s="39"/>
    </row>
    <row r="378" spans="1:4" x14ac:dyDescent="0.2">
      <c r="A378" s="15">
        <v>39964</v>
      </c>
      <c r="B378" s="40">
        <f>VLOOKUP(UMCSI_VS_USGDP!A378,'UMCSI-Exp-CC'!A:B,2,FALSE)</f>
        <v>68.7</v>
      </c>
      <c r="C378" s="40"/>
      <c r="D378" s="38"/>
    </row>
    <row r="379" spans="1:4" x14ac:dyDescent="0.2">
      <c r="A379" s="18">
        <v>39994</v>
      </c>
      <c r="B379" s="41">
        <f>VLOOKUP(UMCSI_VS_USGDP!A379,'UMCSI-Exp-CC'!A:B,2,FALSE)</f>
        <v>70.8</v>
      </c>
      <c r="C379" s="41">
        <v>15134.117</v>
      </c>
      <c r="D379" s="39">
        <f>(C379-C367)/C367</f>
        <v>-3.9244471349849222E-2</v>
      </c>
    </row>
    <row r="380" spans="1:4" x14ac:dyDescent="0.2">
      <c r="A380" s="15">
        <v>40025</v>
      </c>
      <c r="B380" s="40">
        <f>VLOOKUP(UMCSI_VS_USGDP!A380,'UMCSI-Exp-CC'!A:B,2,FALSE)</f>
        <v>66</v>
      </c>
      <c r="C380" s="40"/>
      <c r="D380" s="38"/>
    </row>
    <row r="381" spans="1:4" x14ac:dyDescent="0.2">
      <c r="A381" s="18">
        <v>40056</v>
      </c>
      <c r="B381" s="41">
        <f>VLOOKUP(UMCSI_VS_USGDP!A381,'UMCSI-Exp-CC'!A:B,2,FALSE)</f>
        <v>65.7</v>
      </c>
      <c r="C381" s="41"/>
      <c r="D381" s="39"/>
    </row>
    <row r="382" spans="1:4" x14ac:dyDescent="0.2">
      <c r="A382" s="15">
        <v>40086</v>
      </c>
      <c r="B382" s="40">
        <f>VLOOKUP(UMCSI_VS_USGDP!A382,'UMCSI-Exp-CC'!A:B,2,FALSE)</f>
        <v>73.5</v>
      </c>
      <c r="C382" s="40">
        <v>15189.222</v>
      </c>
      <c r="D382" s="38">
        <f>(C382-C370)/C370</f>
        <v>-3.0497799455570112E-2</v>
      </c>
    </row>
    <row r="383" spans="1:4" x14ac:dyDescent="0.2">
      <c r="A383" s="18">
        <v>40117</v>
      </c>
      <c r="B383" s="41">
        <f>VLOOKUP(UMCSI_VS_USGDP!A383,'UMCSI-Exp-CC'!A:B,2,FALSE)</f>
        <v>70.599999999999994</v>
      </c>
      <c r="C383" s="41"/>
      <c r="D383" s="39"/>
    </row>
    <row r="384" spans="1:4" x14ac:dyDescent="0.2">
      <c r="A384" s="15">
        <v>40147</v>
      </c>
      <c r="B384" s="40">
        <f>VLOOKUP(UMCSI_VS_USGDP!A384,'UMCSI-Exp-CC'!A:B,2,FALSE)</f>
        <v>67.400000000000006</v>
      </c>
      <c r="C384" s="40"/>
      <c r="D384" s="38"/>
    </row>
    <row r="385" spans="1:4" x14ac:dyDescent="0.2">
      <c r="A385" s="18">
        <v>40178</v>
      </c>
      <c r="B385" s="41">
        <f>VLOOKUP(UMCSI_VS_USGDP!A385,'UMCSI-Exp-CC'!A:B,2,FALSE)</f>
        <v>72.5</v>
      </c>
      <c r="C385" s="41">
        <v>15356.058000000001</v>
      </c>
      <c r="D385" s="39">
        <f>(C385-C373)/C373</f>
        <v>1.8287415594975698E-3</v>
      </c>
    </row>
    <row r="386" spans="1:4" x14ac:dyDescent="0.2">
      <c r="A386" s="15">
        <v>40209</v>
      </c>
      <c r="B386" s="40">
        <f>VLOOKUP(UMCSI_VS_USGDP!A386,'UMCSI-Exp-CC'!A:B,2,FALSE)</f>
        <v>74.400000000000006</v>
      </c>
      <c r="C386" s="40"/>
      <c r="D386" s="38"/>
    </row>
    <row r="387" spans="1:4" x14ac:dyDescent="0.2">
      <c r="A387" s="18">
        <v>40237</v>
      </c>
      <c r="B387" s="41">
        <f>VLOOKUP(UMCSI_VS_USGDP!A387,'UMCSI-Exp-CC'!A:B,2,FALSE)</f>
        <v>73.599999999999994</v>
      </c>
      <c r="C387" s="41"/>
      <c r="D387" s="39"/>
    </row>
    <row r="388" spans="1:4" x14ac:dyDescent="0.2">
      <c r="A388" s="15">
        <v>40268</v>
      </c>
      <c r="B388" s="40">
        <f>VLOOKUP(UMCSI_VS_USGDP!A388,'UMCSI-Exp-CC'!A:B,2,FALSE)</f>
        <v>73.599999999999994</v>
      </c>
      <c r="C388" s="40">
        <v>15415.145</v>
      </c>
      <c r="D388" s="38">
        <f>(C388-C376)/C376</f>
        <v>1.7102535375568915E-2</v>
      </c>
    </row>
    <row r="389" spans="1:4" x14ac:dyDescent="0.2">
      <c r="A389" s="18">
        <v>40298</v>
      </c>
      <c r="B389" s="41">
        <f>VLOOKUP(UMCSI_VS_USGDP!A389,'UMCSI-Exp-CC'!A:B,2,FALSE)</f>
        <v>72.2</v>
      </c>
      <c r="C389" s="41"/>
      <c r="D389" s="39"/>
    </row>
    <row r="390" spans="1:4" x14ac:dyDescent="0.2">
      <c r="A390" s="15">
        <v>40329</v>
      </c>
      <c r="B390" s="40">
        <f>VLOOKUP(UMCSI_VS_USGDP!A390,'UMCSI-Exp-CC'!A:B,2,FALSE)</f>
        <v>73.599999999999994</v>
      </c>
      <c r="C390" s="40"/>
      <c r="D390" s="38"/>
    </row>
    <row r="391" spans="1:4" x14ac:dyDescent="0.2">
      <c r="A391" s="18">
        <v>40359</v>
      </c>
      <c r="B391" s="41">
        <f>VLOOKUP(UMCSI_VS_USGDP!A391,'UMCSI-Exp-CC'!A:B,2,FALSE)</f>
        <v>76</v>
      </c>
      <c r="C391" s="41">
        <v>15557.277</v>
      </c>
      <c r="D391" s="39">
        <f>(C391-C379)/C379</f>
        <v>2.7960666618343167E-2</v>
      </c>
    </row>
    <row r="392" spans="1:4" x14ac:dyDescent="0.2">
      <c r="A392" s="15">
        <v>40390</v>
      </c>
      <c r="B392" s="40">
        <f>VLOOKUP(UMCSI_VS_USGDP!A392,'UMCSI-Exp-CC'!A:B,2,FALSE)</f>
        <v>67.8</v>
      </c>
      <c r="C392" s="40"/>
      <c r="D392" s="38"/>
    </row>
    <row r="393" spans="1:4" x14ac:dyDescent="0.2">
      <c r="A393" s="18">
        <v>40421</v>
      </c>
      <c r="B393" s="41">
        <f>VLOOKUP(UMCSI_VS_USGDP!A393,'UMCSI-Exp-CC'!A:B,2,FALSE)</f>
        <v>68.900000000000006</v>
      </c>
      <c r="C393" s="41"/>
      <c r="D393" s="39"/>
    </row>
    <row r="394" spans="1:4" x14ac:dyDescent="0.2">
      <c r="A394" s="15">
        <v>40451</v>
      </c>
      <c r="B394" s="40">
        <f>VLOOKUP(UMCSI_VS_USGDP!A394,'UMCSI-Exp-CC'!A:B,2,FALSE)</f>
        <v>68.2</v>
      </c>
      <c r="C394" s="40">
        <v>15671.967000000001</v>
      </c>
      <c r="D394" s="38">
        <f>(C394-C382)/C382</f>
        <v>3.1782075474306767E-2</v>
      </c>
    </row>
    <row r="395" spans="1:4" x14ac:dyDescent="0.2">
      <c r="A395" s="18">
        <v>40482</v>
      </c>
      <c r="B395" s="41">
        <f>VLOOKUP(UMCSI_VS_USGDP!A395,'UMCSI-Exp-CC'!A:B,2,FALSE)</f>
        <v>67.7</v>
      </c>
      <c r="C395" s="41"/>
      <c r="D395" s="39"/>
    </row>
    <row r="396" spans="1:4" x14ac:dyDescent="0.2">
      <c r="A396" s="15">
        <v>40512</v>
      </c>
      <c r="B396" s="40">
        <f>VLOOKUP(UMCSI_VS_USGDP!A396,'UMCSI-Exp-CC'!A:B,2,FALSE)</f>
        <v>71.599999999999994</v>
      </c>
      <c r="C396" s="40"/>
      <c r="D396" s="38"/>
    </row>
    <row r="397" spans="1:4" x14ac:dyDescent="0.2">
      <c r="A397" s="18">
        <v>40543</v>
      </c>
      <c r="B397" s="41">
        <f>VLOOKUP(UMCSI_VS_USGDP!A397,'UMCSI-Exp-CC'!A:B,2,FALSE)</f>
        <v>74.5</v>
      </c>
      <c r="C397" s="41">
        <v>15750.625</v>
      </c>
      <c r="D397" s="39">
        <f>(C397-C385)/C385</f>
        <v>2.5694549994536298E-2</v>
      </c>
    </row>
    <row r="398" spans="1:4" x14ac:dyDescent="0.2">
      <c r="A398" s="15">
        <v>40574</v>
      </c>
      <c r="B398" s="40">
        <f>VLOOKUP(UMCSI_VS_USGDP!A398,'UMCSI-Exp-CC'!A:B,2,FALSE)</f>
        <v>74.2</v>
      </c>
      <c r="C398" s="40"/>
      <c r="D398" s="38"/>
    </row>
    <row r="399" spans="1:4" x14ac:dyDescent="0.2">
      <c r="A399" s="18">
        <v>40602</v>
      </c>
      <c r="B399" s="41">
        <f>VLOOKUP(UMCSI_VS_USGDP!A399,'UMCSI-Exp-CC'!A:B,2,FALSE)</f>
        <v>77.5</v>
      </c>
      <c r="C399" s="41"/>
      <c r="D399" s="39"/>
    </row>
    <row r="400" spans="1:4" x14ac:dyDescent="0.2">
      <c r="A400" s="15">
        <v>40633</v>
      </c>
      <c r="B400" s="40">
        <f>VLOOKUP(UMCSI_VS_USGDP!A400,'UMCSI-Exp-CC'!A:B,2,FALSE)</f>
        <v>67.5</v>
      </c>
      <c r="C400" s="40">
        <v>15712.754000000001</v>
      </c>
      <c r="D400" s="38">
        <f>(C400-C388)/C388</f>
        <v>1.9306273148906504E-2</v>
      </c>
    </row>
    <row r="401" spans="1:4" x14ac:dyDescent="0.2">
      <c r="A401" s="18">
        <v>40663</v>
      </c>
      <c r="B401" s="41">
        <f>VLOOKUP(UMCSI_VS_USGDP!A401,'UMCSI-Exp-CC'!A:B,2,FALSE)</f>
        <v>69.8</v>
      </c>
      <c r="C401" s="41"/>
      <c r="D401" s="39"/>
    </row>
    <row r="402" spans="1:4" x14ac:dyDescent="0.2">
      <c r="A402" s="15">
        <v>40694</v>
      </c>
      <c r="B402" s="40">
        <f>VLOOKUP(UMCSI_VS_USGDP!A402,'UMCSI-Exp-CC'!A:B,2,FALSE)</f>
        <v>74.3</v>
      </c>
      <c r="C402" s="40"/>
      <c r="D402" s="38"/>
    </row>
    <row r="403" spans="1:4" x14ac:dyDescent="0.2">
      <c r="A403" s="18">
        <v>40724</v>
      </c>
      <c r="B403" s="41">
        <f>VLOOKUP(UMCSI_VS_USGDP!A403,'UMCSI-Exp-CC'!A:B,2,FALSE)</f>
        <v>71.5</v>
      </c>
      <c r="C403" s="41">
        <v>15825.096</v>
      </c>
      <c r="D403" s="39">
        <f>(C403-C391)/C391</f>
        <v>1.7215030625217995E-2</v>
      </c>
    </row>
    <row r="404" spans="1:4" x14ac:dyDescent="0.2">
      <c r="A404" s="15">
        <v>40755</v>
      </c>
      <c r="B404" s="40">
        <f>VLOOKUP(UMCSI_VS_USGDP!A404,'UMCSI-Exp-CC'!A:B,2,FALSE)</f>
        <v>63.7</v>
      </c>
      <c r="C404" s="40"/>
      <c r="D404" s="38"/>
    </row>
    <row r="405" spans="1:4" x14ac:dyDescent="0.2">
      <c r="A405" s="18">
        <v>40786</v>
      </c>
      <c r="B405" s="41">
        <f>VLOOKUP(UMCSI_VS_USGDP!A405,'UMCSI-Exp-CC'!A:B,2,FALSE)</f>
        <v>55.8</v>
      </c>
      <c r="C405" s="41"/>
      <c r="D405" s="39"/>
    </row>
    <row r="406" spans="1:4" x14ac:dyDescent="0.2">
      <c r="A406" s="15">
        <v>40816</v>
      </c>
      <c r="B406" s="40">
        <f>VLOOKUP(UMCSI_VS_USGDP!A406,'UMCSI-Exp-CC'!A:B,2,FALSE)</f>
        <v>59.5</v>
      </c>
      <c r="C406" s="40">
        <v>15820.7</v>
      </c>
      <c r="D406" s="38">
        <f>(C406-C394)/C394</f>
        <v>9.4903849657161834E-3</v>
      </c>
    </row>
    <row r="407" spans="1:4" x14ac:dyDescent="0.2">
      <c r="A407" s="18">
        <v>40847</v>
      </c>
      <c r="B407" s="41">
        <f>VLOOKUP(UMCSI_VS_USGDP!A407,'UMCSI-Exp-CC'!A:B,2,FALSE)</f>
        <v>60.8</v>
      </c>
      <c r="C407" s="41"/>
      <c r="D407" s="39"/>
    </row>
    <row r="408" spans="1:4" x14ac:dyDescent="0.2">
      <c r="A408" s="15">
        <v>40877</v>
      </c>
      <c r="B408" s="40">
        <f>VLOOKUP(UMCSI_VS_USGDP!A408,'UMCSI-Exp-CC'!A:B,2,FALSE)</f>
        <v>63.7</v>
      </c>
      <c r="C408" s="40"/>
      <c r="D408" s="38"/>
    </row>
    <row r="409" spans="1:4" x14ac:dyDescent="0.2">
      <c r="A409" s="18">
        <v>40908</v>
      </c>
      <c r="B409" s="41">
        <f>VLOOKUP(UMCSI_VS_USGDP!A409,'UMCSI-Exp-CC'!A:B,2,FALSE)</f>
        <v>69.900000000000006</v>
      </c>
      <c r="C409" s="41">
        <v>16004.107</v>
      </c>
      <c r="D409" s="39">
        <f>(C409-C397)/C397</f>
        <v>1.6093456608864725E-2</v>
      </c>
    </row>
    <row r="410" spans="1:4" x14ac:dyDescent="0.2">
      <c r="A410" s="15">
        <v>40939</v>
      </c>
      <c r="B410" s="40">
        <f>VLOOKUP(UMCSI_VS_USGDP!A410,'UMCSI-Exp-CC'!A:B,2,FALSE)</f>
        <v>75</v>
      </c>
      <c r="C410" s="40"/>
      <c r="D410" s="38"/>
    </row>
    <row r="411" spans="1:4" x14ac:dyDescent="0.2">
      <c r="A411" s="18">
        <v>40968</v>
      </c>
      <c r="B411" s="41">
        <f>VLOOKUP(UMCSI_VS_USGDP!A411,'UMCSI-Exp-CC'!A:B,2,FALSE)</f>
        <v>75.3</v>
      </c>
      <c r="C411" s="41"/>
      <c r="D411" s="39"/>
    </row>
    <row r="412" spans="1:4" x14ac:dyDescent="0.2">
      <c r="A412" s="15">
        <v>40999</v>
      </c>
      <c r="B412" s="40">
        <f>VLOOKUP(UMCSI_VS_USGDP!A412,'UMCSI-Exp-CC'!A:B,2,FALSE)</f>
        <v>76.2</v>
      </c>
      <c r="C412" s="40">
        <v>16129.418</v>
      </c>
      <c r="D412" s="38">
        <f>(C412-C400)/C400</f>
        <v>2.6517566557714759E-2</v>
      </c>
    </row>
    <row r="413" spans="1:4" x14ac:dyDescent="0.2">
      <c r="A413" s="18">
        <v>41029</v>
      </c>
      <c r="B413" s="41">
        <f>VLOOKUP(UMCSI_VS_USGDP!A413,'UMCSI-Exp-CC'!A:B,2,FALSE)</f>
        <v>76.400000000000006</v>
      </c>
      <c r="C413" s="41"/>
      <c r="D413" s="39"/>
    </row>
    <row r="414" spans="1:4" x14ac:dyDescent="0.2">
      <c r="A414" s="15">
        <v>41060</v>
      </c>
      <c r="B414" s="40">
        <f>VLOOKUP(UMCSI_VS_USGDP!A414,'UMCSI-Exp-CC'!A:B,2,FALSE)</f>
        <v>79.3</v>
      </c>
      <c r="C414" s="40"/>
      <c r="D414" s="38"/>
    </row>
    <row r="415" spans="1:4" x14ac:dyDescent="0.2">
      <c r="A415" s="18">
        <v>41090</v>
      </c>
      <c r="B415" s="41">
        <f>VLOOKUP(UMCSI_VS_USGDP!A415,'UMCSI-Exp-CC'!A:B,2,FALSE)</f>
        <v>73.2</v>
      </c>
      <c r="C415" s="41">
        <v>16198.807000000001</v>
      </c>
      <c r="D415" s="39">
        <f>(C415-C403)/C403</f>
        <v>2.3615085810537968E-2</v>
      </c>
    </row>
    <row r="416" spans="1:4" x14ac:dyDescent="0.2">
      <c r="A416" s="15">
        <v>41121</v>
      </c>
      <c r="B416" s="40">
        <f>VLOOKUP(UMCSI_VS_USGDP!A416,'UMCSI-Exp-CC'!A:B,2,FALSE)</f>
        <v>72.3</v>
      </c>
      <c r="C416" s="40"/>
      <c r="D416" s="38"/>
    </row>
    <row r="417" spans="1:4" x14ac:dyDescent="0.2">
      <c r="A417" s="18">
        <v>41152</v>
      </c>
      <c r="B417" s="41">
        <f>VLOOKUP(UMCSI_VS_USGDP!A417,'UMCSI-Exp-CC'!A:B,2,FALSE)</f>
        <v>74.3</v>
      </c>
      <c r="C417" s="41"/>
      <c r="D417" s="39"/>
    </row>
    <row r="418" spans="1:4" x14ac:dyDescent="0.2">
      <c r="A418" s="15">
        <v>41182</v>
      </c>
      <c r="B418" s="40">
        <f>VLOOKUP(UMCSI_VS_USGDP!A418,'UMCSI-Exp-CC'!A:B,2,FALSE)</f>
        <v>78.3</v>
      </c>
      <c r="C418" s="40">
        <v>16220.666999999999</v>
      </c>
      <c r="D418" s="38">
        <f>(C418-C406)/C406</f>
        <v>2.528124545690132E-2</v>
      </c>
    </row>
    <row r="419" spans="1:4" x14ac:dyDescent="0.2">
      <c r="A419" s="18">
        <v>41213</v>
      </c>
      <c r="B419" s="41">
        <f>VLOOKUP(UMCSI_VS_USGDP!A419,'UMCSI-Exp-CC'!A:B,2,FALSE)</f>
        <v>82.6</v>
      </c>
      <c r="C419" s="41"/>
      <c r="D419" s="39"/>
    </row>
    <row r="420" spans="1:4" x14ac:dyDescent="0.2">
      <c r="A420" s="15">
        <v>41243</v>
      </c>
      <c r="B420" s="40">
        <f>VLOOKUP(UMCSI_VS_USGDP!A420,'UMCSI-Exp-CC'!A:B,2,FALSE)</f>
        <v>82.7</v>
      </c>
      <c r="C420" s="40"/>
      <c r="D420" s="38"/>
    </row>
    <row r="421" spans="1:4" x14ac:dyDescent="0.2">
      <c r="A421" s="18">
        <v>41274</v>
      </c>
      <c r="B421" s="41">
        <f>VLOOKUP(UMCSI_VS_USGDP!A421,'UMCSI-Exp-CC'!A:B,2,FALSE)</f>
        <v>72.900000000000006</v>
      </c>
      <c r="C421" s="41">
        <v>16239.138000000001</v>
      </c>
      <c r="D421" s="39">
        <f>(C421-C409)/C409</f>
        <v>1.4685667872627999E-2</v>
      </c>
    </row>
    <row r="422" spans="1:4" x14ac:dyDescent="0.2">
      <c r="A422" s="15">
        <v>41305</v>
      </c>
      <c r="B422" s="40">
        <f>VLOOKUP(UMCSI_VS_USGDP!A422,'UMCSI-Exp-CC'!A:B,2,FALSE)</f>
        <v>73.8</v>
      </c>
      <c r="C422" s="40"/>
      <c r="D422" s="38"/>
    </row>
    <row r="423" spans="1:4" x14ac:dyDescent="0.2">
      <c r="A423" s="18">
        <v>41333</v>
      </c>
      <c r="B423" s="41">
        <f>VLOOKUP(UMCSI_VS_USGDP!A423,'UMCSI-Exp-CC'!A:B,2,FALSE)</f>
        <v>77.599999999999994</v>
      </c>
      <c r="C423" s="41"/>
      <c r="D423" s="39"/>
    </row>
    <row r="424" spans="1:4" x14ac:dyDescent="0.2">
      <c r="A424" s="15">
        <v>41364</v>
      </c>
      <c r="B424" s="40">
        <f>VLOOKUP(UMCSI_VS_USGDP!A424,'UMCSI-Exp-CC'!A:B,2,FALSE)</f>
        <v>78.599999999999994</v>
      </c>
      <c r="C424" s="40">
        <v>16382.964</v>
      </c>
      <c r="D424" s="38">
        <f>(C424-C412)/C412</f>
        <v>1.5719476053010734E-2</v>
      </c>
    </row>
    <row r="425" spans="1:4" x14ac:dyDescent="0.2">
      <c r="A425" s="18">
        <v>41394</v>
      </c>
      <c r="B425" s="41">
        <f>VLOOKUP(UMCSI_VS_USGDP!A425,'UMCSI-Exp-CC'!A:B,2,FALSE)</f>
        <v>76.400000000000006</v>
      </c>
      <c r="C425" s="41"/>
      <c r="D425" s="39"/>
    </row>
    <row r="426" spans="1:4" x14ac:dyDescent="0.2">
      <c r="A426" s="15">
        <v>41425</v>
      </c>
      <c r="B426" s="40">
        <f>VLOOKUP(UMCSI_VS_USGDP!A426,'UMCSI-Exp-CC'!A:B,2,FALSE)</f>
        <v>84.5</v>
      </c>
      <c r="C426" s="40"/>
      <c r="D426" s="38"/>
    </row>
    <row r="427" spans="1:4" x14ac:dyDescent="0.2">
      <c r="A427" s="18">
        <v>41455</v>
      </c>
      <c r="B427" s="41">
        <f>VLOOKUP(UMCSI_VS_USGDP!A427,'UMCSI-Exp-CC'!A:B,2,FALSE)</f>
        <v>84.1</v>
      </c>
      <c r="C427" s="41">
        <v>16403.18</v>
      </c>
      <c r="D427" s="39">
        <f>(C427-C415)/C415</f>
        <v>1.2616546391348423E-2</v>
      </c>
    </row>
    <row r="428" spans="1:4" x14ac:dyDescent="0.2">
      <c r="A428" s="15">
        <v>41486</v>
      </c>
      <c r="B428" s="40">
        <f>VLOOKUP(UMCSI_VS_USGDP!A428,'UMCSI-Exp-CC'!A:B,2,FALSE)</f>
        <v>85.1</v>
      </c>
      <c r="C428" s="40"/>
      <c r="D428" s="38"/>
    </row>
    <row r="429" spans="1:4" x14ac:dyDescent="0.2">
      <c r="A429" s="18">
        <v>41517</v>
      </c>
      <c r="B429" s="41">
        <f>VLOOKUP(UMCSI_VS_USGDP!A429,'UMCSI-Exp-CC'!A:B,2,FALSE)</f>
        <v>82.1</v>
      </c>
      <c r="C429" s="41"/>
      <c r="D429" s="39"/>
    </row>
    <row r="430" spans="1:4" x14ac:dyDescent="0.2">
      <c r="A430" s="15">
        <v>41547</v>
      </c>
      <c r="B430" s="40">
        <f>VLOOKUP(UMCSI_VS_USGDP!A430,'UMCSI-Exp-CC'!A:B,2,FALSE)</f>
        <v>77.5</v>
      </c>
      <c r="C430" s="40">
        <v>16531.685000000001</v>
      </c>
      <c r="D430" s="38">
        <f>(C430-C418)/C418</f>
        <v>1.9174180691829863E-2</v>
      </c>
    </row>
    <row r="431" spans="1:4" x14ac:dyDescent="0.2">
      <c r="A431" s="18">
        <v>41578</v>
      </c>
      <c r="B431" s="41">
        <f>VLOOKUP(UMCSI_VS_USGDP!A431,'UMCSI-Exp-CC'!A:B,2,FALSE)</f>
        <v>73.2</v>
      </c>
      <c r="C431" s="41"/>
      <c r="D431" s="39"/>
    </row>
    <row r="432" spans="1:4" x14ac:dyDescent="0.2">
      <c r="A432" s="15">
        <v>41608</v>
      </c>
      <c r="B432" s="40">
        <f>VLOOKUP(UMCSI_VS_USGDP!A432,'UMCSI-Exp-CC'!A:B,2,FALSE)</f>
        <v>75.099999999999994</v>
      </c>
      <c r="C432" s="40"/>
      <c r="D432" s="38"/>
    </row>
    <row r="433" spans="1:4" x14ac:dyDescent="0.2">
      <c r="A433" s="18">
        <v>41639</v>
      </c>
      <c r="B433" s="41">
        <f>VLOOKUP(UMCSI_VS_USGDP!A433,'UMCSI-Exp-CC'!A:B,2,FALSE)</f>
        <v>82.5</v>
      </c>
      <c r="C433" s="41">
        <v>16663.649000000001</v>
      </c>
      <c r="D433" s="39">
        <f>(C433-C421)/C421</f>
        <v>2.6141227446924854E-2</v>
      </c>
    </row>
    <row r="434" spans="1:4" x14ac:dyDescent="0.2">
      <c r="A434" s="15">
        <v>41670</v>
      </c>
      <c r="B434" s="40">
        <f>VLOOKUP(UMCSI_VS_USGDP!A434,'UMCSI-Exp-CC'!A:B,2,FALSE)</f>
        <v>81.2</v>
      </c>
      <c r="C434" s="40"/>
      <c r="D434" s="38"/>
    </row>
    <row r="435" spans="1:4" x14ac:dyDescent="0.2">
      <c r="A435" s="18">
        <v>41698</v>
      </c>
      <c r="B435" s="41">
        <f>VLOOKUP(UMCSI_VS_USGDP!A435,'UMCSI-Exp-CC'!A:B,2,FALSE)</f>
        <v>81.599999999999994</v>
      </c>
      <c r="C435" s="41"/>
      <c r="D435" s="39"/>
    </row>
    <row r="436" spans="1:4" x14ac:dyDescent="0.2">
      <c r="A436" s="15">
        <v>41729</v>
      </c>
      <c r="B436" s="40">
        <f>VLOOKUP(UMCSI_VS_USGDP!A436,'UMCSI-Exp-CC'!A:B,2,FALSE)</f>
        <v>80</v>
      </c>
      <c r="C436" s="40">
        <v>16616.54</v>
      </c>
      <c r="D436" s="38">
        <f>(C436-C424)/C424</f>
        <v>1.4257249176644771E-2</v>
      </c>
    </row>
    <row r="437" spans="1:4" x14ac:dyDescent="0.2">
      <c r="A437" s="18">
        <v>41759</v>
      </c>
      <c r="B437" s="41">
        <f>VLOOKUP(UMCSI_VS_USGDP!A437,'UMCSI-Exp-CC'!A:B,2,FALSE)</f>
        <v>84.1</v>
      </c>
      <c r="C437" s="41"/>
      <c r="D437" s="39"/>
    </row>
    <row r="438" spans="1:4" x14ac:dyDescent="0.2">
      <c r="A438" s="15">
        <v>41790</v>
      </c>
      <c r="B438" s="40">
        <f>VLOOKUP(UMCSI_VS_USGDP!A438,'UMCSI-Exp-CC'!A:B,2,FALSE)</f>
        <v>81.900000000000006</v>
      </c>
      <c r="C438" s="40"/>
      <c r="D438" s="38"/>
    </row>
    <row r="439" spans="1:4" x14ac:dyDescent="0.2">
      <c r="A439" s="18">
        <v>41820</v>
      </c>
      <c r="B439" s="41">
        <f>VLOOKUP(UMCSI_VS_USGDP!A439,'UMCSI-Exp-CC'!A:B,2,FALSE)</f>
        <v>82.5</v>
      </c>
      <c r="C439" s="41">
        <v>16841.474999999999</v>
      </c>
      <c r="D439" s="39">
        <f>(C439-C427)/C427</f>
        <v>2.6720123780876529E-2</v>
      </c>
    </row>
    <row r="440" spans="1:4" x14ac:dyDescent="0.2">
      <c r="A440" s="15">
        <v>41851</v>
      </c>
      <c r="B440" s="40">
        <f>VLOOKUP(UMCSI_VS_USGDP!A440,'UMCSI-Exp-CC'!A:B,2,FALSE)</f>
        <v>81.8</v>
      </c>
      <c r="C440" s="40"/>
      <c r="D440" s="38"/>
    </row>
    <row r="441" spans="1:4" x14ac:dyDescent="0.2">
      <c r="A441" s="18">
        <v>41882</v>
      </c>
      <c r="B441" s="41">
        <f>VLOOKUP(UMCSI_VS_USGDP!A441,'UMCSI-Exp-CC'!A:B,2,FALSE)</f>
        <v>82.5</v>
      </c>
      <c r="C441" s="41"/>
      <c r="D441" s="39"/>
    </row>
    <row r="442" spans="1:4" x14ac:dyDescent="0.2">
      <c r="A442" s="15">
        <v>41912</v>
      </c>
      <c r="B442" s="40">
        <f>VLOOKUP(UMCSI_VS_USGDP!A442,'UMCSI-Exp-CC'!A:B,2,FALSE)</f>
        <v>84.6</v>
      </c>
      <c r="C442" s="40">
        <v>17047.098000000002</v>
      </c>
      <c r="D442" s="38">
        <f>(C442-C430)/C430</f>
        <v>3.1177281686652052E-2</v>
      </c>
    </row>
    <row r="443" spans="1:4" x14ac:dyDescent="0.2">
      <c r="A443" s="18">
        <v>41943</v>
      </c>
      <c r="B443" s="41">
        <f>VLOOKUP(UMCSI_VS_USGDP!A443,'UMCSI-Exp-CC'!A:B,2,FALSE)</f>
        <v>86.9</v>
      </c>
      <c r="C443" s="41"/>
      <c r="D443" s="39"/>
    </row>
    <row r="444" spans="1:4" x14ac:dyDescent="0.2">
      <c r="A444" s="15">
        <v>41973</v>
      </c>
      <c r="B444" s="40">
        <f>VLOOKUP(UMCSI_VS_USGDP!A444,'UMCSI-Exp-CC'!A:B,2,FALSE)</f>
        <v>88.8</v>
      </c>
      <c r="C444" s="40"/>
      <c r="D444" s="38"/>
    </row>
    <row r="445" spans="1:4" x14ac:dyDescent="0.2">
      <c r="A445" s="18">
        <v>42004</v>
      </c>
      <c r="B445" s="41">
        <f>VLOOKUP(UMCSI_VS_USGDP!A445,'UMCSI-Exp-CC'!A:B,2,FALSE)</f>
        <v>93.6</v>
      </c>
      <c r="C445" s="41">
        <v>17143.038</v>
      </c>
      <c r="D445" s="39">
        <f>(C445-C433)/C433</f>
        <v>2.8768548833451736E-2</v>
      </c>
    </row>
    <row r="446" spans="1:4" x14ac:dyDescent="0.2">
      <c r="A446" s="15">
        <v>42035</v>
      </c>
      <c r="B446" s="40">
        <f>VLOOKUP(UMCSI_VS_USGDP!A446,'UMCSI-Exp-CC'!A:B,2,FALSE)</f>
        <v>98.1</v>
      </c>
      <c r="C446" s="40"/>
      <c r="D446" s="38"/>
    </row>
    <row r="447" spans="1:4" x14ac:dyDescent="0.2">
      <c r="A447" s="18">
        <v>42063</v>
      </c>
      <c r="B447" s="41">
        <f>VLOOKUP(UMCSI_VS_USGDP!A447,'UMCSI-Exp-CC'!A:B,2,FALSE)</f>
        <v>95.4</v>
      </c>
      <c r="C447" s="41"/>
      <c r="D447" s="39"/>
    </row>
    <row r="448" spans="1:4" x14ac:dyDescent="0.2">
      <c r="A448" s="15">
        <v>42094</v>
      </c>
      <c r="B448" s="40">
        <f>VLOOKUP(UMCSI_VS_USGDP!A448,'UMCSI-Exp-CC'!A:B,2,FALSE)</f>
        <v>93</v>
      </c>
      <c r="C448" s="40">
        <v>17305.752</v>
      </c>
      <c r="D448" s="38">
        <f>(C448-C436)/C436</f>
        <v>4.1477467631648918E-2</v>
      </c>
    </row>
    <row r="449" spans="1:4" x14ac:dyDescent="0.2">
      <c r="A449" s="18">
        <v>42124</v>
      </c>
      <c r="B449" s="41">
        <f>VLOOKUP(UMCSI_VS_USGDP!A449,'UMCSI-Exp-CC'!A:B,2,FALSE)</f>
        <v>95.9</v>
      </c>
      <c r="C449" s="41"/>
      <c r="D449" s="39"/>
    </row>
    <row r="450" spans="1:4" x14ac:dyDescent="0.2">
      <c r="A450" s="15">
        <v>42155</v>
      </c>
      <c r="B450" s="40">
        <f>VLOOKUP(UMCSI_VS_USGDP!A450,'UMCSI-Exp-CC'!A:B,2,FALSE)</f>
        <v>90.7</v>
      </c>
      <c r="C450" s="40"/>
      <c r="D450" s="38"/>
    </row>
    <row r="451" spans="1:4" x14ac:dyDescent="0.2">
      <c r="A451" s="18">
        <v>42185</v>
      </c>
      <c r="B451" s="41">
        <f>VLOOKUP(UMCSI_VS_USGDP!A451,'UMCSI-Exp-CC'!A:B,2,FALSE)</f>
        <v>96.1</v>
      </c>
      <c r="C451" s="41">
        <v>17422.845000000001</v>
      </c>
      <c r="D451" s="39">
        <f>(C451-C439)/C439</f>
        <v>3.4520135558198002E-2</v>
      </c>
    </row>
    <row r="452" spans="1:4" x14ac:dyDescent="0.2">
      <c r="A452" s="15">
        <v>42216</v>
      </c>
      <c r="B452" s="40">
        <f>VLOOKUP(UMCSI_VS_USGDP!A452,'UMCSI-Exp-CC'!A:B,2,FALSE)</f>
        <v>93.1</v>
      </c>
      <c r="C452" s="40"/>
      <c r="D452" s="38"/>
    </row>
    <row r="453" spans="1:4" x14ac:dyDescent="0.2">
      <c r="A453" s="18">
        <v>42247</v>
      </c>
      <c r="B453" s="41">
        <f>VLOOKUP(UMCSI_VS_USGDP!A453,'UMCSI-Exp-CC'!A:B,2,FALSE)</f>
        <v>91.9</v>
      </c>
      <c r="C453" s="41"/>
      <c r="D453" s="39"/>
    </row>
    <row r="454" spans="1:4" x14ac:dyDescent="0.2">
      <c r="A454" s="15">
        <v>42277</v>
      </c>
      <c r="B454" s="40">
        <f>VLOOKUP(UMCSI_VS_USGDP!A454,'UMCSI-Exp-CC'!A:B,2,FALSE)</f>
        <v>87.2</v>
      </c>
      <c r="C454" s="40">
        <v>17486.021000000001</v>
      </c>
      <c r="D454" s="38">
        <f>(C454-C442)/C442</f>
        <v>2.5747666846286613E-2</v>
      </c>
    </row>
    <row r="455" spans="1:4" x14ac:dyDescent="0.2">
      <c r="A455" s="18">
        <v>42308</v>
      </c>
      <c r="B455" s="41">
        <f>VLOOKUP(UMCSI_VS_USGDP!A455,'UMCSI-Exp-CC'!A:B,2,FALSE)</f>
        <v>90</v>
      </c>
      <c r="C455" s="41"/>
      <c r="D455" s="39"/>
    </row>
    <row r="456" spans="1:4" x14ac:dyDescent="0.2">
      <c r="A456" s="15">
        <v>42338</v>
      </c>
      <c r="B456" s="40">
        <f>VLOOKUP(UMCSI_VS_USGDP!A456,'UMCSI-Exp-CC'!A:B,2,FALSE)</f>
        <v>91.3</v>
      </c>
      <c r="C456" s="40"/>
      <c r="D456" s="38"/>
    </row>
    <row r="457" spans="1:4" x14ac:dyDescent="0.2">
      <c r="A457" s="18">
        <v>42369</v>
      </c>
      <c r="B457" s="41">
        <f>VLOOKUP(UMCSI_VS_USGDP!A457,'UMCSI-Exp-CC'!A:B,2,FALSE)</f>
        <v>92.6</v>
      </c>
      <c r="C457" s="41">
        <v>17514.062000000002</v>
      </c>
      <c r="D457" s="39">
        <f>(C457-C445)/C445</f>
        <v>2.1642838334722306E-2</v>
      </c>
    </row>
    <row r="458" spans="1:4" x14ac:dyDescent="0.2">
      <c r="A458" s="15">
        <v>42400</v>
      </c>
      <c r="B458" s="40">
        <f>VLOOKUP(UMCSI_VS_USGDP!A458,'UMCSI-Exp-CC'!A:B,2,FALSE)</f>
        <v>92</v>
      </c>
      <c r="C458" s="40"/>
      <c r="D458" s="38"/>
    </row>
    <row r="459" spans="1:4" x14ac:dyDescent="0.2">
      <c r="A459" s="18">
        <v>42429</v>
      </c>
      <c r="B459" s="41">
        <f>VLOOKUP(UMCSI_VS_USGDP!A459,'UMCSI-Exp-CC'!A:B,2,FALSE)</f>
        <v>91.7</v>
      </c>
      <c r="C459" s="41"/>
      <c r="D459" s="39"/>
    </row>
    <row r="460" spans="1:4" x14ac:dyDescent="0.2">
      <c r="A460" s="15">
        <v>42460</v>
      </c>
      <c r="B460" s="40">
        <f>VLOOKUP(UMCSI_VS_USGDP!A460,'UMCSI-Exp-CC'!A:B,2,FALSE)</f>
        <v>91</v>
      </c>
      <c r="C460" s="40">
        <v>17613.263999999999</v>
      </c>
      <c r="D460" s="38">
        <f>(C460-C448)/C448</f>
        <v>1.7769352062828522E-2</v>
      </c>
    </row>
    <row r="461" spans="1:4" x14ac:dyDescent="0.2">
      <c r="A461" s="18">
        <v>42490</v>
      </c>
      <c r="B461" s="41">
        <f>VLOOKUP(UMCSI_VS_USGDP!A461,'UMCSI-Exp-CC'!A:B,2,FALSE)</f>
        <v>89</v>
      </c>
      <c r="C461" s="41"/>
      <c r="D461" s="39"/>
    </row>
    <row r="462" spans="1:4" x14ac:dyDescent="0.2">
      <c r="A462" s="15">
        <v>42521</v>
      </c>
      <c r="B462" s="40">
        <f>VLOOKUP(UMCSI_VS_USGDP!A462,'UMCSI-Exp-CC'!A:B,2,FALSE)</f>
        <v>94.7</v>
      </c>
      <c r="C462" s="40"/>
      <c r="D462" s="38"/>
    </row>
    <row r="463" spans="1:4" x14ac:dyDescent="0.2">
      <c r="A463" s="18">
        <v>42551</v>
      </c>
      <c r="B463" s="41">
        <f>VLOOKUP(UMCSI_VS_USGDP!A463,'UMCSI-Exp-CC'!A:B,2,FALSE)</f>
        <v>93.5</v>
      </c>
      <c r="C463" s="41">
        <v>17668.203000000001</v>
      </c>
      <c r="D463" s="39">
        <f>(C463-C451)/C451</f>
        <v>1.408254507228872E-2</v>
      </c>
    </row>
    <row r="464" spans="1:4" x14ac:dyDescent="0.2">
      <c r="A464" s="15">
        <v>42582</v>
      </c>
      <c r="B464" s="40">
        <f>VLOOKUP(UMCSI_VS_USGDP!A464,'UMCSI-Exp-CC'!A:B,2,FALSE)</f>
        <v>90</v>
      </c>
      <c r="C464" s="40"/>
      <c r="D464" s="38"/>
    </row>
    <row r="465" spans="1:4" x14ac:dyDescent="0.2">
      <c r="A465" s="18">
        <v>42613</v>
      </c>
      <c r="B465" s="41">
        <f>VLOOKUP(UMCSI_VS_USGDP!A465,'UMCSI-Exp-CC'!A:B,2,FALSE)</f>
        <v>89.8</v>
      </c>
      <c r="C465" s="41"/>
      <c r="D465" s="39"/>
    </row>
    <row r="466" spans="1:4" x14ac:dyDescent="0.2">
      <c r="A466" s="15">
        <v>42643</v>
      </c>
      <c r="B466" s="40">
        <f>VLOOKUP(UMCSI_VS_USGDP!A466,'UMCSI-Exp-CC'!A:B,2,FALSE)</f>
        <v>91.2</v>
      </c>
      <c r="C466" s="40">
        <v>17764.387999999999</v>
      </c>
      <c r="D466" s="38">
        <f>(C466-C454)/C454</f>
        <v>1.5919402132709228E-2</v>
      </c>
    </row>
    <row r="467" spans="1:4" x14ac:dyDescent="0.2">
      <c r="A467" s="18">
        <v>42674</v>
      </c>
      <c r="B467" s="41">
        <f>VLOOKUP(UMCSI_VS_USGDP!A467,'UMCSI-Exp-CC'!A:B,2,FALSE)</f>
        <v>87.2</v>
      </c>
      <c r="C467" s="41"/>
      <c r="D467" s="39"/>
    </row>
    <row r="468" spans="1:4" x14ac:dyDescent="0.2">
      <c r="A468" s="15">
        <v>42704</v>
      </c>
      <c r="B468" s="40">
        <f>VLOOKUP(UMCSI_VS_USGDP!A468,'UMCSI-Exp-CC'!A:B,2,FALSE)</f>
        <v>93.8</v>
      </c>
      <c r="C468" s="40"/>
      <c r="D468" s="38"/>
    </row>
    <row r="469" spans="1:4" x14ac:dyDescent="0.2">
      <c r="A469" s="18">
        <v>42735</v>
      </c>
      <c r="B469" s="41">
        <f>VLOOKUP(UMCSI_VS_USGDP!A469,'UMCSI-Exp-CC'!A:B,2,FALSE)</f>
        <v>98.2</v>
      </c>
      <c r="C469" s="41">
        <v>17876.179</v>
      </c>
      <c r="D469" s="39">
        <f>(C469-C457)/C457</f>
        <v>2.0675786119747568E-2</v>
      </c>
    </row>
    <row r="470" spans="1:4" x14ac:dyDescent="0.2">
      <c r="A470" s="15">
        <v>42766</v>
      </c>
      <c r="B470" s="40">
        <f>VLOOKUP(UMCSI_VS_USGDP!A470,'UMCSI-Exp-CC'!A:B,2,FALSE)</f>
        <v>98.5</v>
      </c>
      <c r="C470" s="40"/>
      <c r="D470" s="38"/>
    </row>
    <row r="471" spans="1:4" x14ac:dyDescent="0.2">
      <c r="A471" s="18">
        <v>42794</v>
      </c>
      <c r="B471" s="41">
        <f>VLOOKUP(UMCSI_VS_USGDP!A471,'UMCSI-Exp-CC'!A:B,2,FALSE)</f>
        <v>96.3</v>
      </c>
      <c r="C471" s="41"/>
      <c r="D471" s="39"/>
    </row>
    <row r="472" spans="1:4" x14ac:dyDescent="0.2">
      <c r="A472" s="15">
        <v>42825</v>
      </c>
      <c r="B472" s="40">
        <f>VLOOKUP(UMCSI_VS_USGDP!A472,'UMCSI-Exp-CC'!A:B,2,FALSE)</f>
        <v>96.9</v>
      </c>
      <c r="C472" s="40">
        <v>17977.298999999999</v>
      </c>
      <c r="D472" s="38">
        <f>(C472-C460)/C460</f>
        <v>2.0668230488113951E-2</v>
      </c>
    </row>
    <row r="473" spans="1:4" x14ac:dyDescent="0.2">
      <c r="A473" s="18">
        <v>42855</v>
      </c>
      <c r="B473" s="41">
        <f>VLOOKUP(UMCSI_VS_USGDP!A473,'UMCSI-Exp-CC'!A:B,2,FALSE)</f>
        <v>97</v>
      </c>
      <c r="C473" s="41"/>
      <c r="D473" s="39"/>
    </row>
    <row r="474" spans="1:4" x14ac:dyDescent="0.2">
      <c r="A474" s="15">
        <v>42886</v>
      </c>
      <c r="B474" s="40">
        <f>VLOOKUP(UMCSI_VS_USGDP!A474,'UMCSI-Exp-CC'!A:B,2,FALSE)</f>
        <v>97.1</v>
      </c>
      <c r="C474" s="40"/>
      <c r="D474" s="38"/>
    </row>
    <row r="475" spans="1:4" x14ac:dyDescent="0.2">
      <c r="A475" s="18">
        <v>42916</v>
      </c>
      <c r="B475" s="41">
        <f>VLOOKUP(UMCSI_VS_USGDP!A475,'UMCSI-Exp-CC'!A:B,2,FALSE)</f>
        <v>95.1</v>
      </c>
      <c r="C475" s="41">
        <v>18054.052</v>
      </c>
      <c r="D475" s="39">
        <f>(C475-C463)/C463</f>
        <v>2.183861029896466E-2</v>
      </c>
    </row>
    <row r="476" spans="1:4" x14ac:dyDescent="0.2">
      <c r="A476" s="15">
        <v>42947</v>
      </c>
      <c r="B476" s="40">
        <f>VLOOKUP(UMCSI_VS_USGDP!A476,'UMCSI-Exp-CC'!A:B,2,FALSE)</f>
        <v>93.4</v>
      </c>
      <c r="C476" s="40"/>
      <c r="D476" s="38"/>
    </row>
    <row r="477" spans="1:4" x14ac:dyDescent="0.2">
      <c r="A477" s="18">
        <v>42978</v>
      </c>
      <c r="B477" s="41">
        <f>VLOOKUP(UMCSI_VS_USGDP!A477,'UMCSI-Exp-CC'!A:B,2,FALSE)</f>
        <v>96.8</v>
      </c>
      <c r="C477" s="41"/>
      <c r="D477" s="39"/>
    </row>
    <row r="478" spans="1:4" x14ac:dyDescent="0.2">
      <c r="A478" s="15">
        <v>43008</v>
      </c>
      <c r="B478" s="40">
        <f>VLOOKUP(UMCSI_VS_USGDP!A478,'UMCSI-Exp-CC'!A:B,2,FALSE)</f>
        <v>95.1</v>
      </c>
      <c r="C478" s="40">
        <v>18185.635999999999</v>
      </c>
      <c r="D478" s="38">
        <f>(C478-C466)/C466</f>
        <v>2.3713060084028768E-2</v>
      </c>
    </row>
    <row r="479" spans="1:4" x14ac:dyDescent="0.2">
      <c r="A479" s="18">
        <v>43039</v>
      </c>
      <c r="B479" s="41">
        <f>VLOOKUP(UMCSI_VS_USGDP!A479,'UMCSI-Exp-CC'!A:B,2,FALSE)</f>
        <v>100.7</v>
      </c>
      <c r="C479" s="41"/>
      <c r="D479" s="39"/>
    </row>
    <row r="480" spans="1:4" x14ac:dyDescent="0.2">
      <c r="A480" s="15">
        <v>43069</v>
      </c>
      <c r="B480" s="40">
        <f>VLOOKUP(UMCSI_VS_USGDP!A480,'UMCSI-Exp-CC'!A:B,2,FALSE)</f>
        <v>98.5</v>
      </c>
      <c r="C480" s="40"/>
      <c r="D480" s="38"/>
    </row>
    <row r="481" spans="1:4" x14ac:dyDescent="0.2">
      <c r="A481" s="18">
        <v>43100</v>
      </c>
      <c r="B481" s="41">
        <f>VLOOKUP(UMCSI_VS_USGDP!A481,'UMCSI-Exp-CC'!A:B,2,FALSE)</f>
        <v>95.9</v>
      </c>
      <c r="C481" s="41">
        <v>18359.432000000001</v>
      </c>
      <c r="D481" s="39">
        <f>(C481-C469)/C469</f>
        <v>2.7033349800312505E-2</v>
      </c>
    </row>
    <row r="482" spans="1:4" x14ac:dyDescent="0.2">
      <c r="A482" s="15">
        <v>43131</v>
      </c>
      <c r="B482" s="40">
        <f>VLOOKUP(UMCSI_VS_USGDP!A482,'UMCSI-Exp-CC'!A:B,2,FALSE)</f>
        <v>95.7</v>
      </c>
      <c r="C482" s="40"/>
      <c r="D482" s="38"/>
    </row>
    <row r="483" spans="1:4" x14ac:dyDescent="0.2">
      <c r="A483" s="18">
        <v>43159</v>
      </c>
      <c r="B483" s="41">
        <f>VLOOKUP(UMCSI_VS_USGDP!A483,'UMCSI-Exp-CC'!A:B,2,FALSE)</f>
        <v>99.7</v>
      </c>
      <c r="C483" s="41"/>
      <c r="D483" s="39"/>
    </row>
    <row r="484" spans="1:4" x14ac:dyDescent="0.2">
      <c r="A484" s="15">
        <v>43190</v>
      </c>
      <c r="B484" s="40">
        <f>VLOOKUP(UMCSI_VS_USGDP!A484,'UMCSI-Exp-CC'!A:B,2,FALSE)</f>
        <v>101.4</v>
      </c>
      <c r="C484" s="40">
        <v>18530.483</v>
      </c>
      <c r="D484" s="38">
        <f>(C484-C472)/C472</f>
        <v>3.077125212191226E-2</v>
      </c>
    </row>
    <row r="485" spans="1:4" x14ac:dyDescent="0.2">
      <c r="A485" s="18">
        <v>43220</v>
      </c>
      <c r="B485" s="41">
        <f>VLOOKUP(UMCSI_VS_USGDP!A485,'UMCSI-Exp-CC'!A:B,2,FALSE)</f>
        <v>98.8</v>
      </c>
      <c r="C485" s="41"/>
      <c r="D485" s="39"/>
    </row>
    <row r="486" spans="1:4" x14ac:dyDescent="0.2">
      <c r="A486" s="15">
        <v>43251</v>
      </c>
      <c r="B486" s="40">
        <f>VLOOKUP(UMCSI_VS_USGDP!A486,'UMCSI-Exp-CC'!A:B,2,FALSE)</f>
        <v>98</v>
      </c>
      <c r="C486" s="40"/>
      <c r="D486" s="38"/>
    </row>
    <row r="487" spans="1:4" x14ac:dyDescent="0.2">
      <c r="A487" s="18">
        <v>43281</v>
      </c>
      <c r="B487" s="41">
        <f>VLOOKUP(UMCSI_VS_USGDP!A487,'UMCSI-Exp-CC'!A:B,2,FALSE)</f>
        <v>98.2</v>
      </c>
      <c r="C487" s="41">
        <v>18654.383000000002</v>
      </c>
      <c r="D487" s="39">
        <f>(C487-C475)/C475</f>
        <v>3.3251870549614121E-2</v>
      </c>
    </row>
    <row r="488" spans="1:4" x14ac:dyDescent="0.2">
      <c r="A488" s="15">
        <v>43312</v>
      </c>
      <c r="B488" s="40">
        <f>VLOOKUP(UMCSI_VS_USGDP!A488,'UMCSI-Exp-CC'!A:B,2,FALSE)</f>
        <v>97.9</v>
      </c>
      <c r="C488" s="40"/>
      <c r="D488" s="38"/>
    </row>
    <row r="489" spans="1:4" x14ac:dyDescent="0.2">
      <c r="A489" s="18">
        <v>43343</v>
      </c>
      <c r="B489" s="41">
        <f>VLOOKUP(UMCSI_VS_USGDP!A489,'UMCSI-Exp-CC'!A:B,2,FALSE)</f>
        <v>96.2</v>
      </c>
      <c r="C489" s="41"/>
      <c r="D489" s="39"/>
    </row>
    <row r="490" spans="1:4" x14ac:dyDescent="0.2">
      <c r="A490" s="15">
        <v>43373</v>
      </c>
      <c r="B490" s="40">
        <f>VLOOKUP(UMCSI_VS_USGDP!A490,'UMCSI-Exp-CC'!A:B,2,FALSE)</f>
        <v>100.1</v>
      </c>
      <c r="C490" s="40">
        <v>18752.355</v>
      </c>
      <c r="D490" s="38">
        <f>(C490-C478)/C478</f>
        <v>3.116300139296756E-2</v>
      </c>
    </row>
    <row r="491" spans="1:4" x14ac:dyDescent="0.2">
      <c r="A491" s="28">
        <v>43404</v>
      </c>
      <c r="B491" s="41">
        <f>VLOOKUP(UMCSI_VS_USGDP!A491,'UMCSI-Exp-CC'!A:B,2,FALSE)</f>
        <v>98.6</v>
      </c>
      <c r="C491" s="41"/>
      <c r="D491" s="39"/>
    </row>
    <row r="492" spans="1:4" x14ac:dyDescent="0.2">
      <c r="A492" s="15">
        <v>43434</v>
      </c>
      <c r="B492" s="40">
        <f>VLOOKUP(UMCSI_VS_USGDP!A492,'UMCSI-Exp-CC'!A:B,2,FALSE)</f>
        <v>97.5</v>
      </c>
      <c r="C492" s="40"/>
      <c r="D492" s="38"/>
    </row>
    <row r="493" spans="1:4" x14ac:dyDescent="0.2">
      <c r="A493" s="28">
        <v>43465</v>
      </c>
      <c r="B493" s="41">
        <f>VLOOKUP(UMCSI_VS_USGDP!A493,'UMCSI-Exp-CC'!A:B,2,FALSE)</f>
        <v>98.3</v>
      </c>
      <c r="C493" s="41">
        <v>18813.922999999999</v>
      </c>
      <c r="D493" s="39">
        <f>(C493-C481)/C481</f>
        <v>2.4755177611159113E-2</v>
      </c>
    </row>
    <row r="494" spans="1:4" x14ac:dyDescent="0.2">
      <c r="A494" s="15">
        <v>43496</v>
      </c>
      <c r="B494" s="40">
        <f>VLOOKUP(UMCSI_VS_USGDP!A494,'UMCSI-Exp-CC'!A:B,2,FALSE)</f>
        <v>91.2</v>
      </c>
      <c r="C494" s="40"/>
      <c r="D494" s="38"/>
    </row>
    <row r="495" spans="1:4" x14ac:dyDescent="0.2">
      <c r="A495" s="28">
        <v>43524</v>
      </c>
      <c r="B495" s="41">
        <f>VLOOKUP(UMCSI_VS_USGDP!A495,'UMCSI-Exp-CC'!A:B,2,FALSE)</f>
        <v>93.8</v>
      </c>
      <c r="C495" s="41"/>
      <c r="D495" s="39"/>
    </row>
    <row r="496" spans="1:4" x14ac:dyDescent="0.2">
      <c r="A496" s="15">
        <v>43555</v>
      </c>
      <c r="B496" s="40">
        <f>VLOOKUP(UMCSI_VS_USGDP!A496,'UMCSI-Exp-CC'!A:B,2,FALSE)</f>
        <v>98.4</v>
      </c>
      <c r="C496" s="40">
        <v>18950.347000000002</v>
      </c>
      <c r="D496" s="38">
        <f>(C496-C484)/C484</f>
        <v>2.2658017063019967E-2</v>
      </c>
    </row>
    <row r="497" spans="1:4" x14ac:dyDescent="0.2">
      <c r="A497" s="28">
        <v>43585</v>
      </c>
      <c r="B497" s="41">
        <f>VLOOKUP(UMCSI_VS_USGDP!A497,'UMCSI-Exp-CC'!A:B,2,FALSE)</f>
        <v>97.2</v>
      </c>
      <c r="C497" s="41"/>
      <c r="D497" s="39"/>
    </row>
    <row r="498" spans="1:4" x14ac:dyDescent="0.2">
      <c r="A498" s="15">
        <v>43616</v>
      </c>
      <c r="B498" s="40">
        <f>VLOOKUP(UMCSI_VS_USGDP!A498,'UMCSI-Exp-CC'!A:B,2,FALSE)</f>
        <v>100</v>
      </c>
      <c r="C498" s="40"/>
      <c r="D498" s="38"/>
    </row>
    <row r="499" spans="1:4" x14ac:dyDescent="0.2">
      <c r="A499" s="28">
        <v>43646</v>
      </c>
      <c r="B499" s="41">
        <f>VLOOKUP(UMCSI_VS_USGDP!A499,'UMCSI-Exp-CC'!A:B,2,FALSE)</f>
        <v>98.2</v>
      </c>
      <c r="C499" s="41">
        <v>19020.598999999998</v>
      </c>
      <c r="D499" s="39">
        <f>(C499-C487)/C487</f>
        <v>1.9631632951891076E-2</v>
      </c>
    </row>
    <row r="500" spans="1:4" x14ac:dyDescent="0.2">
      <c r="A500" s="15">
        <v>43677</v>
      </c>
      <c r="B500" s="40">
        <f>VLOOKUP(UMCSI_VS_USGDP!A500,'UMCSI-Exp-CC'!A:B,2,FALSE)</f>
        <v>98.4</v>
      </c>
      <c r="C500" s="40"/>
      <c r="D500" s="38"/>
    </row>
    <row r="501" spans="1:4" x14ac:dyDescent="0.2">
      <c r="A501" s="28">
        <v>43708</v>
      </c>
      <c r="B501" s="41">
        <f>VLOOKUP(UMCSI_VS_USGDP!A501,'UMCSI-Exp-CC'!A:B,2,FALSE)</f>
        <v>89.8</v>
      </c>
      <c r="C501" s="41"/>
      <c r="D501" s="39"/>
    </row>
    <row r="502" spans="1:4" x14ac:dyDescent="0.2">
      <c r="A502" s="15">
        <v>43738</v>
      </c>
      <c r="B502" s="40">
        <f>VLOOKUP(UMCSI_VS_USGDP!A502,'UMCSI-Exp-CC'!A:B,2,FALSE)</f>
        <v>93.2</v>
      </c>
      <c r="C502" s="40">
        <v>19141.743999999999</v>
      </c>
      <c r="D502" s="38">
        <f>(C502-C490)/C490</f>
        <v>2.0764805273790904E-2</v>
      </c>
    </row>
    <row r="503" spans="1:4" x14ac:dyDescent="0.2">
      <c r="A503" s="28">
        <v>43769</v>
      </c>
      <c r="B503" s="41">
        <f>VLOOKUP(UMCSI_VS_USGDP!A503,'UMCSI-Exp-CC'!A:B,2,FALSE)</f>
        <v>95.5</v>
      </c>
      <c r="C503" s="41"/>
      <c r="D503" s="39"/>
    </row>
    <row r="504" spans="1:4" x14ac:dyDescent="0.2">
      <c r="A504" s="15">
        <v>43799</v>
      </c>
      <c r="B504" s="40">
        <f>VLOOKUP(UMCSI_VS_USGDP!A504,'UMCSI-Exp-CC'!A:B,2,FALSE)</f>
        <v>96.8</v>
      </c>
      <c r="C504" s="40"/>
      <c r="D504" s="38"/>
    </row>
    <row r="505" spans="1:4" x14ac:dyDescent="0.2">
      <c r="A505" s="28">
        <v>43830</v>
      </c>
      <c r="B505" s="41">
        <f>VLOOKUP(UMCSI_VS_USGDP!A505,'UMCSI-Exp-CC'!A:B,2,FALSE)</f>
        <v>99.3</v>
      </c>
      <c r="C505" s="41">
        <v>19253.958999999999</v>
      </c>
      <c r="D505" s="39">
        <f>(C505-C493)/C493</f>
        <v>2.338884877970427E-2</v>
      </c>
    </row>
    <row r="506" spans="1:4" x14ac:dyDescent="0.2">
      <c r="A506" s="15">
        <v>43861</v>
      </c>
      <c r="B506" s="40">
        <f>VLOOKUP(UMCSI_VS_USGDP!A506,'UMCSI-Exp-CC'!A:B,2,FALSE)</f>
        <v>99.8</v>
      </c>
      <c r="C506" s="40"/>
      <c r="D506" s="38"/>
    </row>
    <row r="507" spans="1:4" x14ac:dyDescent="0.2">
      <c r="A507" s="28">
        <v>43890</v>
      </c>
      <c r="B507" s="41">
        <f>VLOOKUP(UMCSI_VS_USGDP!A507,'UMCSI-Exp-CC'!A:B,2,FALSE)</f>
        <v>101</v>
      </c>
      <c r="C507" s="41"/>
      <c r="D507" s="39"/>
    </row>
    <row r="508" spans="1:4" x14ac:dyDescent="0.2">
      <c r="A508" s="15">
        <v>43921</v>
      </c>
      <c r="B508" s="40">
        <f>VLOOKUP(UMCSI_VS_USGDP!A508,'UMCSI-Exp-CC'!A:B,2,FALSE)</f>
        <v>89.1</v>
      </c>
      <c r="C508" s="40">
        <v>19010.848000000002</v>
      </c>
      <c r="D508" s="38">
        <f>(C508-C496)/C496</f>
        <v>3.1926064467315664E-3</v>
      </c>
    </row>
    <row r="509" spans="1:4" x14ac:dyDescent="0.2">
      <c r="A509" s="28">
        <v>43951</v>
      </c>
      <c r="B509" s="41">
        <f>VLOOKUP(UMCSI_VS_USGDP!A509,'UMCSI-Exp-CC'!A:B,2,FALSE)</f>
        <v>71.8</v>
      </c>
      <c r="C509" s="41"/>
      <c r="D509" s="39"/>
    </row>
    <row r="510" spans="1:4" x14ac:dyDescent="0.2">
      <c r="A510" s="15">
        <v>43982</v>
      </c>
      <c r="B510" s="40">
        <f>VLOOKUP(UMCSI_VS_USGDP!A510,'UMCSI-Exp-CC'!A:B,2,FALSE)</f>
        <v>72.3</v>
      </c>
      <c r="C510" s="40"/>
      <c r="D510" s="38"/>
    </row>
    <row r="511" spans="1:4" x14ac:dyDescent="0.2">
      <c r="A511" s="28">
        <v>44012</v>
      </c>
      <c r="B511" s="41">
        <f>VLOOKUP(UMCSI_VS_USGDP!A511,'UMCSI-Exp-CC'!A:B,2,FALSE)</f>
        <v>78.099999999999994</v>
      </c>
      <c r="C511" s="41">
        <v>17302.510999999999</v>
      </c>
      <c r="D511" s="39">
        <f>(C511-C499)/C499</f>
        <v>-9.0327754662195434E-2</v>
      </c>
    </row>
    <row r="512" spans="1:4" x14ac:dyDescent="0.2">
      <c r="A512" s="15">
        <v>44043</v>
      </c>
      <c r="B512" s="40">
        <f>VLOOKUP(UMCSI_VS_USGDP!A512,'UMCSI-Exp-CC'!A:B,2,FALSE)</f>
        <v>72.5</v>
      </c>
      <c r="C512" s="40"/>
      <c r="D512" s="38"/>
    </row>
    <row r="513" spans="1:4" x14ac:dyDescent="0.2">
      <c r="A513" s="28">
        <v>44074</v>
      </c>
      <c r="B513" s="41">
        <f>VLOOKUP(UMCSI_VS_USGDP!A513,'UMCSI-Exp-CC'!A:B,2,FALSE)</f>
        <v>74.099999999999994</v>
      </c>
      <c r="C513" s="41"/>
      <c r="D513" s="39"/>
    </row>
    <row r="514" spans="1:4" x14ac:dyDescent="0.2">
      <c r="A514" s="15">
        <v>44104</v>
      </c>
      <c r="B514" s="40">
        <f>VLOOKUP(UMCSI_VS_USGDP!A514,'UMCSI-Exp-CC'!A:B,2,FALSE)</f>
        <v>80.400000000000006</v>
      </c>
      <c r="C514" s="40">
        <v>18596.521000000001</v>
      </c>
      <c r="D514" s="38">
        <f>(C514-C502)/C502</f>
        <v>-2.8483454799102848E-2</v>
      </c>
    </row>
    <row r="515" spans="1:4" x14ac:dyDescent="0.2">
      <c r="A515" s="28">
        <v>44135</v>
      </c>
      <c r="B515" s="41">
        <f>VLOOKUP(UMCSI_VS_USGDP!A515,'UMCSI-Exp-CC'!A:B,2,FALSE)</f>
        <v>81.8</v>
      </c>
      <c r="C515" s="41"/>
      <c r="D515" s="39"/>
    </row>
    <row r="516" spans="1:4" x14ac:dyDescent="0.2">
      <c r="A516" s="15">
        <v>44165</v>
      </c>
      <c r="B516" s="40">
        <f>VLOOKUP(UMCSI_VS_USGDP!A516,'UMCSI-Exp-CC'!A:B,2,FALSE)</f>
        <v>76.900000000000006</v>
      </c>
      <c r="C516" s="40"/>
      <c r="D516" s="38"/>
    </row>
    <row r="517" spans="1:4" x14ac:dyDescent="0.2">
      <c r="A517" s="28">
        <v>44196</v>
      </c>
      <c r="B517" s="41">
        <f>VLOOKUP(UMCSI_VS_USGDP!A517,'UMCSI-Exp-CC'!A:B,2,FALSE)</f>
        <v>80.7</v>
      </c>
      <c r="C517" s="41">
        <v>18780.325000000001</v>
      </c>
      <c r="D517" s="39">
        <f>(C517-C505)/C505</f>
        <v>-2.4599304485898105E-2</v>
      </c>
    </row>
    <row r="518" spans="1:4" x14ac:dyDescent="0.2">
      <c r="A518" s="52">
        <v>44227</v>
      </c>
      <c r="B518" s="40">
        <f>VLOOKUP(UMCSI_VS_USGDP!A518,'UMCSI-Exp-CC'!A:B,2,FALSE)</f>
        <v>79</v>
      </c>
      <c r="C518" s="40"/>
      <c r="D518" s="38"/>
    </row>
  </sheetData>
  <pageMargins left="0.7" right="0.7" top="0.75" bottom="0.75" header="0.3" footer="0.3"/>
  <pageSetup paperSize="9" orientation="portrait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3B91-DAEA-4A85-9DC5-5108281406E4}">
  <sheetPr>
    <tabColor theme="9"/>
  </sheetPr>
  <dimension ref="A1:L1096"/>
  <sheetViews>
    <sheetView zoomScaleNormal="100" workbookViewId="0"/>
  </sheetViews>
  <sheetFormatPr baseColWidth="10" defaultColWidth="9.140625" defaultRowHeight="15" x14ac:dyDescent="0.25"/>
  <cols>
    <col min="1" max="1" width="15.42578125" style="32" customWidth="1"/>
    <col min="2" max="2" width="9.5703125" style="33" customWidth="1"/>
    <col min="3" max="3" width="20" style="33" bestFit="1" customWidth="1"/>
    <col min="4" max="5" width="20" style="33" customWidth="1"/>
    <col min="12" max="12" width="10.85546875" bestFit="1" customWidth="1"/>
  </cols>
  <sheetData>
    <row r="1" spans="1:12" x14ac:dyDescent="0.25">
      <c r="A1" s="45" t="s">
        <v>3</v>
      </c>
      <c r="B1" s="46" t="s">
        <v>0</v>
      </c>
      <c r="C1" s="46" t="s">
        <v>28</v>
      </c>
      <c r="D1" s="46" t="s">
        <v>29</v>
      </c>
      <c r="E1" s="46" t="s">
        <v>30</v>
      </c>
    </row>
    <row r="2" spans="1:12" x14ac:dyDescent="0.25">
      <c r="A2" s="15">
        <v>28521</v>
      </c>
      <c r="B2" s="40">
        <f>VLOOKUP(UMCSI_VS_USGDP!A2,'UMCSI-Exp-CC'!A:B,2,FALSE)</f>
        <v>83.7</v>
      </c>
      <c r="C2" s="40">
        <v>89.25</v>
      </c>
      <c r="D2" s="40"/>
      <c r="E2" s="40"/>
    </row>
    <row r="3" spans="1:12" x14ac:dyDescent="0.25">
      <c r="A3" s="18">
        <v>28549</v>
      </c>
      <c r="B3" s="41">
        <f>VLOOKUP(UMCSI_VS_USGDP!A3,'UMCSI-Exp-CC'!A:B,2,FALSE)</f>
        <v>84.3</v>
      </c>
      <c r="C3" s="41">
        <v>87.040001000000004</v>
      </c>
      <c r="D3" s="41"/>
      <c r="E3" s="41"/>
      <c r="L3" s="48"/>
    </row>
    <row r="4" spans="1:12" x14ac:dyDescent="0.25">
      <c r="A4" s="15">
        <v>28580</v>
      </c>
      <c r="B4" s="40">
        <f>VLOOKUP(UMCSI_VS_USGDP!A4,'UMCSI-Exp-CC'!A:B,2,FALSE)</f>
        <v>78.8</v>
      </c>
      <c r="C4" s="40">
        <v>89.209998999999996</v>
      </c>
      <c r="D4" s="40"/>
      <c r="E4" s="40"/>
      <c r="L4" s="48"/>
    </row>
    <row r="5" spans="1:12" x14ac:dyDescent="0.25">
      <c r="A5" s="18">
        <v>28610</v>
      </c>
      <c r="B5" s="41">
        <f>VLOOKUP(UMCSI_VS_USGDP!A5,'UMCSI-Exp-CC'!A:B,2,FALSE)</f>
        <v>81.599999999999994</v>
      </c>
      <c r="C5" s="41">
        <v>96.830001999999993</v>
      </c>
      <c r="D5" s="41"/>
      <c r="E5" s="41"/>
      <c r="L5" s="48"/>
    </row>
    <row r="6" spans="1:12" x14ac:dyDescent="0.25">
      <c r="A6" s="15">
        <v>28641</v>
      </c>
      <c r="B6" s="40">
        <f>VLOOKUP(UMCSI_VS_USGDP!A6,'UMCSI-Exp-CC'!A:B,2,FALSE)</f>
        <v>82.9</v>
      </c>
      <c r="C6" s="40">
        <v>97.239998</v>
      </c>
      <c r="D6" s="40"/>
      <c r="E6" s="40"/>
      <c r="L6" s="48"/>
    </row>
    <row r="7" spans="1:12" x14ac:dyDescent="0.25">
      <c r="A7" s="18">
        <v>28671</v>
      </c>
      <c r="B7" s="41">
        <f>VLOOKUP(UMCSI_VS_USGDP!A7,'UMCSI-Exp-CC'!A:B,2,FALSE)</f>
        <v>80</v>
      </c>
      <c r="C7" s="41">
        <v>95.529999000000004</v>
      </c>
      <c r="D7" s="41"/>
      <c r="E7" s="41"/>
      <c r="L7" s="48"/>
    </row>
    <row r="8" spans="1:12" x14ac:dyDescent="0.25">
      <c r="A8" s="15">
        <v>28702</v>
      </c>
      <c r="B8" s="40">
        <f>VLOOKUP(UMCSI_VS_USGDP!A8,'UMCSI-Exp-CC'!A:B,2,FALSE)</f>
        <v>82.4</v>
      </c>
      <c r="C8" s="40">
        <v>100.68</v>
      </c>
      <c r="D8" s="40"/>
      <c r="E8" s="40"/>
      <c r="L8" s="48"/>
    </row>
    <row r="9" spans="1:12" x14ac:dyDescent="0.25">
      <c r="A9" s="18">
        <v>28733</v>
      </c>
      <c r="B9" s="41">
        <f>VLOOKUP(UMCSI_VS_USGDP!A9,'UMCSI-Exp-CC'!A:B,2,FALSE)</f>
        <v>78.400000000000006</v>
      </c>
      <c r="C9" s="41">
        <v>103.290001</v>
      </c>
      <c r="D9" s="41"/>
      <c r="E9" s="41"/>
      <c r="L9" s="48"/>
    </row>
    <row r="10" spans="1:12" x14ac:dyDescent="0.25">
      <c r="A10" s="15">
        <v>28763</v>
      </c>
      <c r="B10" s="40">
        <f>VLOOKUP(UMCSI_VS_USGDP!A10,'UMCSI-Exp-CC'!A:B,2,FALSE)</f>
        <v>80.400000000000006</v>
      </c>
      <c r="C10" s="40">
        <v>102.540001</v>
      </c>
      <c r="D10" s="40"/>
      <c r="E10" s="40"/>
      <c r="L10" s="48"/>
    </row>
    <row r="11" spans="1:12" x14ac:dyDescent="0.25">
      <c r="A11" s="18">
        <v>28794</v>
      </c>
      <c r="B11" s="41">
        <f>VLOOKUP(UMCSI_VS_USGDP!A11,'UMCSI-Exp-CC'!A:B,2,FALSE)</f>
        <v>79.3</v>
      </c>
      <c r="C11" s="41">
        <v>93.150002000000001</v>
      </c>
      <c r="D11" s="41"/>
      <c r="E11" s="41"/>
      <c r="L11" s="48"/>
    </row>
    <row r="12" spans="1:12" x14ac:dyDescent="0.25">
      <c r="A12" s="15">
        <v>28824</v>
      </c>
      <c r="B12" s="40">
        <f>VLOOKUP(UMCSI_VS_USGDP!A12,'UMCSI-Exp-CC'!A:B,2,FALSE)</f>
        <v>75</v>
      </c>
      <c r="C12" s="40">
        <v>94.699996999999996</v>
      </c>
      <c r="D12" s="40"/>
      <c r="E12" s="40"/>
      <c r="L12" s="48"/>
    </row>
    <row r="13" spans="1:12" x14ac:dyDescent="0.25">
      <c r="A13" s="18">
        <v>28855</v>
      </c>
      <c r="B13" s="41">
        <f>VLOOKUP(UMCSI_VS_USGDP!A13,'UMCSI-Exp-CC'!A:B,2,FALSE)</f>
        <v>66.099999999999994</v>
      </c>
      <c r="C13" s="41">
        <v>96.110000999999997</v>
      </c>
      <c r="D13" s="41"/>
      <c r="E13" s="41"/>
      <c r="L13" s="48"/>
    </row>
    <row r="14" spans="1:12" x14ac:dyDescent="0.25">
      <c r="A14" s="15">
        <v>28886</v>
      </c>
      <c r="B14" s="40">
        <f>VLOOKUP(UMCSI_VS_USGDP!A14,'UMCSI-Exp-CC'!A:B,2,FALSE)</f>
        <v>72.099999999999994</v>
      </c>
      <c r="C14" s="40">
        <v>99.93</v>
      </c>
      <c r="D14" s="40">
        <f>B14-B2</f>
        <v>-11.600000000000009</v>
      </c>
      <c r="E14" s="49">
        <f>C14/C2-1</f>
        <v>0.11966386554621855</v>
      </c>
      <c r="L14" s="48"/>
    </row>
    <row r="15" spans="1:12" x14ac:dyDescent="0.25">
      <c r="A15" s="18">
        <v>28914</v>
      </c>
      <c r="B15" s="41">
        <f>VLOOKUP(UMCSI_VS_USGDP!A15,'UMCSI-Exp-CC'!A:B,2,FALSE)</f>
        <v>73.900000000000006</v>
      </c>
      <c r="C15" s="41">
        <v>96.279999000000004</v>
      </c>
      <c r="D15" s="41">
        <f>B15-B3</f>
        <v>-10.399999999999991</v>
      </c>
      <c r="E15" s="50">
        <f t="shared" ref="E15" si="0">C15/C3-1</f>
        <v>0.106158064037706</v>
      </c>
      <c r="L15" s="48"/>
    </row>
    <row r="16" spans="1:12" x14ac:dyDescent="0.25">
      <c r="A16" s="15">
        <v>28945</v>
      </c>
      <c r="B16" s="40">
        <f>VLOOKUP(UMCSI_VS_USGDP!A16,'UMCSI-Exp-CC'!A:B,2,FALSE)</f>
        <v>68.400000000000006</v>
      </c>
      <c r="C16" s="40">
        <v>101.589996</v>
      </c>
      <c r="D16" s="40">
        <f t="shared" ref="D16:D79" si="1">B16-B4</f>
        <v>-10.399999999999991</v>
      </c>
      <c r="E16" s="49">
        <f t="shared" ref="E16" si="2">C16/C4-1</f>
        <v>0.13877364800777547</v>
      </c>
      <c r="L16" s="48"/>
    </row>
    <row r="17" spans="1:12" x14ac:dyDescent="0.25">
      <c r="A17" s="18">
        <v>28975</v>
      </c>
      <c r="B17" s="41">
        <f>VLOOKUP(UMCSI_VS_USGDP!A17,'UMCSI-Exp-CC'!A:B,2,FALSE)</f>
        <v>66</v>
      </c>
      <c r="C17" s="41">
        <v>101.760002</v>
      </c>
      <c r="D17" s="41">
        <f t="shared" si="1"/>
        <v>-15.599999999999994</v>
      </c>
      <c r="E17" s="50">
        <f t="shared" ref="E17" si="3">C17/C5-1</f>
        <v>5.0913971890654386E-2</v>
      </c>
      <c r="L17" s="48"/>
    </row>
    <row r="18" spans="1:12" x14ac:dyDescent="0.25">
      <c r="A18" s="15">
        <v>29006</v>
      </c>
      <c r="B18" s="40">
        <f>VLOOKUP(UMCSI_VS_USGDP!A18,'UMCSI-Exp-CC'!A:B,2,FALSE)</f>
        <v>68.099999999999994</v>
      </c>
      <c r="C18" s="40">
        <v>99.080001999999993</v>
      </c>
      <c r="D18" s="40">
        <f t="shared" si="1"/>
        <v>-14.800000000000011</v>
      </c>
      <c r="E18" s="49">
        <f t="shared" ref="E18" si="4">C18/C6-1</f>
        <v>1.8922295740894546E-2</v>
      </c>
      <c r="L18" s="48"/>
    </row>
    <row r="19" spans="1:12" x14ac:dyDescent="0.25">
      <c r="A19" s="18">
        <v>29036</v>
      </c>
      <c r="B19" s="41">
        <f>VLOOKUP(UMCSI_VS_USGDP!A19,'UMCSI-Exp-CC'!A:B,2,FALSE)</f>
        <v>65.8</v>
      </c>
      <c r="C19" s="41">
        <v>102.910004</v>
      </c>
      <c r="D19" s="41">
        <f t="shared" si="1"/>
        <v>-14.200000000000003</v>
      </c>
      <c r="E19" s="50">
        <f t="shared" ref="E19" si="5">C19/C7-1</f>
        <v>7.7253272032379972E-2</v>
      </c>
      <c r="L19" s="48"/>
    </row>
    <row r="20" spans="1:12" x14ac:dyDescent="0.25">
      <c r="A20" s="15">
        <v>29067</v>
      </c>
      <c r="B20" s="40">
        <f>VLOOKUP(UMCSI_VS_USGDP!A20,'UMCSI-Exp-CC'!A:B,2,FALSE)</f>
        <v>60.4</v>
      </c>
      <c r="C20" s="40">
        <v>103.80999799999999</v>
      </c>
      <c r="D20" s="40">
        <f t="shared" si="1"/>
        <v>-22.000000000000007</v>
      </c>
      <c r="E20" s="49">
        <f t="shared" ref="E20" si="6">C20/C8-1</f>
        <v>3.1088577671831485E-2</v>
      </c>
      <c r="L20" s="48"/>
    </row>
    <row r="21" spans="1:12" x14ac:dyDescent="0.25">
      <c r="A21" s="18">
        <v>29098</v>
      </c>
      <c r="B21" s="41">
        <f>VLOOKUP(UMCSI_VS_USGDP!A21,'UMCSI-Exp-CC'!A:B,2,FALSE)</f>
        <v>64.5</v>
      </c>
      <c r="C21" s="41">
        <v>109.32</v>
      </c>
      <c r="D21" s="41">
        <f t="shared" si="1"/>
        <v>-13.900000000000006</v>
      </c>
      <c r="E21" s="50">
        <f t="shared" ref="E21" si="7">C21/C9-1</f>
        <v>5.8379310113473526E-2</v>
      </c>
      <c r="L21" s="48"/>
    </row>
    <row r="22" spans="1:12" x14ac:dyDescent="0.25">
      <c r="A22" s="15">
        <v>29128</v>
      </c>
      <c r="B22" s="40">
        <f>VLOOKUP(UMCSI_VS_USGDP!A22,'UMCSI-Exp-CC'!A:B,2,FALSE)</f>
        <v>66.7</v>
      </c>
      <c r="C22" s="40">
        <v>109.32</v>
      </c>
      <c r="D22" s="40">
        <f t="shared" si="1"/>
        <v>-13.700000000000003</v>
      </c>
      <c r="E22" s="49">
        <f t="shared" ref="E22" si="8">C22/C10-1</f>
        <v>6.6120527929388162E-2</v>
      </c>
      <c r="L22" s="48"/>
    </row>
    <row r="23" spans="1:12" x14ac:dyDescent="0.25">
      <c r="A23" s="18">
        <v>29159</v>
      </c>
      <c r="B23" s="41">
        <f>VLOOKUP(UMCSI_VS_USGDP!A23,'UMCSI-Exp-CC'!A:B,2,FALSE)</f>
        <v>62.1</v>
      </c>
      <c r="C23" s="41">
        <v>101.82</v>
      </c>
      <c r="D23" s="41">
        <f t="shared" si="1"/>
        <v>-17.199999999999996</v>
      </c>
      <c r="E23" s="50">
        <f t="shared" ref="E23" si="9">C23/C11-1</f>
        <v>9.3075660910882041E-2</v>
      </c>
      <c r="L23" s="48"/>
    </row>
    <row r="24" spans="1:12" x14ac:dyDescent="0.25">
      <c r="A24" s="15">
        <v>29189</v>
      </c>
      <c r="B24" s="40">
        <f>VLOOKUP(UMCSI_VS_USGDP!A24,'UMCSI-Exp-CC'!A:B,2,FALSE)</f>
        <v>63.3</v>
      </c>
      <c r="C24" s="40">
        <v>106.160004</v>
      </c>
      <c r="D24" s="40">
        <f t="shared" si="1"/>
        <v>-11.700000000000003</v>
      </c>
      <c r="E24" s="49">
        <f t="shared" ref="E24" si="10">C24/C12-1</f>
        <v>0.12101380531194739</v>
      </c>
      <c r="L24" s="48"/>
    </row>
    <row r="25" spans="1:12" x14ac:dyDescent="0.25">
      <c r="A25" s="18">
        <v>29220</v>
      </c>
      <c r="B25" s="41">
        <f>VLOOKUP(UMCSI_VS_USGDP!A25,'UMCSI-Exp-CC'!A:B,2,FALSE)</f>
        <v>61</v>
      </c>
      <c r="C25" s="41">
        <v>107.94000200000001</v>
      </c>
      <c r="D25" s="41">
        <f t="shared" si="1"/>
        <v>-5.0999999999999943</v>
      </c>
      <c r="E25" s="50">
        <f t="shared" ref="E25" si="11">C25/C13-1</f>
        <v>0.12308813731049706</v>
      </c>
      <c r="L25" s="48"/>
    </row>
    <row r="26" spans="1:12" x14ac:dyDescent="0.25">
      <c r="A26" s="15">
        <v>29251</v>
      </c>
      <c r="B26" s="40">
        <f>VLOOKUP(UMCSI_VS_USGDP!A26,'UMCSI-Exp-CC'!A:B,2,FALSE)</f>
        <v>67</v>
      </c>
      <c r="C26" s="40">
        <v>114.160004</v>
      </c>
      <c r="D26" s="40">
        <f t="shared" si="1"/>
        <v>-5.0999999999999943</v>
      </c>
      <c r="E26" s="49">
        <f t="shared" ref="E26" si="12">C26/C14-1</f>
        <v>0.14239971980386268</v>
      </c>
      <c r="L26" s="48"/>
    </row>
    <row r="27" spans="1:12" x14ac:dyDescent="0.25">
      <c r="A27" s="18">
        <v>29280</v>
      </c>
      <c r="B27" s="41">
        <f>VLOOKUP(UMCSI_VS_USGDP!A27,'UMCSI-Exp-CC'!A:B,2,FALSE)</f>
        <v>66.900000000000006</v>
      </c>
      <c r="C27" s="41">
        <v>113.660004</v>
      </c>
      <c r="D27" s="41">
        <f t="shared" si="1"/>
        <v>-7</v>
      </c>
      <c r="E27" s="50">
        <f t="shared" ref="E27" si="13">C27/C15-1</f>
        <v>0.18051521791145841</v>
      </c>
      <c r="L27" s="48"/>
    </row>
    <row r="28" spans="1:12" x14ac:dyDescent="0.25">
      <c r="A28" s="15">
        <v>29311</v>
      </c>
      <c r="B28" s="40">
        <f>VLOOKUP(UMCSI_VS_USGDP!A28,'UMCSI-Exp-CC'!A:B,2,FALSE)</f>
        <v>56.5</v>
      </c>
      <c r="C28" s="40">
        <v>102.089996</v>
      </c>
      <c r="D28" s="40">
        <f t="shared" si="1"/>
        <v>-11.900000000000006</v>
      </c>
      <c r="E28" s="49">
        <f t="shared" ref="E28" si="14">C28/C16-1</f>
        <v>4.921744459956523E-3</v>
      </c>
      <c r="L28" s="48"/>
    </row>
    <row r="29" spans="1:12" x14ac:dyDescent="0.25">
      <c r="A29" s="18">
        <v>29341</v>
      </c>
      <c r="B29" s="41">
        <f>VLOOKUP(UMCSI_VS_USGDP!A29,'UMCSI-Exp-CC'!A:B,2,FALSE)</f>
        <v>52.7</v>
      </c>
      <c r="C29" s="41">
        <v>106.290001</v>
      </c>
      <c r="D29" s="41">
        <f t="shared" si="1"/>
        <v>-13.299999999999997</v>
      </c>
      <c r="E29" s="50">
        <f t="shared" ref="E29" si="15">C29/C17-1</f>
        <v>4.4516498731987042E-2</v>
      </c>
      <c r="L29" s="48"/>
    </row>
    <row r="30" spans="1:12" x14ac:dyDescent="0.25">
      <c r="A30" s="15">
        <v>29372</v>
      </c>
      <c r="B30" s="40">
        <f>VLOOKUP(UMCSI_VS_USGDP!A30,'UMCSI-Exp-CC'!A:B,2,FALSE)</f>
        <v>51.7</v>
      </c>
      <c r="C30" s="40">
        <v>111.239998</v>
      </c>
      <c r="D30" s="40">
        <f t="shared" si="1"/>
        <v>-16.399999999999991</v>
      </c>
      <c r="E30" s="49">
        <f t="shared" ref="E30" si="16">C30/C18-1</f>
        <v>0.12272906494289337</v>
      </c>
      <c r="L30" s="48"/>
    </row>
    <row r="31" spans="1:12" x14ac:dyDescent="0.25">
      <c r="A31" s="18">
        <v>29402</v>
      </c>
      <c r="B31" s="41">
        <f>VLOOKUP(UMCSI_VS_USGDP!A31,'UMCSI-Exp-CC'!A:B,2,FALSE)</f>
        <v>58.7</v>
      </c>
      <c r="C31" s="41">
        <v>114.239998</v>
      </c>
      <c r="D31" s="41">
        <f t="shared" si="1"/>
        <v>-7.0999999999999943</v>
      </c>
      <c r="E31" s="50">
        <f t="shared" ref="E31" si="17">C31/C19-1</f>
        <v>0.11009613798091</v>
      </c>
      <c r="L31" s="48"/>
    </row>
    <row r="32" spans="1:12" x14ac:dyDescent="0.25">
      <c r="A32" s="15">
        <v>29433</v>
      </c>
      <c r="B32" s="40">
        <f>VLOOKUP(UMCSI_VS_USGDP!A32,'UMCSI-Exp-CC'!A:B,2,FALSE)</f>
        <v>62.3</v>
      </c>
      <c r="C32" s="40">
        <v>121.66999800000001</v>
      </c>
      <c r="D32" s="40">
        <f t="shared" si="1"/>
        <v>1.8999999999999986</v>
      </c>
      <c r="E32" s="49">
        <f t="shared" ref="E32" si="18">C32/C20-1</f>
        <v>0.17204508567662247</v>
      </c>
      <c r="L32" s="48"/>
    </row>
    <row r="33" spans="1:12" x14ac:dyDescent="0.25">
      <c r="A33" s="18">
        <v>29464</v>
      </c>
      <c r="B33" s="41">
        <f>VLOOKUP(UMCSI_VS_USGDP!A33,'UMCSI-Exp-CC'!A:B,2,FALSE)</f>
        <v>67.3</v>
      </c>
      <c r="C33" s="41">
        <v>122.379997</v>
      </c>
      <c r="D33" s="41">
        <f t="shared" si="1"/>
        <v>2.7999999999999972</v>
      </c>
      <c r="E33" s="50">
        <f t="shared" ref="E33" si="19">C33/C21-1</f>
        <v>0.1194657610684231</v>
      </c>
      <c r="L33" s="48"/>
    </row>
    <row r="34" spans="1:12" x14ac:dyDescent="0.25">
      <c r="A34" s="15">
        <v>29494</v>
      </c>
      <c r="B34" s="40">
        <f>VLOOKUP(UMCSI_VS_USGDP!A34,'UMCSI-Exp-CC'!A:B,2,FALSE)</f>
        <v>73.7</v>
      </c>
      <c r="C34" s="40">
        <v>125.459999</v>
      </c>
      <c r="D34" s="40">
        <f t="shared" si="1"/>
        <v>7</v>
      </c>
      <c r="E34" s="49">
        <f t="shared" ref="E34" si="20">C34/C22-1</f>
        <v>0.14763994694474936</v>
      </c>
      <c r="L34" s="48"/>
    </row>
    <row r="35" spans="1:12" x14ac:dyDescent="0.25">
      <c r="A35" s="18">
        <v>29525</v>
      </c>
      <c r="B35" s="41">
        <f>VLOOKUP(UMCSI_VS_USGDP!A35,'UMCSI-Exp-CC'!A:B,2,FALSE)</f>
        <v>75</v>
      </c>
      <c r="C35" s="41">
        <v>127.470001</v>
      </c>
      <c r="D35" s="41">
        <f t="shared" si="1"/>
        <v>12.899999999999999</v>
      </c>
      <c r="E35" s="50">
        <f t="shared" ref="E35" si="21">C35/C23-1</f>
        <v>0.25191515419367505</v>
      </c>
      <c r="L35" s="48"/>
    </row>
    <row r="36" spans="1:12" x14ac:dyDescent="0.25">
      <c r="A36" s="15">
        <v>29555</v>
      </c>
      <c r="B36" s="40">
        <f>VLOOKUP(UMCSI_VS_USGDP!A36,'UMCSI-Exp-CC'!A:B,2,FALSE)</f>
        <v>76.7</v>
      </c>
      <c r="C36" s="40">
        <v>140.520004</v>
      </c>
      <c r="D36" s="40">
        <f t="shared" si="1"/>
        <v>13.400000000000006</v>
      </c>
      <c r="E36" s="49">
        <f t="shared" ref="E36" si="22">C36/C24-1</f>
        <v>0.32366238418755144</v>
      </c>
      <c r="L36" s="48"/>
    </row>
    <row r="37" spans="1:12" x14ac:dyDescent="0.25">
      <c r="A37" s="18">
        <v>29586</v>
      </c>
      <c r="B37" s="41">
        <f>VLOOKUP(UMCSI_VS_USGDP!A37,'UMCSI-Exp-CC'!A:B,2,FALSE)</f>
        <v>64.5</v>
      </c>
      <c r="C37" s="41">
        <v>135.759995</v>
      </c>
      <c r="D37" s="41">
        <f t="shared" si="1"/>
        <v>3.5</v>
      </c>
      <c r="E37" s="50">
        <f t="shared" ref="E37" si="23">C37/C25-1</f>
        <v>0.25773570951017755</v>
      </c>
      <c r="L37" s="48"/>
    </row>
    <row r="38" spans="1:12" x14ac:dyDescent="0.25">
      <c r="A38" s="15">
        <v>29617</v>
      </c>
      <c r="B38" s="40">
        <f>VLOOKUP(UMCSI_VS_USGDP!A38,'UMCSI-Exp-CC'!A:B,2,FALSE)</f>
        <v>71.400000000000006</v>
      </c>
      <c r="C38" s="40">
        <v>129.550003</v>
      </c>
      <c r="D38" s="40">
        <f t="shared" si="1"/>
        <v>4.4000000000000057</v>
      </c>
      <c r="E38" s="49">
        <f t="shared" ref="E38" si="24">C38/C26-1</f>
        <v>0.13481077838784938</v>
      </c>
      <c r="L38" s="48"/>
    </row>
    <row r="39" spans="1:12" x14ac:dyDescent="0.25">
      <c r="A39" s="18">
        <v>29645</v>
      </c>
      <c r="B39" s="41">
        <f>VLOOKUP(UMCSI_VS_USGDP!A39,'UMCSI-Exp-CC'!A:B,2,FALSE)</f>
        <v>66.900000000000006</v>
      </c>
      <c r="C39" s="41">
        <v>131.270004</v>
      </c>
      <c r="D39" s="41">
        <f t="shared" si="1"/>
        <v>0</v>
      </c>
      <c r="E39" s="50">
        <f t="shared" ref="E39" si="25">C39/C27-1</f>
        <v>0.1549357679065364</v>
      </c>
      <c r="L39" s="48"/>
    </row>
    <row r="40" spans="1:12" x14ac:dyDescent="0.25">
      <c r="A40" s="15">
        <v>29676</v>
      </c>
      <c r="B40" s="40">
        <f>VLOOKUP(UMCSI_VS_USGDP!A40,'UMCSI-Exp-CC'!A:B,2,FALSE)</f>
        <v>66.5</v>
      </c>
      <c r="C40" s="40">
        <v>136</v>
      </c>
      <c r="D40" s="40">
        <f t="shared" si="1"/>
        <v>10</v>
      </c>
      <c r="E40" s="49">
        <f t="shared" ref="E40" si="26">C40/C28-1</f>
        <v>0.33215795208768539</v>
      </c>
      <c r="L40" s="48"/>
    </row>
    <row r="41" spans="1:12" x14ac:dyDescent="0.25">
      <c r="A41" s="18">
        <v>29706</v>
      </c>
      <c r="B41" s="41">
        <f>VLOOKUP(UMCSI_VS_USGDP!A41,'UMCSI-Exp-CC'!A:B,2,FALSE)</f>
        <v>72.400000000000006</v>
      </c>
      <c r="C41" s="41">
        <v>132.80999800000001</v>
      </c>
      <c r="D41" s="41">
        <f t="shared" si="1"/>
        <v>19.700000000000003</v>
      </c>
      <c r="E41" s="50">
        <f t="shared" ref="E41" si="27">C41/C29-1</f>
        <v>0.24950603773162072</v>
      </c>
      <c r="L41" s="48"/>
    </row>
    <row r="42" spans="1:12" x14ac:dyDescent="0.25">
      <c r="A42" s="15">
        <v>29737</v>
      </c>
      <c r="B42" s="40">
        <f>VLOOKUP(UMCSI_VS_USGDP!A42,'UMCSI-Exp-CC'!A:B,2,FALSE)</f>
        <v>76.3</v>
      </c>
      <c r="C42" s="40">
        <v>132.58999600000001</v>
      </c>
      <c r="D42" s="40">
        <f t="shared" si="1"/>
        <v>24.599999999999994</v>
      </c>
      <c r="E42" s="49">
        <f t="shared" ref="E42" si="28">C42/C30-1</f>
        <v>0.19192734972900682</v>
      </c>
      <c r="L42" s="48"/>
    </row>
    <row r="43" spans="1:12" x14ac:dyDescent="0.25">
      <c r="A43" s="18">
        <v>29767</v>
      </c>
      <c r="B43" s="41">
        <f>VLOOKUP(UMCSI_VS_USGDP!A43,'UMCSI-Exp-CC'!A:B,2,FALSE)</f>
        <v>73.099999999999994</v>
      </c>
      <c r="C43" s="41">
        <v>131.21000699999999</v>
      </c>
      <c r="D43" s="41">
        <f t="shared" si="1"/>
        <v>14.399999999999991</v>
      </c>
      <c r="E43" s="50">
        <f t="shared" ref="E43" si="29">C43/C31-1</f>
        <v>0.14854700014963229</v>
      </c>
      <c r="L43" s="48"/>
    </row>
    <row r="44" spans="1:12" x14ac:dyDescent="0.25">
      <c r="A44" s="15">
        <v>29798</v>
      </c>
      <c r="B44" s="40">
        <f>VLOOKUP(UMCSI_VS_USGDP!A44,'UMCSI-Exp-CC'!A:B,2,FALSE)</f>
        <v>74.099999999999994</v>
      </c>
      <c r="C44" s="40">
        <v>130.91999799999999</v>
      </c>
      <c r="D44" s="40">
        <f t="shared" si="1"/>
        <v>11.799999999999997</v>
      </c>
      <c r="E44" s="49">
        <f t="shared" ref="E44" si="30">C44/C32-1</f>
        <v>7.602531562464554E-2</v>
      </c>
      <c r="L44" s="48"/>
    </row>
    <row r="45" spans="1:12" x14ac:dyDescent="0.25">
      <c r="A45" s="18">
        <v>29829</v>
      </c>
      <c r="B45" s="41">
        <f>VLOOKUP(UMCSI_VS_USGDP!A45,'UMCSI-Exp-CC'!A:B,2,FALSE)</f>
        <v>77.2</v>
      </c>
      <c r="C45" s="41">
        <v>122.790001</v>
      </c>
      <c r="D45" s="41">
        <f t="shared" si="1"/>
        <v>9.9000000000000057</v>
      </c>
      <c r="E45" s="50">
        <f t="shared" ref="E45" si="31">C45/C33-1</f>
        <v>3.3502533914917532E-3</v>
      </c>
      <c r="L45" s="48"/>
    </row>
    <row r="46" spans="1:12" x14ac:dyDescent="0.25">
      <c r="A46" s="15">
        <v>29859</v>
      </c>
      <c r="B46" s="40">
        <f>VLOOKUP(UMCSI_VS_USGDP!A46,'UMCSI-Exp-CC'!A:B,2,FALSE)</f>
        <v>73.099999999999994</v>
      </c>
      <c r="C46" s="40">
        <v>116.18</v>
      </c>
      <c r="D46" s="40">
        <f t="shared" si="1"/>
        <v>-0.60000000000000853</v>
      </c>
      <c r="E46" s="49">
        <f t="shared" ref="E46" si="32">C46/C34-1</f>
        <v>-7.3967791120419069E-2</v>
      </c>
      <c r="L46" s="48"/>
    </row>
    <row r="47" spans="1:12" x14ac:dyDescent="0.25">
      <c r="A47" s="18">
        <v>29890</v>
      </c>
      <c r="B47" s="41">
        <f>VLOOKUP(UMCSI_VS_USGDP!A47,'UMCSI-Exp-CC'!A:B,2,FALSE)</f>
        <v>70.3</v>
      </c>
      <c r="C47" s="41">
        <v>121.889999</v>
      </c>
      <c r="D47" s="41">
        <f t="shared" si="1"/>
        <v>-4.7000000000000028</v>
      </c>
      <c r="E47" s="50">
        <f t="shared" ref="E47" si="33">C47/C35-1</f>
        <v>-4.3775021230289313E-2</v>
      </c>
      <c r="L47" s="48"/>
    </row>
    <row r="48" spans="1:12" x14ac:dyDescent="0.25">
      <c r="A48" s="15">
        <v>29920</v>
      </c>
      <c r="B48" s="40">
        <f>VLOOKUP(UMCSI_VS_USGDP!A48,'UMCSI-Exp-CC'!A:B,2,FALSE)</f>
        <v>62.5</v>
      </c>
      <c r="C48" s="40">
        <v>126.349998</v>
      </c>
      <c r="D48" s="40">
        <f t="shared" si="1"/>
        <v>-14.200000000000003</v>
      </c>
      <c r="E48" s="49">
        <f t="shared" ref="E48" si="34">C48/C36-1</f>
        <v>-0.10083977794364429</v>
      </c>
      <c r="L48" s="48"/>
    </row>
    <row r="49" spans="1:12" x14ac:dyDescent="0.25">
      <c r="A49" s="18">
        <v>29951</v>
      </c>
      <c r="B49" s="41">
        <f>VLOOKUP(UMCSI_VS_USGDP!A49,'UMCSI-Exp-CC'!A:B,2,FALSE)</f>
        <v>64.3</v>
      </c>
      <c r="C49" s="41">
        <v>122.550003</v>
      </c>
      <c r="D49" s="41">
        <f t="shared" si="1"/>
        <v>-0.20000000000000284</v>
      </c>
      <c r="E49" s="50">
        <f t="shared" ref="E49" si="35">C49/C37-1</f>
        <v>-9.7304010654979733E-2</v>
      </c>
      <c r="L49" s="48"/>
    </row>
    <row r="50" spans="1:12" x14ac:dyDescent="0.25">
      <c r="A50" s="15">
        <v>29982</v>
      </c>
      <c r="B50" s="40">
        <f>VLOOKUP(UMCSI_VS_USGDP!A50,'UMCSI-Exp-CC'!A:B,2,FALSE)</f>
        <v>71</v>
      </c>
      <c r="C50" s="40">
        <v>120.400002</v>
      </c>
      <c r="D50" s="40">
        <f t="shared" si="1"/>
        <v>-0.40000000000000568</v>
      </c>
      <c r="E50" s="49">
        <f t="shared" ref="E50" si="36">C50/C38-1</f>
        <v>-7.0629106816771037E-2</v>
      </c>
      <c r="L50" s="48"/>
    </row>
    <row r="51" spans="1:12" x14ac:dyDescent="0.25">
      <c r="A51" s="18">
        <v>30010</v>
      </c>
      <c r="B51" s="41">
        <f>VLOOKUP(UMCSI_VS_USGDP!A51,'UMCSI-Exp-CC'!A:B,2,FALSE)</f>
        <v>66.5</v>
      </c>
      <c r="C51" s="41">
        <v>113.110001</v>
      </c>
      <c r="D51" s="41">
        <f t="shared" si="1"/>
        <v>-0.40000000000000568</v>
      </c>
      <c r="E51" s="50">
        <f t="shared" ref="E51" si="37">C51/C39-1</f>
        <v>-0.13834084289355242</v>
      </c>
      <c r="L51" s="48"/>
    </row>
    <row r="52" spans="1:12" x14ac:dyDescent="0.25">
      <c r="A52" s="15">
        <v>30041</v>
      </c>
      <c r="B52" s="40">
        <f>VLOOKUP(UMCSI_VS_USGDP!A52,'UMCSI-Exp-CC'!A:B,2,FALSE)</f>
        <v>62</v>
      </c>
      <c r="C52" s="40">
        <v>111.959999</v>
      </c>
      <c r="D52" s="40">
        <f t="shared" si="1"/>
        <v>-4.5</v>
      </c>
      <c r="E52" s="49">
        <f t="shared" ref="E52" si="38">C52/C40-1</f>
        <v>-0.17676471323529419</v>
      </c>
      <c r="L52" s="48"/>
    </row>
    <row r="53" spans="1:12" x14ac:dyDescent="0.25">
      <c r="A53" s="18">
        <v>30071</v>
      </c>
      <c r="B53" s="41">
        <f>VLOOKUP(UMCSI_VS_USGDP!A53,'UMCSI-Exp-CC'!A:B,2,FALSE)</f>
        <v>65.5</v>
      </c>
      <c r="C53" s="41">
        <v>116.44000200000001</v>
      </c>
      <c r="D53" s="41">
        <f t="shared" si="1"/>
        <v>-6.9000000000000057</v>
      </c>
      <c r="E53" s="50">
        <f t="shared" ref="E53" si="39">C53/C41-1</f>
        <v>-0.12325876249166123</v>
      </c>
      <c r="L53" s="48"/>
    </row>
    <row r="54" spans="1:12" x14ac:dyDescent="0.25">
      <c r="A54" s="15">
        <v>30102</v>
      </c>
      <c r="B54" s="40">
        <f>VLOOKUP(UMCSI_VS_USGDP!A54,'UMCSI-Exp-CC'!A:B,2,FALSE)</f>
        <v>67.5</v>
      </c>
      <c r="C54" s="40">
        <v>111.879997</v>
      </c>
      <c r="D54" s="40">
        <f t="shared" si="1"/>
        <v>-8.7999999999999972</v>
      </c>
      <c r="E54" s="49">
        <f t="shared" ref="E54" si="40">C54/C42-1</f>
        <v>-0.15619578870792039</v>
      </c>
      <c r="L54" s="48"/>
    </row>
    <row r="55" spans="1:12" x14ac:dyDescent="0.25">
      <c r="A55" s="18">
        <v>30132</v>
      </c>
      <c r="B55" s="41">
        <f>VLOOKUP(UMCSI_VS_USGDP!A55,'UMCSI-Exp-CC'!A:B,2,FALSE)</f>
        <v>65.7</v>
      </c>
      <c r="C55" s="41">
        <v>109.61</v>
      </c>
      <c r="D55" s="41">
        <f t="shared" si="1"/>
        <v>-7.3999999999999915</v>
      </c>
      <c r="E55" s="50">
        <f t="shared" ref="E55" si="41">C55/C43-1</f>
        <v>-0.16462164353058828</v>
      </c>
      <c r="L55" s="48"/>
    </row>
    <row r="56" spans="1:12" x14ac:dyDescent="0.25">
      <c r="A56" s="15">
        <v>30163</v>
      </c>
      <c r="B56" s="40">
        <f>VLOOKUP(UMCSI_VS_USGDP!A56,'UMCSI-Exp-CC'!A:B,2,FALSE)</f>
        <v>65.400000000000006</v>
      </c>
      <c r="C56" s="40">
        <v>107.089996</v>
      </c>
      <c r="D56" s="40">
        <f t="shared" si="1"/>
        <v>-8.6999999999999886</v>
      </c>
      <c r="E56" s="49">
        <f t="shared" ref="E56" si="42">C56/C44-1</f>
        <v>-0.1820195719831893</v>
      </c>
      <c r="L56" s="48"/>
    </row>
    <row r="57" spans="1:12" x14ac:dyDescent="0.25">
      <c r="A57" s="18">
        <v>30194</v>
      </c>
      <c r="B57" s="41">
        <f>VLOOKUP(UMCSI_VS_USGDP!A57,'UMCSI-Exp-CC'!A:B,2,FALSE)</f>
        <v>65.400000000000006</v>
      </c>
      <c r="C57" s="41">
        <v>119.510002</v>
      </c>
      <c r="D57" s="41">
        <f t="shared" si="1"/>
        <v>-11.799999999999997</v>
      </c>
      <c r="E57" s="50">
        <f t="shared" ref="E57" si="43">C57/C45-1</f>
        <v>-2.6712264624869642E-2</v>
      </c>
      <c r="L57" s="48"/>
    </row>
    <row r="58" spans="1:12" x14ac:dyDescent="0.25">
      <c r="A58" s="15">
        <v>30224</v>
      </c>
      <c r="B58" s="40">
        <f>VLOOKUP(UMCSI_VS_USGDP!A58,'UMCSI-Exp-CC'!A:B,2,FALSE)</f>
        <v>69.3</v>
      </c>
      <c r="C58" s="40">
        <v>120.42</v>
      </c>
      <c r="D58" s="40">
        <f t="shared" si="1"/>
        <v>-3.7999999999999972</v>
      </c>
      <c r="E58" s="49">
        <f t="shared" ref="E58" si="44">C58/C46-1</f>
        <v>3.6495093819934432E-2</v>
      </c>
      <c r="L58" s="48"/>
    </row>
    <row r="59" spans="1:12" x14ac:dyDescent="0.25">
      <c r="A59" s="18">
        <v>30255</v>
      </c>
      <c r="B59" s="41">
        <f>VLOOKUP(UMCSI_VS_USGDP!A59,'UMCSI-Exp-CC'!A:B,2,FALSE)</f>
        <v>73.400000000000006</v>
      </c>
      <c r="C59" s="41">
        <v>133.71</v>
      </c>
      <c r="D59" s="41">
        <f t="shared" si="1"/>
        <v>3.1000000000000085</v>
      </c>
      <c r="E59" s="50">
        <f t="shared" ref="E59" si="45">C59/C47-1</f>
        <v>9.69726892851972E-2</v>
      </c>
      <c r="L59" s="48"/>
    </row>
    <row r="60" spans="1:12" x14ac:dyDescent="0.25">
      <c r="A60" s="15">
        <v>30285</v>
      </c>
      <c r="B60" s="40">
        <f>VLOOKUP(UMCSI_VS_USGDP!A60,'UMCSI-Exp-CC'!A:B,2,FALSE)</f>
        <v>72.099999999999994</v>
      </c>
      <c r="C60" s="40">
        <v>138.54</v>
      </c>
      <c r="D60" s="40">
        <f t="shared" si="1"/>
        <v>9.5999999999999943</v>
      </c>
      <c r="E60" s="49">
        <f t="shared" ref="E60" si="46">C60/C48-1</f>
        <v>9.6478054554460568E-2</v>
      </c>
      <c r="L60" s="48"/>
    </row>
    <row r="61" spans="1:12" x14ac:dyDescent="0.25">
      <c r="A61" s="18">
        <v>30316</v>
      </c>
      <c r="B61" s="41">
        <f>VLOOKUP(UMCSI_VS_USGDP!A61,'UMCSI-Exp-CC'!A:B,2,FALSE)</f>
        <v>71.900000000000006</v>
      </c>
      <c r="C61" s="41">
        <v>140.63999999999999</v>
      </c>
      <c r="D61" s="41">
        <f t="shared" si="1"/>
        <v>7.6000000000000085</v>
      </c>
      <c r="E61" s="50">
        <f t="shared" ref="E61" si="47">C61/C49-1</f>
        <v>0.14761319100090087</v>
      </c>
      <c r="L61" s="48"/>
    </row>
    <row r="62" spans="1:12" x14ac:dyDescent="0.25">
      <c r="A62" s="15">
        <v>30347</v>
      </c>
      <c r="B62" s="40">
        <f>VLOOKUP(UMCSI_VS_USGDP!A62,'UMCSI-Exp-CC'!A:B,2,FALSE)</f>
        <v>70.400000000000006</v>
      </c>
      <c r="C62" s="40">
        <v>145.30000000000001</v>
      </c>
      <c r="D62" s="40">
        <f t="shared" si="1"/>
        <v>-0.59999999999999432</v>
      </c>
      <c r="E62" s="49">
        <f t="shared" ref="E62" si="48">C62/C50-1</f>
        <v>0.20681061118254807</v>
      </c>
      <c r="L62" s="48"/>
    </row>
    <row r="63" spans="1:12" x14ac:dyDescent="0.25">
      <c r="A63" s="18">
        <v>30375</v>
      </c>
      <c r="B63" s="41">
        <f>VLOOKUP(UMCSI_VS_USGDP!A63,'UMCSI-Exp-CC'!A:B,2,FALSE)</f>
        <v>74.599999999999994</v>
      </c>
      <c r="C63" s="41">
        <v>148.06</v>
      </c>
      <c r="D63" s="41">
        <f t="shared" si="1"/>
        <v>8.0999999999999943</v>
      </c>
      <c r="E63" s="50">
        <f t="shared" ref="E63" si="49">C63/C51-1</f>
        <v>0.30899123588549871</v>
      </c>
      <c r="L63" s="48"/>
    </row>
    <row r="64" spans="1:12" x14ac:dyDescent="0.25">
      <c r="A64" s="15">
        <v>30406</v>
      </c>
      <c r="B64" s="40">
        <f>VLOOKUP(UMCSI_VS_USGDP!A64,'UMCSI-Exp-CC'!A:B,2,FALSE)</f>
        <v>80.8</v>
      </c>
      <c r="C64" s="40">
        <v>152.96</v>
      </c>
      <c r="D64" s="40">
        <f t="shared" si="1"/>
        <v>18.799999999999997</v>
      </c>
      <c r="E64" s="49">
        <f t="shared" ref="E64" si="50">C64/C52-1</f>
        <v>0.36620222727940543</v>
      </c>
      <c r="L64" s="48"/>
    </row>
    <row r="65" spans="1:12" x14ac:dyDescent="0.25">
      <c r="A65" s="18">
        <v>30436</v>
      </c>
      <c r="B65" s="41">
        <f>VLOOKUP(UMCSI_VS_USGDP!A65,'UMCSI-Exp-CC'!A:B,2,FALSE)</f>
        <v>89.1</v>
      </c>
      <c r="C65" s="41">
        <v>164.42</v>
      </c>
      <c r="D65" s="41">
        <f t="shared" si="1"/>
        <v>23.599999999999994</v>
      </c>
      <c r="E65" s="50">
        <f t="shared" ref="E65" si="51">C65/C53-1</f>
        <v>0.41205768787259189</v>
      </c>
      <c r="L65" s="48"/>
    </row>
    <row r="66" spans="1:12" x14ac:dyDescent="0.25">
      <c r="A66" s="15">
        <v>30467</v>
      </c>
      <c r="B66" s="40">
        <f>VLOOKUP(UMCSI_VS_USGDP!A66,'UMCSI-Exp-CC'!A:B,2,FALSE)</f>
        <v>93.3</v>
      </c>
      <c r="C66" s="40">
        <v>162.38999999999999</v>
      </c>
      <c r="D66" s="40">
        <f t="shared" si="1"/>
        <v>25.799999999999997</v>
      </c>
      <c r="E66" s="49">
        <f t="shared" ref="E66" si="52">C66/C54-1</f>
        <v>0.45146589519483071</v>
      </c>
      <c r="L66" s="48"/>
    </row>
    <row r="67" spans="1:12" x14ac:dyDescent="0.25">
      <c r="A67" s="18">
        <v>30497</v>
      </c>
      <c r="B67" s="41">
        <f>VLOOKUP(UMCSI_VS_USGDP!A67,'UMCSI-Exp-CC'!A:B,2,FALSE)</f>
        <v>92.2</v>
      </c>
      <c r="C67" s="41">
        <v>168.11</v>
      </c>
      <c r="D67" s="41">
        <f t="shared" si="1"/>
        <v>26.5</v>
      </c>
      <c r="E67" s="50">
        <f t="shared" ref="E67" si="53">C67/C55-1</f>
        <v>0.53371042788066791</v>
      </c>
      <c r="L67" s="48"/>
    </row>
    <row r="68" spans="1:12" x14ac:dyDescent="0.25">
      <c r="A68" s="15">
        <v>30528</v>
      </c>
      <c r="B68" s="40">
        <f>VLOOKUP(UMCSI_VS_USGDP!A68,'UMCSI-Exp-CC'!A:B,2,FALSE)</f>
        <v>92.8</v>
      </c>
      <c r="C68" s="40">
        <v>162.56</v>
      </c>
      <c r="D68" s="40">
        <f t="shared" si="1"/>
        <v>27.399999999999991</v>
      </c>
      <c r="E68" s="49">
        <f t="shared" ref="E68" si="54">C68/C56-1</f>
        <v>0.51797559129612813</v>
      </c>
      <c r="L68" s="48"/>
    </row>
    <row r="69" spans="1:12" x14ac:dyDescent="0.25">
      <c r="A69" s="18">
        <v>30559</v>
      </c>
      <c r="B69" s="41">
        <f>VLOOKUP(UMCSI_VS_USGDP!A69,'UMCSI-Exp-CC'!A:B,2,FALSE)</f>
        <v>90.9</v>
      </c>
      <c r="C69" s="41">
        <v>164.4</v>
      </c>
      <c r="D69" s="41">
        <f t="shared" si="1"/>
        <v>25.5</v>
      </c>
      <c r="E69" s="50">
        <f t="shared" ref="E69" si="55">C69/C57-1</f>
        <v>0.37561708015032913</v>
      </c>
      <c r="L69" s="48"/>
    </row>
    <row r="70" spans="1:12" x14ac:dyDescent="0.25">
      <c r="A70" s="15">
        <v>30589</v>
      </c>
      <c r="B70" s="40">
        <f>VLOOKUP(UMCSI_VS_USGDP!A70,'UMCSI-Exp-CC'!A:B,2,FALSE)</f>
        <v>89.9</v>
      </c>
      <c r="C70" s="40">
        <v>166.07</v>
      </c>
      <c r="D70" s="40">
        <f t="shared" si="1"/>
        <v>20.600000000000009</v>
      </c>
      <c r="E70" s="49">
        <f t="shared" ref="E70" si="56">C70/C58-1</f>
        <v>0.37908985218402247</v>
      </c>
      <c r="L70" s="48"/>
    </row>
    <row r="71" spans="1:12" x14ac:dyDescent="0.25">
      <c r="A71" s="18">
        <v>30620</v>
      </c>
      <c r="B71" s="41">
        <f>VLOOKUP(UMCSI_VS_USGDP!A71,'UMCSI-Exp-CC'!A:B,2,FALSE)</f>
        <v>89.3</v>
      </c>
      <c r="C71" s="41">
        <v>163.55000000000001</v>
      </c>
      <c r="D71" s="41">
        <f t="shared" si="1"/>
        <v>15.899999999999991</v>
      </c>
      <c r="E71" s="50">
        <f t="shared" ref="E71" si="57">C71/C59-1</f>
        <v>0.22316954603245831</v>
      </c>
      <c r="L71" s="48"/>
    </row>
    <row r="72" spans="1:12" x14ac:dyDescent="0.25">
      <c r="A72" s="15">
        <v>30650</v>
      </c>
      <c r="B72" s="40">
        <f>VLOOKUP(UMCSI_VS_USGDP!A72,'UMCSI-Exp-CC'!A:B,2,FALSE)</f>
        <v>91.1</v>
      </c>
      <c r="C72" s="40">
        <v>166.4</v>
      </c>
      <c r="D72" s="40">
        <f t="shared" si="1"/>
        <v>19</v>
      </c>
      <c r="E72" s="49">
        <f t="shared" ref="E72" si="58">C72/C60-1</f>
        <v>0.20109715605601286</v>
      </c>
      <c r="L72" s="48"/>
    </row>
    <row r="73" spans="1:12" x14ac:dyDescent="0.25">
      <c r="A73" s="18">
        <v>30681</v>
      </c>
      <c r="B73" s="41">
        <f>VLOOKUP(UMCSI_VS_USGDP!A73,'UMCSI-Exp-CC'!A:B,2,FALSE)</f>
        <v>94.2</v>
      </c>
      <c r="C73" s="41">
        <v>164.93</v>
      </c>
      <c r="D73" s="41">
        <f t="shared" si="1"/>
        <v>22.299999999999997</v>
      </c>
      <c r="E73" s="50">
        <f t="shared" ref="E73" si="59">C73/C61-1</f>
        <v>0.17271046643913546</v>
      </c>
      <c r="L73" s="48"/>
    </row>
    <row r="74" spans="1:12" x14ac:dyDescent="0.25">
      <c r="A74" s="15">
        <v>30712</v>
      </c>
      <c r="B74" s="40">
        <f>VLOOKUP(UMCSI_VS_USGDP!A74,'UMCSI-Exp-CC'!A:B,2,FALSE)</f>
        <v>100.1</v>
      </c>
      <c r="C74" s="40">
        <v>163.41</v>
      </c>
      <c r="D74" s="40">
        <f t="shared" si="1"/>
        <v>29.699999999999989</v>
      </c>
      <c r="E74" s="49">
        <f t="shared" ref="E74" si="60">C74/C62-1</f>
        <v>0.12463867859600808</v>
      </c>
      <c r="L74" s="48"/>
    </row>
    <row r="75" spans="1:12" x14ac:dyDescent="0.25">
      <c r="A75" s="18">
        <v>30741</v>
      </c>
      <c r="B75" s="41">
        <f>VLOOKUP(UMCSI_VS_USGDP!A75,'UMCSI-Exp-CC'!A:B,2,FALSE)</f>
        <v>97.4</v>
      </c>
      <c r="C75" s="41">
        <v>157.06</v>
      </c>
      <c r="D75" s="41">
        <f t="shared" si="1"/>
        <v>22.800000000000011</v>
      </c>
      <c r="E75" s="50">
        <f t="shared" ref="E75" si="61">C75/C63-1</f>
        <v>6.0786167769823152E-2</v>
      </c>
      <c r="L75" s="48"/>
    </row>
    <row r="76" spans="1:12" x14ac:dyDescent="0.25">
      <c r="A76" s="15">
        <v>30772</v>
      </c>
      <c r="B76" s="40">
        <f>VLOOKUP(UMCSI_VS_USGDP!A76,'UMCSI-Exp-CC'!A:B,2,FALSE)</f>
        <v>101</v>
      </c>
      <c r="C76" s="40">
        <v>159.18</v>
      </c>
      <c r="D76" s="40">
        <f t="shared" si="1"/>
        <v>20.200000000000003</v>
      </c>
      <c r="E76" s="49">
        <f t="shared" ref="E76" si="62">C76/C64-1</f>
        <v>4.0664225941422494E-2</v>
      </c>
      <c r="L76" s="48"/>
    </row>
    <row r="77" spans="1:12" x14ac:dyDescent="0.25">
      <c r="A77" s="18">
        <v>30802</v>
      </c>
      <c r="B77" s="41">
        <f>VLOOKUP(UMCSI_VS_USGDP!A77,'UMCSI-Exp-CC'!A:B,2,FALSE)</f>
        <v>96.1</v>
      </c>
      <c r="C77" s="41">
        <v>160.05000000000001</v>
      </c>
      <c r="D77" s="41">
        <f t="shared" si="1"/>
        <v>7</v>
      </c>
      <c r="E77" s="50">
        <f t="shared" ref="E77" si="63">C77/C65-1</f>
        <v>-2.6578275149008457E-2</v>
      </c>
      <c r="L77" s="48"/>
    </row>
    <row r="78" spans="1:12" x14ac:dyDescent="0.25">
      <c r="A78" s="15">
        <v>30833</v>
      </c>
      <c r="B78" s="40">
        <f>VLOOKUP(UMCSI_VS_USGDP!A78,'UMCSI-Exp-CC'!A:B,2,FALSE)</f>
        <v>98.1</v>
      </c>
      <c r="C78" s="40">
        <v>150.55000000000001</v>
      </c>
      <c r="D78" s="40">
        <f t="shared" si="1"/>
        <v>4.7999999999999972</v>
      </c>
      <c r="E78" s="49">
        <f t="shared" ref="E78" si="64">C78/C66-1</f>
        <v>-7.2910893527926457E-2</v>
      </c>
      <c r="L78" s="48"/>
    </row>
    <row r="79" spans="1:12" x14ac:dyDescent="0.25">
      <c r="A79" s="18">
        <v>30863</v>
      </c>
      <c r="B79" s="41">
        <f>VLOOKUP(UMCSI_VS_USGDP!A79,'UMCSI-Exp-CC'!A:B,2,FALSE)</f>
        <v>95.5</v>
      </c>
      <c r="C79" s="41">
        <v>153.18</v>
      </c>
      <c r="D79" s="41">
        <f t="shared" si="1"/>
        <v>3.2999999999999972</v>
      </c>
      <c r="E79" s="50">
        <f t="shared" ref="E79" si="65">C79/C67-1</f>
        <v>-8.8810897626554031E-2</v>
      </c>
      <c r="L79" s="48"/>
    </row>
    <row r="80" spans="1:12" x14ac:dyDescent="0.25">
      <c r="A80" s="15">
        <v>30894</v>
      </c>
      <c r="B80" s="40">
        <f>VLOOKUP(UMCSI_VS_USGDP!A80,'UMCSI-Exp-CC'!A:B,2,FALSE)</f>
        <v>96.6</v>
      </c>
      <c r="C80" s="40">
        <v>150.66</v>
      </c>
      <c r="D80" s="40">
        <f t="shared" ref="D80:D143" si="66">B80-B68</f>
        <v>3.7999999999999972</v>
      </c>
      <c r="E80" s="49">
        <f t="shared" ref="E80" si="67">C80/C68-1</f>
        <v>-7.3203740157480324E-2</v>
      </c>
      <c r="L80" s="48"/>
    </row>
    <row r="81" spans="1:12" x14ac:dyDescent="0.25">
      <c r="A81" s="18">
        <v>30925</v>
      </c>
      <c r="B81" s="41">
        <f>VLOOKUP(UMCSI_VS_USGDP!A81,'UMCSI-Exp-CC'!A:B,2,FALSE)</f>
        <v>99.1</v>
      </c>
      <c r="C81" s="41">
        <v>166.68</v>
      </c>
      <c r="D81" s="41">
        <f t="shared" si="66"/>
        <v>8.1999999999999886</v>
      </c>
      <c r="E81" s="50">
        <f t="shared" ref="E81" si="68">C81/C69-1</f>
        <v>1.3868613138686037E-2</v>
      </c>
      <c r="L81" s="48"/>
    </row>
    <row r="82" spans="1:12" x14ac:dyDescent="0.25">
      <c r="A82" s="15">
        <v>30955</v>
      </c>
      <c r="B82" s="40">
        <f>VLOOKUP(UMCSI_VS_USGDP!A82,'UMCSI-Exp-CC'!A:B,2,FALSE)</f>
        <v>100.9</v>
      </c>
      <c r="C82" s="40">
        <v>166.1</v>
      </c>
      <c r="D82" s="40">
        <f t="shared" si="66"/>
        <v>11</v>
      </c>
      <c r="E82" s="49">
        <f t="shared" ref="E82" si="69">C82/C70-1</f>
        <v>1.8064671524053999E-4</v>
      </c>
      <c r="L82" s="48"/>
    </row>
    <row r="83" spans="1:12" x14ac:dyDescent="0.25">
      <c r="A83" s="18">
        <v>30986</v>
      </c>
      <c r="B83" s="41">
        <f>VLOOKUP(UMCSI_VS_USGDP!A83,'UMCSI-Exp-CC'!A:B,2,FALSE)</f>
        <v>96.3</v>
      </c>
      <c r="C83" s="41">
        <v>166.09</v>
      </c>
      <c r="D83" s="41">
        <f t="shared" si="66"/>
        <v>7</v>
      </c>
      <c r="E83" s="50">
        <f t="shared" ref="E83" si="70">C83/C71-1</f>
        <v>1.5530418832161441E-2</v>
      </c>
      <c r="L83" s="48"/>
    </row>
    <row r="84" spans="1:12" x14ac:dyDescent="0.25">
      <c r="A84" s="15">
        <v>31016</v>
      </c>
      <c r="B84" s="40">
        <f>VLOOKUP(UMCSI_VS_USGDP!A84,'UMCSI-Exp-CC'!A:B,2,FALSE)</f>
        <v>95.7</v>
      </c>
      <c r="C84" s="40">
        <v>163.58000000000001</v>
      </c>
      <c r="D84" s="40">
        <f t="shared" si="66"/>
        <v>4.6000000000000085</v>
      </c>
      <c r="E84" s="49">
        <f t="shared" ref="E84" si="71">C84/C72-1</f>
        <v>-1.6947115384615352E-2</v>
      </c>
      <c r="L84" s="48"/>
    </row>
    <row r="85" spans="1:12" x14ac:dyDescent="0.25">
      <c r="A85" s="18">
        <v>31047</v>
      </c>
      <c r="B85" s="41">
        <f>VLOOKUP(UMCSI_VS_USGDP!A85,'UMCSI-Exp-CC'!A:B,2,FALSE)</f>
        <v>92.9</v>
      </c>
      <c r="C85" s="41">
        <v>167.24</v>
      </c>
      <c r="D85" s="41">
        <f t="shared" si="66"/>
        <v>-1.2999999999999972</v>
      </c>
      <c r="E85" s="50">
        <f t="shared" ref="E85" si="72">C85/C73-1</f>
        <v>1.4005941914751796E-2</v>
      </c>
      <c r="L85" s="48"/>
    </row>
    <row r="86" spans="1:12" x14ac:dyDescent="0.25">
      <c r="A86" s="15">
        <v>31078</v>
      </c>
      <c r="B86" s="40">
        <f>VLOOKUP(UMCSI_VS_USGDP!A86,'UMCSI-Exp-CC'!A:B,2,FALSE)</f>
        <v>96</v>
      </c>
      <c r="C86" s="40">
        <v>179.63</v>
      </c>
      <c r="D86" s="40">
        <f t="shared" si="66"/>
        <v>-4.0999999999999943</v>
      </c>
      <c r="E86" s="49">
        <f t="shared" ref="E86" si="73">C86/C74-1</f>
        <v>9.925953124043807E-2</v>
      </c>
      <c r="L86" s="48"/>
    </row>
    <row r="87" spans="1:12" x14ac:dyDescent="0.25">
      <c r="A87" s="18">
        <v>31106</v>
      </c>
      <c r="B87" s="41">
        <f>VLOOKUP(UMCSI_VS_USGDP!A87,'UMCSI-Exp-CC'!A:B,2,FALSE)</f>
        <v>93.7</v>
      </c>
      <c r="C87" s="41">
        <v>181.18</v>
      </c>
      <c r="D87" s="41">
        <f t="shared" si="66"/>
        <v>-3.7000000000000028</v>
      </c>
      <c r="E87" s="50">
        <f t="shared" ref="E87" si="74">C87/C75-1</f>
        <v>0.15357188335667904</v>
      </c>
      <c r="L87" s="48"/>
    </row>
    <row r="88" spans="1:12" x14ac:dyDescent="0.25">
      <c r="A88" s="15">
        <v>31137</v>
      </c>
      <c r="B88" s="40">
        <f>VLOOKUP(UMCSI_VS_USGDP!A88,'UMCSI-Exp-CC'!A:B,2,FALSE)</f>
        <v>93.7</v>
      </c>
      <c r="C88" s="40">
        <v>180.66</v>
      </c>
      <c r="D88" s="40">
        <f t="shared" si="66"/>
        <v>-7.2999999999999972</v>
      </c>
      <c r="E88" s="49">
        <f t="shared" ref="E88" si="75">C88/C76-1</f>
        <v>0.13494157557482089</v>
      </c>
      <c r="L88" s="48"/>
    </row>
    <row r="89" spans="1:12" x14ac:dyDescent="0.25">
      <c r="A89" s="18">
        <v>31167</v>
      </c>
      <c r="B89" s="41">
        <f>VLOOKUP(UMCSI_VS_USGDP!A89,'UMCSI-Exp-CC'!A:B,2,FALSE)</f>
        <v>94.6</v>
      </c>
      <c r="C89" s="41">
        <v>179.83</v>
      </c>
      <c r="D89" s="41">
        <f t="shared" si="66"/>
        <v>-1.5</v>
      </c>
      <c r="E89" s="50">
        <f t="shared" ref="E89" si="76">C89/C77-1</f>
        <v>0.12358637925648241</v>
      </c>
      <c r="L89" s="48"/>
    </row>
    <row r="90" spans="1:12" x14ac:dyDescent="0.25">
      <c r="A90" s="15">
        <v>31198</v>
      </c>
      <c r="B90" s="40">
        <f>VLOOKUP(UMCSI_VS_USGDP!A90,'UMCSI-Exp-CC'!A:B,2,FALSE)</f>
        <v>91.8</v>
      </c>
      <c r="C90" s="40">
        <v>189.55</v>
      </c>
      <c r="D90" s="40">
        <f t="shared" si="66"/>
        <v>-6.2999999999999972</v>
      </c>
      <c r="E90" s="49">
        <f t="shared" ref="E90" si="77">C90/C78-1</f>
        <v>0.25905014945200922</v>
      </c>
      <c r="L90" s="48"/>
    </row>
    <row r="91" spans="1:12" x14ac:dyDescent="0.25">
      <c r="A91" s="18">
        <v>31228</v>
      </c>
      <c r="B91" s="41">
        <f>VLOOKUP(UMCSI_VS_USGDP!A91,'UMCSI-Exp-CC'!A:B,2,FALSE)</f>
        <v>96.5</v>
      </c>
      <c r="C91" s="41">
        <v>191.85</v>
      </c>
      <c r="D91" s="41">
        <f t="shared" si="66"/>
        <v>1</v>
      </c>
      <c r="E91" s="50">
        <f t="shared" ref="E91" si="78">C91/C79-1</f>
        <v>0.25244810027418718</v>
      </c>
      <c r="L91" s="48"/>
    </row>
    <row r="92" spans="1:12" x14ac:dyDescent="0.25">
      <c r="A92" s="15">
        <v>31259</v>
      </c>
      <c r="B92" s="40">
        <f>VLOOKUP(UMCSI_VS_USGDP!A92,'UMCSI-Exp-CC'!A:B,2,FALSE)</f>
        <v>94</v>
      </c>
      <c r="C92" s="40">
        <v>190.92</v>
      </c>
      <c r="D92" s="40">
        <f t="shared" si="66"/>
        <v>-2.5999999999999943</v>
      </c>
      <c r="E92" s="49">
        <f t="shared" ref="E92" si="79">C92/C80-1</f>
        <v>0.26722421346077252</v>
      </c>
      <c r="L92" s="48"/>
    </row>
    <row r="93" spans="1:12" x14ac:dyDescent="0.25">
      <c r="A93" s="18">
        <v>31290</v>
      </c>
      <c r="B93" s="41">
        <f>VLOOKUP(UMCSI_VS_USGDP!A93,'UMCSI-Exp-CC'!A:B,2,FALSE)</f>
        <v>92.4</v>
      </c>
      <c r="C93" s="41">
        <v>188.63</v>
      </c>
      <c r="D93" s="41">
        <f t="shared" si="66"/>
        <v>-6.6999999999999886</v>
      </c>
      <c r="E93" s="50">
        <f t="shared" ref="E93" si="80">C93/C81-1</f>
        <v>0.13168946484281241</v>
      </c>
      <c r="L93" s="48"/>
    </row>
    <row r="94" spans="1:12" x14ac:dyDescent="0.25">
      <c r="A94" s="15">
        <v>31320</v>
      </c>
      <c r="B94" s="40">
        <f>VLOOKUP(UMCSI_VS_USGDP!A94,'UMCSI-Exp-CC'!A:B,2,FALSE)</f>
        <v>92.1</v>
      </c>
      <c r="C94" s="40">
        <v>182.08</v>
      </c>
      <c r="D94" s="40">
        <f t="shared" si="66"/>
        <v>-8.8000000000000114</v>
      </c>
      <c r="E94" s="49">
        <f t="shared" ref="E94" si="81">C94/C82-1</f>
        <v>9.6207104154124146E-2</v>
      </c>
      <c r="L94" s="48"/>
    </row>
    <row r="95" spans="1:12" x14ac:dyDescent="0.25">
      <c r="A95" s="18">
        <v>31351</v>
      </c>
      <c r="B95" s="41">
        <f>VLOOKUP(UMCSI_VS_USGDP!A95,'UMCSI-Exp-CC'!A:B,2,FALSE)</f>
        <v>88.4</v>
      </c>
      <c r="C95" s="41">
        <v>189.82</v>
      </c>
      <c r="D95" s="41">
        <f t="shared" si="66"/>
        <v>-7.8999999999999915</v>
      </c>
      <c r="E95" s="50">
        <f t="shared" ref="E95" si="82">C95/C83-1</f>
        <v>0.14287434523451137</v>
      </c>
      <c r="L95" s="48"/>
    </row>
    <row r="96" spans="1:12" x14ac:dyDescent="0.25">
      <c r="A96" s="15">
        <v>31381</v>
      </c>
      <c r="B96" s="40">
        <f>VLOOKUP(UMCSI_VS_USGDP!A96,'UMCSI-Exp-CC'!A:B,2,FALSE)</f>
        <v>90.9</v>
      </c>
      <c r="C96" s="40">
        <v>202.17</v>
      </c>
      <c r="D96" s="40">
        <f t="shared" si="66"/>
        <v>-4.7999999999999972</v>
      </c>
      <c r="E96" s="49">
        <f t="shared" ref="E96" si="83">C96/C84-1</f>
        <v>0.23590903533439289</v>
      </c>
      <c r="L96" s="48"/>
    </row>
    <row r="97" spans="1:12" x14ac:dyDescent="0.25">
      <c r="A97" s="18">
        <v>31412</v>
      </c>
      <c r="B97" s="41">
        <f>VLOOKUP(UMCSI_VS_USGDP!A97,'UMCSI-Exp-CC'!A:B,2,FALSE)</f>
        <v>93.9</v>
      </c>
      <c r="C97" s="41">
        <v>211.28</v>
      </c>
      <c r="D97" s="41">
        <f t="shared" si="66"/>
        <v>1</v>
      </c>
      <c r="E97" s="50">
        <f t="shared" ref="E97" si="84">C97/C85-1</f>
        <v>0.26333413059076771</v>
      </c>
      <c r="L97" s="48"/>
    </row>
    <row r="98" spans="1:12" x14ac:dyDescent="0.25">
      <c r="A98" s="15">
        <v>31443</v>
      </c>
      <c r="B98" s="40">
        <f>VLOOKUP(UMCSI_VS_USGDP!A98,'UMCSI-Exp-CC'!A:B,2,FALSE)</f>
        <v>95.6</v>
      </c>
      <c r="C98" s="40">
        <v>211.78</v>
      </c>
      <c r="D98" s="40">
        <f t="shared" si="66"/>
        <v>-0.40000000000000568</v>
      </c>
      <c r="E98" s="49">
        <f t="shared" ref="E98" si="85">C98/C86-1</f>
        <v>0.1789790124144075</v>
      </c>
      <c r="L98" s="48"/>
    </row>
    <row r="99" spans="1:12" x14ac:dyDescent="0.25">
      <c r="A99" s="18">
        <v>31471</v>
      </c>
      <c r="B99" s="41">
        <f>VLOOKUP(UMCSI_VS_USGDP!A99,'UMCSI-Exp-CC'!A:B,2,FALSE)</f>
        <v>95.9</v>
      </c>
      <c r="C99" s="41">
        <v>226.92</v>
      </c>
      <c r="D99" s="41">
        <f t="shared" si="66"/>
        <v>2.2000000000000028</v>
      </c>
      <c r="E99" s="50">
        <f t="shared" ref="E99" si="86">C99/C87-1</f>
        <v>0.25245612098465608</v>
      </c>
      <c r="L99" s="48"/>
    </row>
    <row r="100" spans="1:12" x14ac:dyDescent="0.25">
      <c r="A100" s="15">
        <v>31502</v>
      </c>
      <c r="B100" s="40">
        <f>VLOOKUP(UMCSI_VS_USGDP!A100,'UMCSI-Exp-CC'!A:B,2,FALSE)</f>
        <v>95.1</v>
      </c>
      <c r="C100" s="40">
        <v>238.9</v>
      </c>
      <c r="D100" s="40">
        <f t="shared" si="66"/>
        <v>1.3999999999999915</v>
      </c>
      <c r="E100" s="49">
        <f t="shared" ref="E100" si="87">C100/C88-1</f>
        <v>0.32237351931805613</v>
      </c>
      <c r="L100" s="48"/>
    </row>
    <row r="101" spans="1:12" x14ac:dyDescent="0.25">
      <c r="A101" s="18">
        <v>31532</v>
      </c>
      <c r="B101" s="41">
        <f>VLOOKUP(UMCSI_VS_USGDP!A101,'UMCSI-Exp-CC'!A:B,2,FALSE)</f>
        <v>96.2</v>
      </c>
      <c r="C101" s="41">
        <v>235.52</v>
      </c>
      <c r="D101" s="41">
        <f t="shared" si="66"/>
        <v>1.6000000000000085</v>
      </c>
      <c r="E101" s="50">
        <f t="shared" ref="E101" si="88">C101/C89-1</f>
        <v>0.30968136573430449</v>
      </c>
      <c r="L101" s="48"/>
    </row>
    <row r="102" spans="1:12" x14ac:dyDescent="0.25">
      <c r="A102" s="15">
        <v>31563</v>
      </c>
      <c r="B102" s="40">
        <f>VLOOKUP(UMCSI_VS_USGDP!A102,'UMCSI-Exp-CC'!A:B,2,FALSE)</f>
        <v>94.8</v>
      </c>
      <c r="C102" s="40">
        <v>247.35</v>
      </c>
      <c r="D102" s="40">
        <f t="shared" si="66"/>
        <v>3</v>
      </c>
      <c r="E102" s="49">
        <f t="shared" ref="E102" si="89">C102/C90-1</f>
        <v>0.30493273542600896</v>
      </c>
      <c r="L102" s="48"/>
    </row>
    <row r="103" spans="1:12" x14ac:dyDescent="0.25">
      <c r="A103" s="18">
        <v>31593</v>
      </c>
      <c r="B103" s="41">
        <f>VLOOKUP(UMCSI_VS_USGDP!A103,'UMCSI-Exp-CC'!A:B,2,FALSE)</f>
        <v>99.3</v>
      </c>
      <c r="C103" s="41">
        <v>250.84</v>
      </c>
      <c r="D103" s="41">
        <f t="shared" si="66"/>
        <v>2.7999999999999972</v>
      </c>
      <c r="E103" s="50">
        <f t="shared" ref="E103" si="90">C103/C91-1</f>
        <v>0.30747980192859004</v>
      </c>
      <c r="L103" s="48"/>
    </row>
    <row r="104" spans="1:12" x14ac:dyDescent="0.25">
      <c r="A104" s="15">
        <v>31624</v>
      </c>
      <c r="B104" s="40">
        <f>VLOOKUP(UMCSI_VS_USGDP!A104,'UMCSI-Exp-CC'!A:B,2,FALSE)</f>
        <v>97.7</v>
      </c>
      <c r="C104" s="40">
        <v>236.12</v>
      </c>
      <c r="D104" s="40">
        <f t="shared" si="66"/>
        <v>3.7000000000000028</v>
      </c>
      <c r="E104" s="49">
        <f t="shared" ref="E104" si="91">C104/C92-1</f>
        <v>0.23674837628326006</v>
      </c>
      <c r="L104" s="48"/>
    </row>
    <row r="105" spans="1:12" x14ac:dyDescent="0.25">
      <c r="A105" s="18">
        <v>31655</v>
      </c>
      <c r="B105" s="41">
        <f>VLOOKUP(UMCSI_VS_USGDP!A105,'UMCSI-Exp-CC'!A:B,2,FALSE)</f>
        <v>94.9</v>
      </c>
      <c r="C105" s="41">
        <v>252.93</v>
      </c>
      <c r="D105" s="41">
        <f t="shared" si="66"/>
        <v>2.5</v>
      </c>
      <c r="E105" s="50">
        <f t="shared" ref="E105" si="92">C105/C93-1</f>
        <v>0.34087896941101636</v>
      </c>
      <c r="L105" s="48"/>
    </row>
    <row r="106" spans="1:12" x14ac:dyDescent="0.25">
      <c r="A106" s="15">
        <v>31685</v>
      </c>
      <c r="B106" s="40">
        <f>VLOOKUP(UMCSI_VS_USGDP!A106,'UMCSI-Exp-CC'!A:B,2,FALSE)</f>
        <v>91.9</v>
      </c>
      <c r="C106" s="40">
        <v>231.32</v>
      </c>
      <c r="D106" s="40">
        <f t="shared" si="66"/>
        <v>-0.19999999999998863</v>
      </c>
      <c r="E106" s="49">
        <f t="shared" ref="E106" si="93">C106/C94-1</f>
        <v>0.27043057996485054</v>
      </c>
      <c r="L106" s="48"/>
    </row>
    <row r="107" spans="1:12" x14ac:dyDescent="0.25">
      <c r="A107" s="18">
        <v>31716</v>
      </c>
      <c r="B107" s="41">
        <f>VLOOKUP(UMCSI_VS_USGDP!A107,'UMCSI-Exp-CC'!A:B,2,FALSE)</f>
        <v>95.6</v>
      </c>
      <c r="C107" s="41">
        <v>243.98</v>
      </c>
      <c r="D107" s="41">
        <f t="shared" si="66"/>
        <v>7.1999999999999886</v>
      </c>
      <c r="E107" s="50">
        <f t="shared" ref="E107" si="94">C107/C95-1</f>
        <v>0.28532293751975546</v>
      </c>
      <c r="L107" s="48"/>
    </row>
    <row r="108" spans="1:12" x14ac:dyDescent="0.25">
      <c r="A108" s="15">
        <v>31746</v>
      </c>
      <c r="B108" s="40">
        <f>VLOOKUP(UMCSI_VS_USGDP!A108,'UMCSI-Exp-CC'!A:B,2,FALSE)</f>
        <v>91.4</v>
      </c>
      <c r="C108" s="40">
        <v>249.22</v>
      </c>
      <c r="D108" s="40">
        <f t="shared" si="66"/>
        <v>0.5</v>
      </c>
      <c r="E108" s="49">
        <f t="shared" ref="E108" si="95">C108/C96-1</f>
        <v>0.2327249344610971</v>
      </c>
      <c r="L108" s="48"/>
    </row>
    <row r="109" spans="1:12" x14ac:dyDescent="0.25">
      <c r="A109" s="18">
        <v>31777</v>
      </c>
      <c r="B109" s="41">
        <f>VLOOKUP(UMCSI_VS_USGDP!A109,'UMCSI-Exp-CC'!A:B,2,FALSE)</f>
        <v>89.1</v>
      </c>
      <c r="C109" s="41">
        <v>242.17</v>
      </c>
      <c r="D109" s="41">
        <f t="shared" si="66"/>
        <v>-4.8000000000000114</v>
      </c>
      <c r="E109" s="50">
        <f t="shared" ref="E109" si="96">C109/C97-1</f>
        <v>0.14620408936009088</v>
      </c>
      <c r="L109" s="48"/>
    </row>
    <row r="110" spans="1:12" x14ac:dyDescent="0.25">
      <c r="A110" s="15">
        <v>31808</v>
      </c>
      <c r="B110" s="40">
        <f>VLOOKUP(UMCSI_VS_USGDP!A110,'UMCSI-Exp-CC'!A:B,2,FALSE)</f>
        <v>90.4</v>
      </c>
      <c r="C110" s="40">
        <v>274.08</v>
      </c>
      <c r="D110" s="40">
        <f t="shared" si="66"/>
        <v>-5.1999999999999886</v>
      </c>
      <c r="E110" s="49">
        <f t="shared" ref="E110" si="97">C110/C98-1</f>
        <v>0.29417319860232305</v>
      </c>
      <c r="L110" s="48"/>
    </row>
    <row r="111" spans="1:12" x14ac:dyDescent="0.25">
      <c r="A111" s="18">
        <v>31836</v>
      </c>
      <c r="B111" s="41">
        <f>VLOOKUP(UMCSI_VS_USGDP!A111,'UMCSI-Exp-CC'!A:B,2,FALSE)</f>
        <v>90.2</v>
      </c>
      <c r="C111" s="41">
        <v>284.2</v>
      </c>
      <c r="D111" s="41">
        <f t="shared" si="66"/>
        <v>-5.7000000000000028</v>
      </c>
      <c r="E111" s="50">
        <f t="shared" ref="E111" si="98">C111/C99-1</f>
        <v>0.25242376167812441</v>
      </c>
      <c r="L111" s="48"/>
    </row>
    <row r="112" spans="1:12" x14ac:dyDescent="0.25">
      <c r="A112" s="15">
        <v>31867</v>
      </c>
      <c r="B112" s="40">
        <f>VLOOKUP(UMCSI_VS_USGDP!A112,'UMCSI-Exp-CC'!A:B,2,FALSE)</f>
        <v>90.8</v>
      </c>
      <c r="C112" s="40">
        <v>291.7</v>
      </c>
      <c r="D112" s="40">
        <f t="shared" si="66"/>
        <v>-4.2999999999999972</v>
      </c>
      <c r="E112" s="49">
        <f t="shared" ref="E112" si="99">C112/C100-1</f>
        <v>0.22101297614064452</v>
      </c>
      <c r="L112" s="48"/>
    </row>
    <row r="113" spans="1:12" x14ac:dyDescent="0.25">
      <c r="A113" s="18">
        <v>31897</v>
      </c>
      <c r="B113" s="41">
        <f>VLOOKUP(UMCSI_VS_USGDP!A113,'UMCSI-Exp-CC'!A:B,2,FALSE)</f>
        <v>92.8</v>
      </c>
      <c r="C113" s="41">
        <v>288.36</v>
      </c>
      <c r="D113" s="41">
        <f t="shared" si="66"/>
        <v>-3.4000000000000057</v>
      </c>
      <c r="E113" s="50">
        <f t="shared" ref="E113" si="100">C113/C101-1</f>
        <v>0.22435461956521729</v>
      </c>
      <c r="L113" s="48"/>
    </row>
    <row r="114" spans="1:12" x14ac:dyDescent="0.25">
      <c r="A114" s="15">
        <v>31928</v>
      </c>
      <c r="B114" s="40">
        <f>VLOOKUP(UMCSI_VS_USGDP!A114,'UMCSI-Exp-CC'!A:B,2,FALSE)</f>
        <v>91.1</v>
      </c>
      <c r="C114" s="40">
        <v>290.10000000000002</v>
      </c>
      <c r="D114" s="40">
        <f t="shared" si="66"/>
        <v>-3.7000000000000028</v>
      </c>
      <c r="E114" s="49">
        <f t="shared" ref="E114" si="101">C114/C102-1</f>
        <v>0.17283201940570048</v>
      </c>
      <c r="L114" s="48"/>
    </row>
    <row r="115" spans="1:12" x14ac:dyDescent="0.25">
      <c r="A115" s="18">
        <v>31958</v>
      </c>
      <c r="B115" s="41">
        <f>VLOOKUP(UMCSI_VS_USGDP!A115,'UMCSI-Exp-CC'!A:B,2,FALSE)</f>
        <v>91.5</v>
      </c>
      <c r="C115" s="41">
        <v>304</v>
      </c>
      <c r="D115" s="41">
        <f t="shared" si="66"/>
        <v>-7.7999999999999972</v>
      </c>
      <c r="E115" s="50">
        <f t="shared" ref="E115" si="102">C115/C103-1</f>
        <v>0.21192792218147027</v>
      </c>
      <c r="L115" s="48"/>
    </row>
    <row r="116" spans="1:12" x14ac:dyDescent="0.25">
      <c r="A116" s="15">
        <v>31989</v>
      </c>
      <c r="B116" s="40">
        <f>VLOOKUP(UMCSI_VS_USGDP!A116,'UMCSI-Exp-CC'!A:B,2,FALSE)</f>
        <v>93.7</v>
      </c>
      <c r="C116" s="40">
        <v>318.66000000000003</v>
      </c>
      <c r="D116" s="40">
        <f t="shared" si="66"/>
        <v>-4</v>
      </c>
      <c r="E116" s="49">
        <f t="shared" ref="E116" si="103">C116/C104-1</f>
        <v>0.34956801626291734</v>
      </c>
      <c r="L116" s="48"/>
    </row>
    <row r="117" spans="1:12" x14ac:dyDescent="0.25">
      <c r="A117" s="18">
        <v>32020</v>
      </c>
      <c r="B117" s="41">
        <f>VLOOKUP(UMCSI_VS_USGDP!A117,'UMCSI-Exp-CC'!A:B,2,FALSE)</f>
        <v>94.4</v>
      </c>
      <c r="C117" s="41">
        <v>329.8</v>
      </c>
      <c r="D117" s="41">
        <f t="shared" si="66"/>
        <v>-0.5</v>
      </c>
      <c r="E117" s="50">
        <f t="shared" ref="E117" si="104">C117/C105-1</f>
        <v>0.30391808010121379</v>
      </c>
      <c r="L117" s="48"/>
    </row>
    <row r="118" spans="1:12" x14ac:dyDescent="0.25">
      <c r="A118" s="15">
        <v>32050</v>
      </c>
      <c r="B118" s="40">
        <f>VLOOKUP(UMCSI_VS_USGDP!A118,'UMCSI-Exp-CC'!A:B,2,FALSE)</f>
        <v>93.6</v>
      </c>
      <c r="C118" s="40">
        <v>321.83</v>
      </c>
      <c r="D118" s="40">
        <f t="shared" si="66"/>
        <v>1.6999999999999886</v>
      </c>
      <c r="E118" s="49">
        <f t="shared" ref="E118" si="105">C118/C106-1</f>
        <v>0.39127615424520146</v>
      </c>
      <c r="L118" s="48"/>
    </row>
    <row r="119" spans="1:12" x14ac:dyDescent="0.25">
      <c r="A119" s="18">
        <v>32081</v>
      </c>
      <c r="B119" s="41">
        <f>VLOOKUP(UMCSI_VS_USGDP!A119,'UMCSI-Exp-CC'!A:B,2,FALSE)</f>
        <v>89.3</v>
      </c>
      <c r="C119" s="41">
        <v>251.79</v>
      </c>
      <c r="D119" s="41">
        <f t="shared" si="66"/>
        <v>-6.2999999999999972</v>
      </c>
      <c r="E119" s="50">
        <f t="shared" ref="E119" si="106">C119/C107-1</f>
        <v>3.2010820559062125E-2</v>
      </c>
      <c r="L119" s="48"/>
    </row>
    <row r="120" spans="1:12" x14ac:dyDescent="0.25">
      <c r="A120" s="15">
        <v>32111</v>
      </c>
      <c r="B120" s="40">
        <f>VLOOKUP(UMCSI_VS_USGDP!A120,'UMCSI-Exp-CC'!A:B,2,FALSE)</f>
        <v>83.1</v>
      </c>
      <c r="C120" s="40">
        <v>230.3</v>
      </c>
      <c r="D120" s="40">
        <f t="shared" si="66"/>
        <v>-8.3000000000000114</v>
      </c>
      <c r="E120" s="49">
        <f t="shared" ref="E120" si="107">C120/C108-1</f>
        <v>-7.5916860605087844E-2</v>
      </c>
      <c r="L120" s="48"/>
    </row>
    <row r="121" spans="1:12" x14ac:dyDescent="0.25">
      <c r="A121" s="18">
        <v>32142</v>
      </c>
      <c r="B121" s="41">
        <f>VLOOKUP(UMCSI_VS_USGDP!A121,'UMCSI-Exp-CC'!A:B,2,FALSE)</f>
        <v>86.8</v>
      </c>
      <c r="C121" s="41">
        <v>247.08</v>
      </c>
      <c r="D121" s="41">
        <f t="shared" si="66"/>
        <v>-2.2999999999999972</v>
      </c>
      <c r="E121" s="50">
        <f t="shared" ref="E121" si="108">C121/C109-1</f>
        <v>2.0275013420324672E-2</v>
      </c>
      <c r="L121" s="48"/>
    </row>
    <row r="122" spans="1:12" x14ac:dyDescent="0.25">
      <c r="A122" s="15">
        <v>32173</v>
      </c>
      <c r="B122" s="40">
        <f>VLOOKUP(UMCSI_VS_USGDP!A122,'UMCSI-Exp-CC'!A:B,2,FALSE)</f>
        <v>90.8</v>
      </c>
      <c r="C122" s="40">
        <v>257.07</v>
      </c>
      <c r="D122" s="40">
        <f t="shared" si="66"/>
        <v>0.39999999999999147</v>
      </c>
      <c r="E122" s="49">
        <f t="shared" ref="E122" si="109">C122/C110-1</f>
        <v>-6.2062171628721519E-2</v>
      </c>
      <c r="L122" s="48"/>
    </row>
    <row r="123" spans="1:12" x14ac:dyDescent="0.25">
      <c r="A123" s="18">
        <v>32202</v>
      </c>
      <c r="B123" s="41">
        <f>VLOOKUP(UMCSI_VS_USGDP!A123,'UMCSI-Exp-CC'!A:B,2,FALSE)</f>
        <v>91.6</v>
      </c>
      <c r="C123" s="41">
        <v>267.82</v>
      </c>
      <c r="D123" s="41">
        <f t="shared" si="66"/>
        <v>1.3999999999999915</v>
      </c>
      <c r="E123" s="50">
        <f t="shared" ref="E123" si="110">C123/C111-1</f>
        <v>-5.7635467980295507E-2</v>
      </c>
      <c r="L123" s="48"/>
    </row>
    <row r="124" spans="1:12" x14ac:dyDescent="0.25">
      <c r="A124" s="15">
        <v>32233</v>
      </c>
      <c r="B124" s="40">
        <f>VLOOKUP(UMCSI_VS_USGDP!A124,'UMCSI-Exp-CC'!A:B,2,FALSE)</f>
        <v>94.6</v>
      </c>
      <c r="C124" s="40">
        <v>258.89</v>
      </c>
      <c r="D124" s="40">
        <f t="shared" si="66"/>
        <v>3.7999999999999972</v>
      </c>
      <c r="E124" s="49">
        <f t="shared" ref="E124" si="111">C124/C112-1</f>
        <v>-0.11247857387727123</v>
      </c>
      <c r="L124" s="48"/>
    </row>
    <row r="125" spans="1:12" x14ac:dyDescent="0.25">
      <c r="A125" s="18">
        <v>32263</v>
      </c>
      <c r="B125" s="41">
        <f>VLOOKUP(UMCSI_VS_USGDP!A125,'UMCSI-Exp-CC'!A:B,2,FALSE)</f>
        <v>91.2</v>
      </c>
      <c r="C125" s="41">
        <v>261.33</v>
      </c>
      <c r="D125" s="41">
        <f t="shared" si="66"/>
        <v>-1.5999999999999943</v>
      </c>
      <c r="E125" s="50">
        <f t="shared" ref="E125" si="112">C125/C113-1</f>
        <v>-9.373699542238878E-2</v>
      </c>
      <c r="L125" s="48"/>
    </row>
    <row r="126" spans="1:12" x14ac:dyDescent="0.25">
      <c r="A126" s="15">
        <v>32294</v>
      </c>
      <c r="B126" s="40">
        <f>VLOOKUP(UMCSI_VS_USGDP!A126,'UMCSI-Exp-CC'!A:B,2,FALSE)</f>
        <v>94.8</v>
      </c>
      <c r="C126" s="40">
        <v>262.16000000000003</v>
      </c>
      <c r="D126" s="40">
        <f t="shared" si="66"/>
        <v>3.7000000000000028</v>
      </c>
      <c r="E126" s="49">
        <f t="shared" ref="E126" si="113">C126/C114-1</f>
        <v>-9.631161668390209E-2</v>
      </c>
      <c r="L126" s="48"/>
    </row>
    <row r="127" spans="1:12" x14ac:dyDescent="0.25">
      <c r="A127" s="18">
        <v>32324</v>
      </c>
      <c r="B127" s="41">
        <f>VLOOKUP(UMCSI_VS_USGDP!A127,'UMCSI-Exp-CC'!A:B,2,FALSE)</f>
        <v>94.7</v>
      </c>
      <c r="C127" s="41">
        <v>273.5</v>
      </c>
      <c r="D127" s="41">
        <f t="shared" si="66"/>
        <v>3.2000000000000028</v>
      </c>
      <c r="E127" s="50">
        <f t="shared" ref="E127" si="114">C127/C115-1</f>
        <v>-0.10032894736842102</v>
      </c>
      <c r="L127" s="48"/>
    </row>
    <row r="128" spans="1:12" x14ac:dyDescent="0.25">
      <c r="A128" s="15">
        <v>32355</v>
      </c>
      <c r="B128" s="40">
        <f>VLOOKUP(UMCSI_VS_USGDP!A128,'UMCSI-Exp-CC'!A:B,2,FALSE)</f>
        <v>93.4</v>
      </c>
      <c r="C128" s="40">
        <v>272.02</v>
      </c>
      <c r="D128" s="40">
        <f t="shared" si="66"/>
        <v>-0.29999999999999716</v>
      </c>
      <c r="E128" s="49">
        <f t="shared" ref="E128" si="115">C128/C116-1</f>
        <v>-0.14636289462122654</v>
      </c>
      <c r="L128" s="48"/>
    </row>
    <row r="129" spans="1:12" x14ac:dyDescent="0.25">
      <c r="A129" s="18">
        <v>32386</v>
      </c>
      <c r="B129" s="41">
        <f>VLOOKUP(UMCSI_VS_USGDP!A129,'UMCSI-Exp-CC'!A:B,2,FALSE)</f>
        <v>97.4</v>
      </c>
      <c r="C129" s="41">
        <v>261.52</v>
      </c>
      <c r="D129" s="41">
        <f t="shared" si="66"/>
        <v>3</v>
      </c>
      <c r="E129" s="50">
        <f t="shared" ref="E129" si="116">C129/C117-1</f>
        <v>-0.20703456640388118</v>
      </c>
      <c r="L129" s="48"/>
    </row>
    <row r="130" spans="1:12" x14ac:dyDescent="0.25">
      <c r="A130" s="15">
        <v>32416</v>
      </c>
      <c r="B130" s="40">
        <f>VLOOKUP(UMCSI_VS_USGDP!A130,'UMCSI-Exp-CC'!A:B,2,FALSE)</f>
        <v>97.3</v>
      </c>
      <c r="C130" s="40">
        <v>271.91000000000003</v>
      </c>
      <c r="D130" s="40">
        <f t="shared" si="66"/>
        <v>3.7000000000000028</v>
      </c>
      <c r="E130" s="49">
        <f t="shared" ref="E130" si="117">C130/C118-1</f>
        <v>-0.15511294782959939</v>
      </c>
      <c r="L130" s="48"/>
    </row>
    <row r="131" spans="1:12" x14ac:dyDescent="0.25">
      <c r="A131" s="18">
        <v>32447</v>
      </c>
      <c r="B131" s="41">
        <f>VLOOKUP(UMCSI_VS_USGDP!A131,'UMCSI-Exp-CC'!A:B,2,FALSE)</f>
        <v>94.1</v>
      </c>
      <c r="C131" s="41">
        <v>278.97000000000003</v>
      </c>
      <c r="D131" s="41">
        <f t="shared" si="66"/>
        <v>4.7999999999999972</v>
      </c>
      <c r="E131" s="50">
        <f t="shared" ref="E131" si="118">C131/C119-1</f>
        <v>0.10794709877278708</v>
      </c>
      <c r="L131" s="48"/>
    </row>
    <row r="132" spans="1:12" x14ac:dyDescent="0.25">
      <c r="A132" s="15">
        <v>32477</v>
      </c>
      <c r="B132" s="40">
        <f>VLOOKUP(UMCSI_VS_USGDP!A132,'UMCSI-Exp-CC'!A:B,2,FALSE)</f>
        <v>93</v>
      </c>
      <c r="C132" s="40">
        <v>273.7</v>
      </c>
      <c r="D132" s="40">
        <f t="shared" si="66"/>
        <v>9.9000000000000057</v>
      </c>
      <c r="E132" s="49">
        <f t="shared" ref="E132" si="119">C132/C120-1</f>
        <v>0.18844984802431597</v>
      </c>
      <c r="L132" s="48"/>
    </row>
    <row r="133" spans="1:12" x14ac:dyDescent="0.25">
      <c r="A133" s="18">
        <v>32508</v>
      </c>
      <c r="B133" s="41">
        <f>VLOOKUP(UMCSI_VS_USGDP!A133,'UMCSI-Exp-CC'!A:B,2,FALSE)</f>
        <v>91.9</v>
      </c>
      <c r="C133" s="41">
        <v>277.72000000000003</v>
      </c>
      <c r="D133" s="41">
        <f t="shared" si="66"/>
        <v>5.1000000000000085</v>
      </c>
      <c r="E133" s="50">
        <f t="shared" ref="E133" si="120">C133/C121-1</f>
        <v>0.12400841832604836</v>
      </c>
      <c r="L133" s="48"/>
    </row>
    <row r="134" spans="1:12" x14ac:dyDescent="0.25">
      <c r="A134" s="15">
        <v>32539</v>
      </c>
      <c r="B134" s="40">
        <f>VLOOKUP(UMCSI_VS_USGDP!A134,'UMCSI-Exp-CC'!A:B,2,FALSE)</f>
        <v>97.9</v>
      </c>
      <c r="C134" s="40">
        <v>297.47000000000003</v>
      </c>
      <c r="D134" s="40">
        <f t="shared" si="66"/>
        <v>7.1000000000000085</v>
      </c>
      <c r="E134" s="49">
        <f t="shared" ref="E134" si="121">C134/C122-1</f>
        <v>0.15715563854203141</v>
      </c>
      <c r="L134" s="48"/>
    </row>
    <row r="135" spans="1:12" x14ac:dyDescent="0.25">
      <c r="A135" s="18">
        <v>32567</v>
      </c>
      <c r="B135" s="41">
        <f>VLOOKUP(UMCSI_VS_USGDP!A135,'UMCSI-Exp-CC'!A:B,2,FALSE)</f>
        <v>95.4</v>
      </c>
      <c r="C135" s="41">
        <v>288.86</v>
      </c>
      <c r="D135" s="41">
        <f t="shared" si="66"/>
        <v>3.8000000000000114</v>
      </c>
      <c r="E135" s="50">
        <f t="shared" ref="E135" si="122">C135/C123-1</f>
        <v>7.8560227018146689E-2</v>
      </c>
      <c r="L135" s="48"/>
    </row>
    <row r="136" spans="1:12" x14ac:dyDescent="0.25">
      <c r="A136" s="15">
        <v>32598</v>
      </c>
      <c r="B136" s="40">
        <f>VLOOKUP(UMCSI_VS_USGDP!A136,'UMCSI-Exp-CC'!A:B,2,FALSE)</f>
        <v>94.3</v>
      </c>
      <c r="C136" s="40">
        <v>294.87</v>
      </c>
      <c r="D136" s="40">
        <f t="shared" si="66"/>
        <v>-0.29999999999999716</v>
      </c>
      <c r="E136" s="49">
        <f t="shared" ref="E136" si="123">C136/C124-1</f>
        <v>0.13897794430066823</v>
      </c>
      <c r="L136" s="48"/>
    </row>
    <row r="137" spans="1:12" x14ac:dyDescent="0.25">
      <c r="A137" s="18">
        <v>32628</v>
      </c>
      <c r="B137" s="41">
        <f>VLOOKUP(UMCSI_VS_USGDP!A137,'UMCSI-Exp-CC'!A:B,2,FALSE)</f>
        <v>91.5</v>
      </c>
      <c r="C137" s="41">
        <v>309.64</v>
      </c>
      <c r="D137" s="41">
        <f t="shared" si="66"/>
        <v>0.29999999999999716</v>
      </c>
      <c r="E137" s="50">
        <f t="shared" ref="E137" si="124">C137/C125-1</f>
        <v>0.18486205181188531</v>
      </c>
      <c r="L137" s="48"/>
    </row>
    <row r="138" spans="1:12" x14ac:dyDescent="0.25">
      <c r="A138" s="15">
        <v>32659</v>
      </c>
      <c r="B138" s="40">
        <f>VLOOKUP(UMCSI_VS_USGDP!A138,'UMCSI-Exp-CC'!A:B,2,FALSE)</f>
        <v>90.7</v>
      </c>
      <c r="C138" s="40">
        <v>320.52</v>
      </c>
      <c r="D138" s="40">
        <f t="shared" si="66"/>
        <v>-4.0999999999999943</v>
      </c>
      <c r="E138" s="49">
        <f t="shared" ref="E138" si="125">C138/C126-1</f>
        <v>0.22261214525480599</v>
      </c>
      <c r="L138" s="48"/>
    </row>
    <row r="139" spans="1:12" x14ac:dyDescent="0.25">
      <c r="A139" s="18">
        <v>32689</v>
      </c>
      <c r="B139" s="41">
        <f>VLOOKUP(UMCSI_VS_USGDP!A139,'UMCSI-Exp-CC'!A:B,2,FALSE)</f>
        <v>90.6</v>
      </c>
      <c r="C139" s="41">
        <v>317.98</v>
      </c>
      <c r="D139" s="41">
        <f t="shared" si="66"/>
        <v>-4.1000000000000085</v>
      </c>
      <c r="E139" s="50">
        <f t="shared" ref="E139" si="126">C139/C127-1</f>
        <v>0.16263254113345527</v>
      </c>
      <c r="L139" s="48"/>
    </row>
    <row r="140" spans="1:12" x14ac:dyDescent="0.25">
      <c r="A140" s="15">
        <v>32720</v>
      </c>
      <c r="B140" s="40">
        <f>VLOOKUP(UMCSI_VS_USGDP!A140,'UMCSI-Exp-CC'!A:B,2,FALSE)</f>
        <v>92</v>
      </c>
      <c r="C140" s="40">
        <v>346.08</v>
      </c>
      <c r="D140" s="40">
        <f t="shared" si="66"/>
        <v>-1.4000000000000057</v>
      </c>
      <c r="E140" s="49">
        <f t="shared" ref="E140" si="127">C140/C128-1</f>
        <v>0.27225939269171384</v>
      </c>
      <c r="L140" s="48"/>
    </row>
    <row r="141" spans="1:12" x14ac:dyDescent="0.25">
      <c r="A141" s="18">
        <v>32751</v>
      </c>
      <c r="B141" s="41">
        <f>VLOOKUP(UMCSI_VS_USGDP!A141,'UMCSI-Exp-CC'!A:B,2,FALSE)</f>
        <v>89.6</v>
      </c>
      <c r="C141" s="41">
        <v>351.45</v>
      </c>
      <c r="D141" s="41">
        <f t="shared" si="66"/>
        <v>-7.8000000000000114</v>
      </c>
      <c r="E141" s="50">
        <f t="shared" ref="E141" si="128">C141/C129-1</f>
        <v>0.34387427347812793</v>
      </c>
      <c r="L141" s="48"/>
    </row>
    <row r="142" spans="1:12" x14ac:dyDescent="0.25">
      <c r="A142" s="15">
        <v>32781</v>
      </c>
      <c r="B142" s="40">
        <f>VLOOKUP(UMCSI_VS_USGDP!A142,'UMCSI-Exp-CC'!A:B,2,FALSE)</f>
        <v>95.8</v>
      </c>
      <c r="C142" s="40">
        <v>349.15</v>
      </c>
      <c r="D142" s="40">
        <f t="shared" si="66"/>
        <v>-1.5</v>
      </c>
      <c r="E142" s="49">
        <f t="shared" ref="E142" si="129">C142/C130-1</f>
        <v>0.284064580191975</v>
      </c>
      <c r="L142" s="48"/>
    </row>
    <row r="143" spans="1:12" x14ac:dyDescent="0.25">
      <c r="A143" s="18">
        <v>32812</v>
      </c>
      <c r="B143" s="41">
        <f>VLOOKUP(UMCSI_VS_USGDP!A143,'UMCSI-Exp-CC'!A:B,2,FALSE)</f>
        <v>93.9</v>
      </c>
      <c r="C143" s="41">
        <v>340.36</v>
      </c>
      <c r="D143" s="41">
        <f t="shared" si="66"/>
        <v>-0.19999999999998863</v>
      </c>
      <c r="E143" s="50">
        <f t="shared" ref="E143" si="130">C143/C131-1</f>
        <v>0.22005950460622992</v>
      </c>
      <c r="L143" s="48"/>
    </row>
    <row r="144" spans="1:12" x14ac:dyDescent="0.25">
      <c r="A144" s="15">
        <v>32842</v>
      </c>
      <c r="B144" s="40">
        <f>VLOOKUP(UMCSI_VS_USGDP!A144,'UMCSI-Exp-CC'!A:B,2,FALSE)</f>
        <v>90.9</v>
      </c>
      <c r="C144" s="40">
        <v>345.99</v>
      </c>
      <c r="D144" s="40">
        <f t="shared" ref="D144:D207" si="131">B144-B132</f>
        <v>-2.0999999999999943</v>
      </c>
      <c r="E144" s="49">
        <f t="shared" ref="E144" si="132">C144/C132-1</f>
        <v>0.26412130069419071</v>
      </c>
      <c r="L144" s="48"/>
    </row>
    <row r="145" spans="1:12" x14ac:dyDescent="0.25">
      <c r="A145" s="18">
        <v>32873</v>
      </c>
      <c r="B145" s="41">
        <f>VLOOKUP(UMCSI_VS_USGDP!A145,'UMCSI-Exp-CC'!A:B,2,FALSE)</f>
        <v>90.5</v>
      </c>
      <c r="C145" s="41">
        <v>353.4</v>
      </c>
      <c r="D145" s="41">
        <f t="shared" si="131"/>
        <v>-1.4000000000000057</v>
      </c>
      <c r="E145" s="50">
        <f t="shared" ref="E145" si="133">C145/C133-1</f>
        <v>0.27250468097364222</v>
      </c>
      <c r="L145" s="48"/>
    </row>
    <row r="146" spans="1:12" x14ac:dyDescent="0.25">
      <c r="A146" s="15">
        <v>32904</v>
      </c>
      <c r="B146" s="40">
        <f>VLOOKUP(UMCSI_VS_USGDP!A146,'UMCSI-Exp-CC'!A:B,2,FALSE)</f>
        <v>93</v>
      </c>
      <c r="C146" s="40">
        <v>329.08</v>
      </c>
      <c r="D146" s="40">
        <f t="shared" si="131"/>
        <v>-4.9000000000000057</v>
      </c>
      <c r="E146" s="49">
        <f t="shared" ref="E146" si="134">C146/C134-1</f>
        <v>0.10626281641846225</v>
      </c>
      <c r="L146" s="48"/>
    </row>
    <row r="147" spans="1:12" x14ac:dyDescent="0.25">
      <c r="A147" s="18">
        <v>32932</v>
      </c>
      <c r="B147" s="41">
        <f>VLOOKUP(UMCSI_VS_USGDP!A147,'UMCSI-Exp-CC'!A:B,2,FALSE)</f>
        <v>89.5</v>
      </c>
      <c r="C147" s="41">
        <v>331.89</v>
      </c>
      <c r="D147" s="41">
        <f t="shared" si="131"/>
        <v>-5.9000000000000057</v>
      </c>
      <c r="E147" s="50">
        <f t="shared" ref="E147" si="135">C147/C135-1</f>
        <v>0.14896489648964883</v>
      </c>
      <c r="L147" s="48"/>
    </row>
    <row r="148" spans="1:12" x14ac:dyDescent="0.25">
      <c r="A148" s="15">
        <v>32963</v>
      </c>
      <c r="B148" s="40">
        <f>VLOOKUP(UMCSI_VS_USGDP!A148,'UMCSI-Exp-CC'!A:B,2,FALSE)</f>
        <v>91.3</v>
      </c>
      <c r="C148" s="40">
        <v>339.94</v>
      </c>
      <c r="D148" s="40">
        <f t="shared" si="131"/>
        <v>-3</v>
      </c>
      <c r="E148" s="49">
        <f t="shared" ref="E148" si="136">C148/C136-1</f>
        <v>0.15284701732967076</v>
      </c>
      <c r="L148" s="48"/>
    </row>
    <row r="149" spans="1:12" x14ac:dyDescent="0.25">
      <c r="A149" s="18">
        <v>32993</v>
      </c>
      <c r="B149" s="41">
        <f>VLOOKUP(UMCSI_VS_USGDP!A149,'UMCSI-Exp-CC'!A:B,2,FALSE)</f>
        <v>93.9</v>
      </c>
      <c r="C149" s="41">
        <v>330.8</v>
      </c>
      <c r="D149" s="41">
        <f t="shared" si="131"/>
        <v>2.4000000000000057</v>
      </c>
      <c r="E149" s="50">
        <f t="shared" ref="E149" si="137">C149/C137-1</f>
        <v>6.8337424105412881E-2</v>
      </c>
      <c r="L149" s="48"/>
    </row>
    <row r="150" spans="1:12" x14ac:dyDescent="0.25">
      <c r="A150" s="15">
        <v>33024</v>
      </c>
      <c r="B150" s="40">
        <f>VLOOKUP(UMCSI_VS_USGDP!A150,'UMCSI-Exp-CC'!A:B,2,FALSE)</f>
        <v>90.6</v>
      </c>
      <c r="C150" s="40">
        <v>361.23</v>
      </c>
      <c r="D150" s="40">
        <f t="shared" si="131"/>
        <v>-0.10000000000000853</v>
      </c>
      <c r="E150" s="49">
        <f t="shared" ref="E150" si="138">C150/C138-1</f>
        <v>0.1270123549232498</v>
      </c>
      <c r="L150" s="48"/>
    </row>
    <row r="151" spans="1:12" x14ac:dyDescent="0.25">
      <c r="A151" s="18">
        <v>33054</v>
      </c>
      <c r="B151" s="41">
        <f>VLOOKUP(UMCSI_VS_USGDP!A151,'UMCSI-Exp-CC'!A:B,2,FALSE)</f>
        <v>88.3</v>
      </c>
      <c r="C151" s="41">
        <v>358.02</v>
      </c>
      <c r="D151" s="41">
        <f t="shared" si="131"/>
        <v>-2.2999999999999972</v>
      </c>
      <c r="E151" s="50">
        <f t="shared" ref="E151" si="139">C151/C139-1</f>
        <v>0.12591986917416187</v>
      </c>
      <c r="L151" s="48"/>
    </row>
    <row r="152" spans="1:12" x14ac:dyDescent="0.25">
      <c r="A152" s="15">
        <v>33085</v>
      </c>
      <c r="B152" s="40">
        <f>VLOOKUP(UMCSI_VS_USGDP!A152,'UMCSI-Exp-CC'!A:B,2,FALSE)</f>
        <v>88.2</v>
      </c>
      <c r="C152" s="40">
        <v>356.15</v>
      </c>
      <c r="D152" s="40">
        <f t="shared" si="131"/>
        <v>-3.7999999999999972</v>
      </c>
      <c r="E152" s="49">
        <f t="shared" ref="E152" si="140">C152/C140-1</f>
        <v>2.9097318539066164E-2</v>
      </c>
      <c r="L152" s="48"/>
    </row>
    <row r="153" spans="1:12" x14ac:dyDescent="0.25">
      <c r="A153" s="18">
        <v>33116</v>
      </c>
      <c r="B153" s="41">
        <f>VLOOKUP(UMCSI_VS_USGDP!A153,'UMCSI-Exp-CC'!A:B,2,FALSE)</f>
        <v>76.400000000000006</v>
      </c>
      <c r="C153" s="41">
        <v>322.56</v>
      </c>
      <c r="D153" s="41">
        <f t="shared" si="131"/>
        <v>-13.199999999999989</v>
      </c>
      <c r="E153" s="50">
        <f t="shared" ref="E153" si="141">C153/C141-1</f>
        <v>-8.2202304737515997E-2</v>
      </c>
      <c r="L153" s="48"/>
    </row>
    <row r="154" spans="1:12" x14ac:dyDescent="0.25">
      <c r="A154" s="15">
        <v>33146</v>
      </c>
      <c r="B154" s="40">
        <f>VLOOKUP(UMCSI_VS_USGDP!A154,'UMCSI-Exp-CC'!A:B,2,FALSE)</f>
        <v>72.8</v>
      </c>
      <c r="C154" s="40">
        <v>306.05</v>
      </c>
      <c r="D154" s="40">
        <f t="shared" si="131"/>
        <v>-23</v>
      </c>
      <c r="E154" s="49">
        <f t="shared" ref="E154" si="142">C154/C142-1</f>
        <v>-0.12344264642703695</v>
      </c>
      <c r="L154" s="48"/>
    </row>
    <row r="155" spans="1:12" x14ac:dyDescent="0.25">
      <c r="A155" s="18">
        <v>33177</v>
      </c>
      <c r="B155" s="41">
        <f>VLOOKUP(UMCSI_VS_USGDP!A155,'UMCSI-Exp-CC'!A:B,2,FALSE)</f>
        <v>63.9</v>
      </c>
      <c r="C155" s="41">
        <v>304</v>
      </c>
      <c r="D155" s="41">
        <f t="shared" si="131"/>
        <v>-30.000000000000007</v>
      </c>
      <c r="E155" s="50">
        <f t="shared" ref="E155" si="143">C155/C143-1</f>
        <v>-0.10682806440239745</v>
      </c>
      <c r="L155" s="48"/>
    </row>
    <row r="156" spans="1:12" x14ac:dyDescent="0.25">
      <c r="A156" s="15">
        <v>33207</v>
      </c>
      <c r="B156" s="40">
        <f>VLOOKUP(UMCSI_VS_USGDP!A156,'UMCSI-Exp-CC'!A:B,2,FALSE)</f>
        <v>66</v>
      </c>
      <c r="C156" s="40">
        <v>322.22000000000003</v>
      </c>
      <c r="D156" s="40">
        <f t="shared" si="131"/>
        <v>-24.900000000000006</v>
      </c>
      <c r="E156" s="49">
        <f t="shared" ref="E156" si="144">C156/C144-1</f>
        <v>-6.8701407555131544E-2</v>
      </c>
      <c r="L156" s="48"/>
    </row>
    <row r="157" spans="1:12" x14ac:dyDescent="0.25">
      <c r="A157" s="18">
        <v>33238</v>
      </c>
      <c r="B157" s="41">
        <f>VLOOKUP(UMCSI_VS_USGDP!A157,'UMCSI-Exp-CC'!A:B,2,FALSE)</f>
        <v>65.5</v>
      </c>
      <c r="C157" s="41">
        <v>330.22</v>
      </c>
      <c r="D157" s="41">
        <f t="shared" si="131"/>
        <v>-25</v>
      </c>
      <c r="E157" s="50">
        <f t="shared" ref="E157" si="145">C157/C145-1</f>
        <v>-6.5591397849462219E-2</v>
      </c>
      <c r="L157" s="48"/>
    </row>
    <row r="158" spans="1:12" x14ac:dyDescent="0.25">
      <c r="A158" s="15">
        <v>33269</v>
      </c>
      <c r="B158" s="40">
        <f>VLOOKUP(UMCSI_VS_USGDP!A158,'UMCSI-Exp-CC'!A:B,2,FALSE)</f>
        <v>66.8</v>
      </c>
      <c r="C158" s="40">
        <v>343.93</v>
      </c>
      <c r="D158" s="40">
        <f t="shared" si="131"/>
        <v>-26.200000000000003</v>
      </c>
      <c r="E158" s="49">
        <f t="shared" ref="E158" si="146">C158/C146-1</f>
        <v>4.5125805275312958E-2</v>
      </c>
      <c r="L158" s="48"/>
    </row>
    <row r="159" spans="1:12" x14ac:dyDescent="0.25">
      <c r="A159" s="18">
        <v>33297</v>
      </c>
      <c r="B159" s="41">
        <f>VLOOKUP(UMCSI_VS_USGDP!A159,'UMCSI-Exp-CC'!A:B,2,FALSE)</f>
        <v>70.400000000000006</v>
      </c>
      <c r="C159" s="41">
        <v>367.07</v>
      </c>
      <c r="D159" s="41">
        <f t="shared" si="131"/>
        <v>-19.099999999999994</v>
      </c>
      <c r="E159" s="50">
        <f t="shared" ref="E159" si="147">C159/C147-1</f>
        <v>0.10599897556419302</v>
      </c>
      <c r="L159" s="48"/>
    </row>
    <row r="160" spans="1:12" x14ac:dyDescent="0.25">
      <c r="A160" s="15">
        <v>33328</v>
      </c>
      <c r="B160" s="40">
        <f>VLOOKUP(UMCSI_VS_USGDP!A160,'UMCSI-Exp-CC'!A:B,2,FALSE)</f>
        <v>87.7</v>
      </c>
      <c r="C160" s="40">
        <v>375.22</v>
      </c>
      <c r="D160" s="40">
        <f t="shared" si="131"/>
        <v>-3.5999999999999943</v>
      </c>
      <c r="E160" s="49">
        <f t="shared" ref="E160" si="148">C160/C148-1</f>
        <v>0.10378302053303523</v>
      </c>
      <c r="L160" s="48"/>
    </row>
    <row r="161" spans="1:12" x14ac:dyDescent="0.25">
      <c r="A161" s="18">
        <v>33358</v>
      </c>
      <c r="B161" s="41">
        <f>VLOOKUP(UMCSI_VS_USGDP!A161,'UMCSI-Exp-CC'!A:B,2,FALSE)</f>
        <v>81.8</v>
      </c>
      <c r="C161" s="41">
        <v>375.35</v>
      </c>
      <c r="D161" s="41">
        <f t="shared" si="131"/>
        <v>-12.100000000000009</v>
      </c>
      <c r="E161" s="50">
        <f t="shared" ref="E161" si="149">C161/C149-1</f>
        <v>0.1346735187424426</v>
      </c>
      <c r="L161" s="48"/>
    </row>
    <row r="162" spans="1:12" x14ac:dyDescent="0.25">
      <c r="A162" s="15">
        <v>33389</v>
      </c>
      <c r="B162" s="40">
        <f>VLOOKUP(UMCSI_VS_USGDP!A162,'UMCSI-Exp-CC'!A:B,2,FALSE)</f>
        <v>78.3</v>
      </c>
      <c r="C162" s="40">
        <v>389.83</v>
      </c>
      <c r="D162" s="40">
        <f t="shared" si="131"/>
        <v>-12.299999999999997</v>
      </c>
      <c r="E162" s="49">
        <f t="shared" ref="E162" si="150">C162/C150-1</f>
        <v>7.9173933504969041E-2</v>
      </c>
      <c r="L162" s="48"/>
    </row>
    <row r="163" spans="1:12" x14ac:dyDescent="0.25">
      <c r="A163" s="18">
        <v>33419</v>
      </c>
      <c r="B163" s="41">
        <f>VLOOKUP(UMCSI_VS_USGDP!A163,'UMCSI-Exp-CC'!A:B,2,FALSE)</f>
        <v>82.1</v>
      </c>
      <c r="C163" s="41">
        <v>371.16</v>
      </c>
      <c r="D163" s="41">
        <f t="shared" si="131"/>
        <v>-6.2000000000000028</v>
      </c>
      <c r="E163" s="50">
        <f t="shared" ref="E163" si="151">C163/C151-1</f>
        <v>3.6701860231272088E-2</v>
      </c>
      <c r="L163" s="48"/>
    </row>
    <row r="164" spans="1:12" x14ac:dyDescent="0.25">
      <c r="A164" s="15">
        <v>33450</v>
      </c>
      <c r="B164" s="40">
        <f>VLOOKUP(UMCSI_VS_USGDP!A164,'UMCSI-Exp-CC'!A:B,2,FALSE)</f>
        <v>82.9</v>
      </c>
      <c r="C164" s="40">
        <v>387.81</v>
      </c>
      <c r="D164" s="40">
        <f t="shared" si="131"/>
        <v>-5.2999999999999972</v>
      </c>
      <c r="E164" s="49">
        <f t="shared" ref="E164" si="152">C164/C152-1</f>
        <v>8.8895128457110895E-2</v>
      </c>
      <c r="L164" s="48"/>
    </row>
    <row r="165" spans="1:12" x14ac:dyDescent="0.25">
      <c r="A165" s="18">
        <v>33481</v>
      </c>
      <c r="B165" s="41">
        <f>VLOOKUP(UMCSI_VS_USGDP!A165,'UMCSI-Exp-CC'!A:B,2,FALSE)</f>
        <v>82</v>
      </c>
      <c r="C165" s="41">
        <v>395.43</v>
      </c>
      <c r="D165" s="41">
        <f t="shared" si="131"/>
        <v>5.5999999999999943</v>
      </c>
      <c r="E165" s="50">
        <f t="shared" ref="E165" si="153">C165/C153-1</f>
        <v>0.22591145833333326</v>
      </c>
      <c r="L165" s="48"/>
    </row>
    <row r="166" spans="1:12" x14ac:dyDescent="0.25">
      <c r="A166" s="15">
        <v>33511</v>
      </c>
      <c r="B166" s="40">
        <f>VLOOKUP(UMCSI_VS_USGDP!A166,'UMCSI-Exp-CC'!A:B,2,FALSE)</f>
        <v>83</v>
      </c>
      <c r="C166" s="40">
        <v>387.86</v>
      </c>
      <c r="D166" s="40">
        <f t="shared" si="131"/>
        <v>10.200000000000003</v>
      </c>
      <c r="E166" s="49">
        <f t="shared" ref="E166" si="154">C166/C154-1</f>
        <v>0.26730926319228887</v>
      </c>
      <c r="L166" s="48"/>
    </row>
    <row r="167" spans="1:12" x14ac:dyDescent="0.25">
      <c r="A167" s="18">
        <v>33542</v>
      </c>
      <c r="B167" s="41">
        <f>VLOOKUP(UMCSI_VS_USGDP!A167,'UMCSI-Exp-CC'!A:B,2,FALSE)</f>
        <v>78.3</v>
      </c>
      <c r="C167" s="41">
        <v>392.46</v>
      </c>
      <c r="D167" s="41">
        <f t="shared" si="131"/>
        <v>14.399999999999999</v>
      </c>
      <c r="E167" s="50">
        <f t="shared" ref="E167" si="155">C167/C155-1</f>
        <v>0.29098684210526304</v>
      </c>
      <c r="L167" s="48"/>
    </row>
    <row r="168" spans="1:12" x14ac:dyDescent="0.25">
      <c r="A168" s="15">
        <v>33572</v>
      </c>
      <c r="B168" s="40">
        <f>VLOOKUP(UMCSI_VS_USGDP!A168,'UMCSI-Exp-CC'!A:B,2,FALSE)</f>
        <v>69.099999999999994</v>
      </c>
      <c r="C168" s="40">
        <v>375.22</v>
      </c>
      <c r="D168" s="40">
        <f t="shared" si="131"/>
        <v>3.0999999999999943</v>
      </c>
      <c r="E168" s="49">
        <f t="shared" ref="E168" si="156">C168/C156-1</f>
        <v>0.16448389299236554</v>
      </c>
      <c r="L168" s="48"/>
    </row>
    <row r="169" spans="1:12" x14ac:dyDescent="0.25">
      <c r="A169" s="18">
        <v>33603</v>
      </c>
      <c r="B169" s="41">
        <f>VLOOKUP(UMCSI_VS_USGDP!A169,'UMCSI-Exp-CC'!A:B,2,FALSE)</f>
        <v>68.2</v>
      </c>
      <c r="C169" s="41">
        <v>417.09</v>
      </c>
      <c r="D169" s="41">
        <f t="shared" si="131"/>
        <v>2.7000000000000028</v>
      </c>
      <c r="E169" s="50">
        <f t="shared" ref="E169" si="157">C169/C157-1</f>
        <v>0.26306704621161625</v>
      </c>
      <c r="L169" s="48"/>
    </row>
    <row r="170" spans="1:12" x14ac:dyDescent="0.25">
      <c r="A170" s="15">
        <v>33634</v>
      </c>
      <c r="B170" s="40">
        <f>VLOOKUP(UMCSI_VS_USGDP!A170,'UMCSI-Exp-CC'!A:B,2,FALSE)</f>
        <v>67.5</v>
      </c>
      <c r="C170" s="40">
        <v>408.79</v>
      </c>
      <c r="D170" s="40">
        <f t="shared" si="131"/>
        <v>0.70000000000000284</v>
      </c>
      <c r="E170" s="49">
        <f t="shared" ref="E170" si="158">C170/C158-1</f>
        <v>0.18858488645945393</v>
      </c>
      <c r="L170" s="48"/>
    </row>
    <row r="171" spans="1:12" x14ac:dyDescent="0.25">
      <c r="A171" s="18">
        <v>33663</v>
      </c>
      <c r="B171" s="41">
        <f>VLOOKUP(UMCSI_VS_USGDP!A171,'UMCSI-Exp-CC'!A:B,2,FALSE)</f>
        <v>68.8</v>
      </c>
      <c r="C171" s="41">
        <v>412.7</v>
      </c>
      <c r="D171" s="41">
        <f t="shared" si="131"/>
        <v>-1.6000000000000085</v>
      </c>
      <c r="E171" s="50">
        <f t="shared" ref="E171" si="159">C171/C159-1</f>
        <v>0.12430871495899964</v>
      </c>
      <c r="L171" s="48"/>
    </row>
    <row r="172" spans="1:12" x14ac:dyDescent="0.25">
      <c r="A172" s="15">
        <v>33694</v>
      </c>
      <c r="B172" s="40">
        <f>VLOOKUP(UMCSI_VS_USGDP!A172,'UMCSI-Exp-CC'!A:B,2,FALSE)</f>
        <v>76</v>
      </c>
      <c r="C172" s="40">
        <v>403.69</v>
      </c>
      <c r="D172" s="40">
        <f t="shared" si="131"/>
        <v>-11.700000000000003</v>
      </c>
      <c r="E172" s="49">
        <f t="shared" ref="E172" si="160">C172/C160-1</f>
        <v>7.587548638132291E-2</v>
      </c>
      <c r="L172" s="48"/>
    </row>
    <row r="173" spans="1:12" x14ac:dyDescent="0.25">
      <c r="A173" s="18">
        <v>33724</v>
      </c>
      <c r="B173" s="41">
        <f>VLOOKUP(UMCSI_VS_USGDP!A173,'UMCSI-Exp-CC'!A:B,2,FALSE)</f>
        <v>77.2</v>
      </c>
      <c r="C173" s="41">
        <v>414.95</v>
      </c>
      <c r="D173" s="41">
        <f t="shared" si="131"/>
        <v>-4.5999999999999943</v>
      </c>
      <c r="E173" s="50">
        <f t="shared" ref="E173" si="161">C173/C161-1</f>
        <v>0.1055015319035566</v>
      </c>
      <c r="L173" s="48"/>
    </row>
    <row r="174" spans="1:12" x14ac:dyDescent="0.25">
      <c r="A174" s="15">
        <v>33755</v>
      </c>
      <c r="B174" s="40">
        <f>VLOOKUP(UMCSI_VS_USGDP!A174,'UMCSI-Exp-CC'!A:B,2,FALSE)</f>
        <v>79.2</v>
      </c>
      <c r="C174" s="40">
        <v>415.35</v>
      </c>
      <c r="D174" s="40">
        <f t="shared" si="131"/>
        <v>0.90000000000000568</v>
      </c>
      <c r="E174" s="49">
        <f t="shared" ref="E174" si="162">C174/C162-1</f>
        <v>6.5464433214478257E-2</v>
      </c>
      <c r="L174" s="48"/>
    </row>
    <row r="175" spans="1:12" x14ac:dyDescent="0.25">
      <c r="A175" s="18">
        <v>33785</v>
      </c>
      <c r="B175" s="41">
        <f>VLOOKUP(UMCSI_VS_USGDP!A175,'UMCSI-Exp-CC'!A:B,2,FALSE)</f>
        <v>80.400000000000006</v>
      </c>
      <c r="C175" s="41">
        <v>408.14</v>
      </c>
      <c r="D175" s="41">
        <f t="shared" si="131"/>
        <v>-1.6999999999999886</v>
      </c>
      <c r="E175" s="50">
        <f t="shared" ref="E175" si="163">C175/C163-1</f>
        <v>9.9633581204871202E-2</v>
      </c>
      <c r="L175" s="48"/>
    </row>
    <row r="176" spans="1:12" x14ac:dyDescent="0.25">
      <c r="A176" s="15">
        <v>33816</v>
      </c>
      <c r="B176" s="40">
        <f>VLOOKUP(UMCSI_VS_USGDP!A176,'UMCSI-Exp-CC'!A:B,2,FALSE)</f>
        <v>76.599999999999994</v>
      </c>
      <c r="C176" s="40">
        <v>424.21</v>
      </c>
      <c r="D176" s="40">
        <f t="shared" si="131"/>
        <v>-6.3000000000000114</v>
      </c>
      <c r="E176" s="49">
        <f t="shared" ref="E176" si="164">C176/C164-1</f>
        <v>9.3860395554524079E-2</v>
      </c>
      <c r="L176" s="48"/>
    </row>
    <row r="177" spans="1:12" x14ac:dyDescent="0.25">
      <c r="A177" s="18">
        <v>33847</v>
      </c>
      <c r="B177" s="41">
        <f>VLOOKUP(UMCSI_VS_USGDP!A177,'UMCSI-Exp-CC'!A:B,2,FALSE)</f>
        <v>76.099999999999994</v>
      </c>
      <c r="C177" s="41">
        <v>414.03</v>
      </c>
      <c r="D177" s="41">
        <f t="shared" si="131"/>
        <v>-5.9000000000000057</v>
      </c>
      <c r="E177" s="50">
        <f t="shared" ref="E177" si="165">C177/C165-1</f>
        <v>4.7037402321523425E-2</v>
      </c>
      <c r="L177" s="48"/>
    </row>
    <row r="178" spans="1:12" x14ac:dyDescent="0.25">
      <c r="A178" s="15">
        <v>33877</v>
      </c>
      <c r="B178" s="40">
        <f>VLOOKUP(UMCSI_VS_USGDP!A178,'UMCSI-Exp-CC'!A:B,2,FALSE)</f>
        <v>75.599999999999994</v>
      </c>
      <c r="C178" s="40">
        <v>417.8</v>
      </c>
      <c r="D178" s="40">
        <f t="shared" si="131"/>
        <v>-7.4000000000000057</v>
      </c>
      <c r="E178" s="49">
        <f t="shared" ref="E178" si="166">C178/C166-1</f>
        <v>7.7192801526323906E-2</v>
      </c>
      <c r="L178" s="48"/>
    </row>
    <row r="179" spans="1:12" x14ac:dyDescent="0.25">
      <c r="A179" s="18">
        <v>33908</v>
      </c>
      <c r="B179" s="41">
        <f>VLOOKUP(UMCSI_VS_USGDP!A179,'UMCSI-Exp-CC'!A:B,2,FALSE)</f>
        <v>73.3</v>
      </c>
      <c r="C179" s="41">
        <v>418.68</v>
      </c>
      <c r="D179" s="41">
        <f t="shared" si="131"/>
        <v>-5</v>
      </c>
      <c r="E179" s="50">
        <f t="shared" ref="E179" si="167">C179/C167-1</f>
        <v>6.680935636752805E-2</v>
      </c>
      <c r="L179" s="48"/>
    </row>
    <row r="180" spans="1:12" x14ac:dyDescent="0.25">
      <c r="A180" s="15">
        <v>33938</v>
      </c>
      <c r="B180" s="40">
        <f>VLOOKUP(UMCSI_VS_USGDP!A180,'UMCSI-Exp-CC'!A:B,2,FALSE)</f>
        <v>85.3</v>
      </c>
      <c r="C180" s="40">
        <v>431.35</v>
      </c>
      <c r="D180" s="40">
        <f t="shared" si="131"/>
        <v>16.200000000000003</v>
      </c>
      <c r="E180" s="49">
        <f t="shared" ref="E180" si="168">C180/C168-1</f>
        <v>0.14959223921965781</v>
      </c>
      <c r="L180" s="48"/>
    </row>
    <row r="181" spans="1:12" x14ac:dyDescent="0.25">
      <c r="A181" s="18">
        <v>33969</v>
      </c>
      <c r="B181" s="41">
        <f>VLOOKUP(UMCSI_VS_USGDP!A181,'UMCSI-Exp-CC'!A:B,2,FALSE)</f>
        <v>91</v>
      </c>
      <c r="C181" s="41">
        <v>435.71</v>
      </c>
      <c r="D181" s="41">
        <f t="shared" si="131"/>
        <v>22.799999999999997</v>
      </c>
      <c r="E181" s="50">
        <f t="shared" ref="E181" si="169">C181/C169-1</f>
        <v>4.4642643074636279E-2</v>
      </c>
      <c r="L181" s="48"/>
    </row>
    <row r="182" spans="1:12" x14ac:dyDescent="0.25">
      <c r="A182" s="15">
        <v>34000</v>
      </c>
      <c r="B182" s="40">
        <f>VLOOKUP(UMCSI_VS_USGDP!A182,'UMCSI-Exp-CC'!A:B,2,FALSE)</f>
        <v>89.3</v>
      </c>
      <c r="C182" s="40">
        <v>438.78</v>
      </c>
      <c r="D182" s="40">
        <f t="shared" si="131"/>
        <v>21.799999999999997</v>
      </c>
      <c r="E182" s="49">
        <f t="shared" ref="E182" si="170">C182/C170-1</f>
        <v>7.3362851341764568E-2</v>
      </c>
      <c r="L182" s="48"/>
    </row>
    <row r="183" spans="1:12" x14ac:dyDescent="0.25">
      <c r="A183" s="18">
        <v>34028</v>
      </c>
      <c r="B183" s="41">
        <f>VLOOKUP(UMCSI_VS_USGDP!A183,'UMCSI-Exp-CC'!A:B,2,FALSE)</f>
        <v>86.6</v>
      </c>
      <c r="C183" s="41">
        <v>443.38</v>
      </c>
      <c r="D183" s="41">
        <f t="shared" si="131"/>
        <v>17.799999999999997</v>
      </c>
      <c r="E183" s="50">
        <f t="shared" ref="E183" si="171">C183/C171-1</f>
        <v>7.4339714078022867E-2</v>
      </c>
      <c r="L183" s="48"/>
    </row>
    <row r="184" spans="1:12" x14ac:dyDescent="0.25">
      <c r="A184" s="15">
        <v>34059</v>
      </c>
      <c r="B184" s="40">
        <f>VLOOKUP(UMCSI_VS_USGDP!A184,'UMCSI-Exp-CC'!A:B,2,FALSE)</f>
        <v>85.9</v>
      </c>
      <c r="C184" s="40">
        <v>451.67</v>
      </c>
      <c r="D184" s="40">
        <f t="shared" si="131"/>
        <v>9.9000000000000057</v>
      </c>
      <c r="E184" s="49">
        <f t="shared" ref="E184" si="172">C184/C172-1</f>
        <v>0.11885357576358091</v>
      </c>
      <c r="L184" s="48"/>
    </row>
    <row r="185" spans="1:12" x14ac:dyDescent="0.25">
      <c r="A185" s="18">
        <v>34089</v>
      </c>
      <c r="B185" s="41">
        <f>VLOOKUP(UMCSI_VS_USGDP!A185,'UMCSI-Exp-CC'!A:B,2,FALSE)</f>
        <v>85.6</v>
      </c>
      <c r="C185" s="41">
        <v>440.19</v>
      </c>
      <c r="D185" s="41">
        <f t="shared" si="131"/>
        <v>8.3999999999999915</v>
      </c>
      <c r="E185" s="50">
        <f t="shared" ref="E185" si="173">C185/C173-1</f>
        <v>6.082660561513431E-2</v>
      </c>
      <c r="L185" s="48"/>
    </row>
    <row r="186" spans="1:12" x14ac:dyDescent="0.25">
      <c r="A186" s="15">
        <v>34120</v>
      </c>
      <c r="B186" s="40">
        <f>VLOOKUP(UMCSI_VS_USGDP!A186,'UMCSI-Exp-CC'!A:B,2,FALSE)</f>
        <v>80.3</v>
      </c>
      <c r="C186" s="40">
        <v>450.19</v>
      </c>
      <c r="D186" s="40">
        <f t="shared" si="131"/>
        <v>1.0999999999999943</v>
      </c>
      <c r="E186" s="49">
        <f t="shared" ref="E186" si="174">C186/C174-1</f>
        <v>8.3881064162754315E-2</v>
      </c>
      <c r="L186" s="48"/>
    </row>
    <row r="187" spans="1:12" x14ac:dyDescent="0.25">
      <c r="A187" s="18">
        <v>34150</v>
      </c>
      <c r="B187" s="41">
        <f>VLOOKUP(UMCSI_VS_USGDP!A187,'UMCSI-Exp-CC'!A:B,2,FALSE)</f>
        <v>81.5</v>
      </c>
      <c r="C187" s="41">
        <v>450.53</v>
      </c>
      <c r="D187" s="41">
        <f t="shared" si="131"/>
        <v>1.0999999999999943</v>
      </c>
      <c r="E187" s="50">
        <f t="shared" ref="E187" si="175">C187/C175-1</f>
        <v>0.10386142010094579</v>
      </c>
      <c r="L187" s="48"/>
    </row>
    <row r="188" spans="1:12" x14ac:dyDescent="0.25">
      <c r="A188" s="15">
        <v>34181</v>
      </c>
      <c r="B188" s="40">
        <f>VLOOKUP(UMCSI_VS_USGDP!A188,'UMCSI-Exp-CC'!A:B,2,FALSE)</f>
        <v>77</v>
      </c>
      <c r="C188" s="40">
        <v>448.13</v>
      </c>
      <c r="D188" s="40">
        <f t="shared" si="131"/>
        <v>0.40000000000000568</v>
      </c>
      <c r="E188" s="49">
        <f t="shared" ref="E188" si="176">C188/C176-1</f>
        <v>5.638716673345745E-2</v>
      </c>
      <c r="L188" s="48"/>
    </row>
    <row r="189" spans="1:12" x14ac:dyDescent="0.25">
      <c r="A189" s="18">
        <v>34212</v>
      </c>
      <c r="B189" s="41">
        <f>VLOOKUP(UMCSI_VS_USGDP!A189,'UMCSI-Exp-CC'!A:B,2,FALSE)</f>
        <v>77.3</v>
      </c>
      <c r="C189" s="41">
        <v>463.56</v>
      </c>
      <c r="D189" s="41">
        <f t="shared" si="131"/>
        <v>1.2000000000000028</v>
      </c>
      <c r="E189" s="50">
        <f t="shared" ref="E189" si="177">C189/C177-1</f>
        <v>0.11962901239040646</v>
      </c>
      <c r="L189" s="48"/>
    </row>
    <row r="190" spans="1:12" x14ac:dyDescent="0.25">
      <c r="A190" s="15">
        <v>34242</v>
      </c>
      <c r="B190" s="40">
        <f>VLOOKUP(UMCSI_VS_USGDP!A190,'UMCSI-Exp-CC'!A:B,2,FALSE)</f>
        <v>77.900000000000006</v>
      </c>
      <c r="C190" s="40">
        <v>458.93</v>
      </c>
      <c r="D190" s="40">
        <f t="shared" si="131"/>
        <v>2.3000000000000114</v>
      </c>
      <c r="E190" s="49">
        <f t="shared" ref="E190" si="178">C190/C178-1</f>
        <v>9.8444231689803763E-2</v>
      </c>
      <c r="L190" s="48"/>
    </row>
    <row r="191" spans="1:12" x14ac:dyDescent="0.25">
      <c r="A191" s="18">
        <v>34273</v>
      </c>
      <c r="B191" s="41">
        <f>VLOOKUP(UMCSI_VS_USGDP!A191,'UMCSI-Exp-CC'!A:B,2,FALSE)</f>
        <v>82.7</v>
      </c>
      <c r="C191" s="41">
        <v>467.83</v>
      </c>
      <c r="D191" s="41">
        <f t="shared" si="131"/>
        <v>9.4000000000000057</v>
      </c>
      <c r="E191" s="50">
        <f t="shared" ref="E191" si="179">C191/C179-1</f>
        <v>0.11739275819241413</v>
      </c>
      <c r="L191" s="48"/>
    </row>
    <row r="192" spans="1:12" x14ac:dyDescent="0.25">
      <c r="A192" s="15">
        <v>34303</v>
      </c>
      <c r="B192" s="40">
        <f>VLOOKUP(UMCSI_VS_USGDP!A192,'UMCSI-Exp-CC'!A:B,2,FALSE)</f>
        <v>81.2</v>
      </c>
      <c r="C192" s="40">
        <v>461.79</v>
      </c>
      <c r="D192" s="40">
        <f t="shared" si="131"/>
        <v>-4.0999999999999943</v>
      </c>
      <c r="E192" s="49">
        <f t="shared" ref="E192" si="180">C192/C180-1</f>
        <v>7.0569143387040567E-2</v>
      </c>
      <c r="L192" s="48"/>
    </row>
    <row r="193" spans="1:12" x14ac:dyDescent="0.25">
      <c r="A193" s="18">
        <v>34334</v>
      </c>
      <c r="B193" s="41">
        <f>VLOOKUP(UMCSI_VS_USGDP!A193,'UMCSI-Exp-CC'!A:B,2,FALSE)</f>
        <v>88.2</v>
      </c>
      <c r="C193" s="41">
        <v>466.45</v>
      </c>
      <c r="D193" s="41">
        <f t="shared" si="131"/>
        <v>-2.7999999999999972</v>
      </c>
      <c r="E193" s="50">
        <f t="shared" ref="E193" si="181">C193/C181-1</f>
        <v>7.0551513621445405E-2</v>
      </c>
      <c r="L193" s="48"/>
    </row>
    <row r="194" spans="1:12" x14ac:dyDescent="0.25">
      <c r="A194" s="15">
        <v>34365</v>
      </c>
      <c r="B194" s="40">
        <f>VLOOKUP(UMCSI_VS_USGDP!A194,'UMCSI-Exp-CC'!A:B,2,FALSE)</f>
        <v>94.3</v>
      </c>
      <c r="C194" s="40">
        <v>481.61</v>
      </c>
      <c r="D194" s="40">
        <f t="shared" si="131"/>
        <v>5</v>
      </c>
      <c r="E194" s="49">
        <f t="shared" ref="E194" si="182">C194/C182-1</f>
        <v>9.7611559323579122E-2</v>
      </c>
      <c r="L194" s="48"/>
    </row>
    <row r="195" spans="1:12" x14ac:dyDescent="0.25">
      <c r="A195" s="18">
        <v>34393</v>
      </c>
      <c r="B195" s="41">
        <f>VLOOKUP(UMCSI_VS_USGDP!A195,'UMCSI-Exp-CC'!A:B,2,FALSE)</f>
        <v>93.2</v>
      </c>
      <c r="C195" s="41">
        <v>467.14</v>
      </c>
      <c r="D195" s="41">
        <f t="shared" si="131"/>
        <v>6.6000000000000085</v>
      </c>
      <c r="E195" s="50">
        <f t="shared" ref="E195" si="183">C195/C183-1</f>
        <v>5.3588344084081418E-2</v>
      </c>
      <c r="L195" s="48"/>
    </row>
    <row r="196" spans="1:12" x14ac:dyDescent="0.25">
      <c r="A196" s="15">
        <v>34424</v>
      </c>
      <c r="B196" s="40">
        <f>VLOOKUP(UMCSI_VS_USGDP!A196,'UMCSI-Exp-CC'!A:B,2,FALSE)</f>
        <v>91.5</v>
      </c>
      <c r="C196" s="40">
        <v>445.77</v>
      </c>
      <c r="D196" s="40">
        <f t="shared" si="131"/>
        <v>5.5999999999999943</v>
      </c>
      <c r="E196" s="49">
        <f t="shared" ref="E196" si="184">C196/C184-1</f>
        <v>-1.3062634224101699E-2</v>
      </c>
      <c r="L196" s="48"/>
    </row>
    <row r="197" spans="1:12" x14ac:dyDescent="0.25">
      <c r="A197" s="18">
        <v>34454</v>
      </c>
      <c r="B197" s="41">
        <f>VLOOKUP(UMCSI_VS_USGDP!A197,'UMCSI-Exp-CC'!A:B,2,FALSE)</f>
        <v>92.6</v>
      </c>
      <c r="C197" s="41">
        <v>450.91</v>
      </c>
      <c r="D197" s="41">
        <f t="shared" si="131"/>
        <v>7</v>
      </c>
      <c r="E197" s="50">
        <f t="shared" ref="E197" si="185">C197/C185-1</f>
        <v>2.4353120243531201E-2</v>
      </c>
      <c r="L197" s="48"/>
    </row>
    <row r="198" spans="1:12" x14ac:dyDescent="0.25">
      <c r="A198" s="15">
        <v>34485</v>
      </c>
      <c r="B198" s="40">
        <f>VLOOKUP(UMCSI_VS_USGDP!A198,'UMCSI-Exp-CC'!A:B,2,FALSE)</f>
        <v>92.8</v>
      </c>
      <c r="C198" s="40">
        <v>456.5</v>
      </c>
      <c r="D198" s="40">
        <f t="shared" si="131"/>
        <v>12.5</v>
      </c>
      <c r="E198" s="49">
        <f t="shared" ref="E198" si="186">C198/C186-1</f>
        <v>1.4016304227104204E-2</v>
      </c>
      <c r="L198" s="48"/>
    </row>
    <row r="199" spans="1:12" x14ac:dyDescent="0.25">
      <c r="A199" s="18">
        <v>34515</v>
      </c>
      <c r="B199" s="41">
        <f>VLOOKUP(UMCSI_VS_USGDP!A199,'UMCSI-Exp-CC'!A:B,2,FALSE)</f>
        <v>91.2</v>
      </c>
      <c r="C199" s="41">
        <v>444.27</v>
      </c>
      <c r="D199" s="41">
        <f t="shared" si="131"/>
        <v>9.7000000000000028</v>
      </c>
      <c r="E199" s="50">
        <f t="shared" ref="E199" si="187">C199/C187-1</f>
        <v>-1.3894746187823159E-2</v>
      </c>
      <c r="L199" s="48"/>
    </row>
    <row r="200" spans="1:12" x14ac:dyDescent="0.25">
      <c r="A200" s="15">
        <v>34546</v>
      </c>
      <c r="B200" s="40">
        <f>VLOOKUP(UMCSI_VS_USGDP!A200,'UMCSI-Exp-CC'!A:B,2,FALSE)</f>
        <v>89</v>
      </c>
      <c r="C200" s="40">
        <v>458.26</v>
      </c>
      <c r="D200" s="40">
        <f t="shared" si="131"/>
        <v>12</v>
      </c>
      <c r="E200" s="49">
        <f t="shared" ref="E200" si="188">C200/C188-1</f>
        <v>2.2605047642425102E-2</v>
      </c>
      <c r="L200" s="48"/>
    </row>
    <row r="201" spans="1:12" x14ac:dyDescent="0.25">
      <c r="A201" s="18">
        <v>34577</v>
      </c>
      <c r="B201" s="41">
        <f>VLOOKUP(UMCSI_VS_USGDP!A201,'UMCSI-Exp-CC'!A:B,2,FALSE)</f>
        <v>91.7</v>
      </c>
      <c r="C201" s="41">
        <v>475.49</v>
      </c>
      <c r="D201" s="41">
        <f t="shared" si="131"/>
        <v>14.400000000000006</v>
      </c>
      <c r="E201" s="50">
        <f t="shared" ref="E201" si="189">C201/C189-1</f>
        <v>2.5735611355595767E-2</v>
      </c>
      <c r="L201" s="48"/>
    </row>
    <row r="202" spans="1:12" x14ac:dyDescent="0.25">
      <c r="A202" s="15">
        <v>34607</v>
      </c>
      <c r="B202" s="40">
        <f>VLOOKUP(UMCSI_VS_USGDP!A202,'UMCSI-Exp-CC'!A:B,2,FALSE)</f>
        <v>91.5</v>
      </c>
      <c r="C202" s="40">
        <v>462.69</v>
      </c>
      <c r="D202" s="40">
        <f t="shared" si="131"/>
        <v>13.599999999999994</v>
      </c>
      <c r="E202" s="49">
        <f t="shared" ref="E202" si="190">C202/C190-1</f>
        <v>8.1929706055390294E-3</v>
      </c>
      <c r="L202" s="48"/>
    </row>
    <row r="203" spans="1:12" x14ac:dyDescent="0.25">
      <c r="A203" s="18">
        <v>34638</v>
      </c>
      <c r="B203" s="41">
        <f>VLOOKUP(UMCSI_VS_USGDP!A203,'UMCSI-Exp-CC'!A:B,2,FALSE)</f>
        <v>92.7</v>
      </c>
      <c r="C203" s="41">
        <v>472.35</v>
      </c>
      <c r="D203" s="41">
        <f t="shared" si="131"/>
        <v>10</v>
      </c>
      <c r="E203" s="50">
        <f t="shared" ref="E203" si="191">C203/C191-1</f>
        <v>9.6616292242910351E-3</v>
      </c>
      <c r="L203" s="48"/>
    </row>
    <row r="204" spans="1:12" x14ac:dyDescent="0.25">
      <c r="A204" s="15">
        <v>34668</v>
      </c>
      <c r="B204" s="40">
        <f>VLOOKUP(UMCSI_VS_USGDP!A204,'UMCSI-Exp-CC'!A:B,2,FALSE)</f>
        <v>91.6</v>
      </c>
      <c r="C204" s="40">
        <v>453.69</v>
      </c>
      <c r="D204" s="40">
        <f t="shared" si="131"/>
        <v>10.399999999999991</v>
      </c>
      <c r="E204" s="49">
        <f t="shared" ref="E204" si="192">C204/C192-1</f>
        <v>-1.7540440459949402E-2</v>
      </c>
      <c r="L204" s="48"/>
    </row>
    <row r="205" spans="1:12" x14ac:dyDescent="0.25">
      <c r="A205" s="18">
        <v>34699</v>
      </c>
      <c r="B205" s="41">
        <f>VLOOKUP(UMCSI_VS_USGDP!A205,'UMCSI-Exp-CC'!A:B,2,FALSE)</f>
        <v>95.1</v>
      </c>
      <c r="C205" s="41">
        <v>459.27</v>
      </c>
      <c r="D205" s="41">
        <f t="shared" si="131"/>
        <v>6.8999999999999915</v>
      </c>
      <c r="E205" s="50">
        <f t="shared" ref="E205" si="193">C205/C193-1</f>
        <v>-1.5392860971165212E-2</v>
      </c>
      <c r="L205" s="48"/>
    </row>
    <row r="206" spans="1:12" x14ac:dyDescent="0.25">
      <c r="A206" s="15">
        <v>34730</v>
      </c>
      <c r="B206" s="40">
        <f>VLOOKUP(UMCSI_VS_USGDP!A206,'UMCSI-Exp-CC'!A:B,2,FALSE)</f>
        <v>97.6</v>
      </c>
      <c r="C206" s="40">
        <v>470.42</v>
      </c>
      <c r="D206" s="40">
        <f t="shared" si="131"/>
        <v>3.2999999999999972</v>
      </c>
      <c r="E206" s="49">
        <f t="shared" ref="E206" si="194">C206/C194-1</f>
        <v>-2.3234567388550897E-2</v>
      </c>
      <c r="L206" s="48"/>
    </row>
    <row r="207" spans="1:12" x14ac:dyDescent="0.25">
      <c r="A207" s="18">
        <v>34758</v>
      </c>
      <c r="B207" s="41">
        <f>VLOOKUP(UMCSI_VS_USGDP!A207,'UMCSI-Exp-CC'!A:B,2,FALSE)</f>
        <v>95.1</v>
      </c>
      <c r="C207" s="41">
        <v>487.39</v>
      </c>
      <c r="D207" s="41">
        <f t="shared" si="131"/>
        <v>1.8999999999999915</v>
      </c>
      <c r="E207" s="50">
        <f t="shared" ref="E207" si="195">C207/C195-1</f>
        <v>4.3348888984030554E-2</v>
      </c>
      <c r="L207" s="48"/>
    </row>
    <row r="208" spans="1:12" x14ac:dyDescent="0.25">
      <c r="A208" s="15">
        <v>34789</v>
      </c>
      <c r="B208" s="40">
        <f>VLOOKUP(UMCSI_VS_USGDP!A208,'UMCSI-Exp-CC'!A:B,2,FALSE)</f>
        <v>90.3</v>
      </c>
      <c r="C208" s="40">
        <v>500.71</v>
      </c>
      <c r="D208" s="40">
        <f t="shared" ref="D208:D271" si="196">B208-B196</f>
        <v>-1.2000000000000028</v>
      </c>
      <c r="E208" s="49">
        <f t="shared" ref="E208" si="197">C208/C196-1</f>
        <v>0.12324741458599719</v>
      </c>
      <c r="L208" s="48"/>
    </row>
    <row r="209" spans="1:12" x14ac:dyDescent="0.25">
      <c r="A209" s="18">
        <v>34819</v>
      </c>
      <c r="B209" s="41">
        <f>VLOOKUP(UMCSI_VS_USGDP!A209,'UMCSI-Exp-CC'!A:B,2,FALSE)</f>
        <v>92.5</v>
      </c>
      <c r="C209" s="41">
        <v>514.71</v>
      </c>
      <c r="D209" s="41">
        <f t="shared" si="196"/>
        <v>-9.9999999999994316E-2</v>
      </c>
      <c r="E209" s="50">
        <f t="shared" ref="E209" si="198">C209/C197-1</f>
        <v>0.14149165021844712</v>
      </c>
      <c r="L209" s="48"/>
    </row>
    <row r="210" spans="1:12" x14ac:dyDescent="0.25">
      <c r="A210" s="15">
        <v>34850</v>
      </c>
      <c r="B210" s="40">
        <f>VLOOKUP(UMCSI_VS_USGDP!A210,'UMCSI-Exp-CC'!A:B,2,FALSE)</f>
        <v>89.8</v>
      </c>
      <c r="C210" s="40">
        <v>533.4</v>
      </c>
      <c r="D210" s="40">
        <f t="shared" si="196"/>
        <v>-3</v>
      </c>
      <c r="E210" s="49">
        <f t="shared" ref="E210" si="199">C210/C198-1</f>
        <v>0.16845564074479724</v>
      </c>
      <c r="L210" s="48"/>
    </row>
    <row r="211" spans="1:12" x14ac:dyDescent="0.25">
      <c r="A211" s="18">
        <v>34880</v>
      </c>
      <c r="B211" s="41">
        <f>VLOOKUP(UMCSI_VS_USGDP!A211,'UMCSI-Exp-CC'!A:B,2,FALSE)</f>
        <v>92.7</v>
      </c>
      <c r="C211" s="41">
        <v>544.75</v>
      </c>
      <c r="D211" s="41">
        <f t="shared" si="196"/>
        <v>1.5</v>
      </c>
      <c r="E211" s="50">
        <f t="shared" ref="E211" si="200">C211/C199-1</f>
        <v>0.22616877124271273</v>
      </c>
      <c r="L211" s="48"/>
    </row>
    <row r="212" spans="1:12" x14ac:dyDescent="0.25">
      <c r="A212" s="15">
        <v>34911</v>
      </c>
      <c r="B212" s="40">
        <f>VLOOKUP(UMCSI_VS_USGDP!A212,'UMCSI-Exp-CC'!A:B,2,FALSE)</f>
        <v>94.4</v>
      </c>
      <c r="C212" s="40">
        <v>562.05999999999995</v>
      </c>
      <c r="D212" s="40">
        <f t="shared" si="196"/>
        <v>5.4000000000000057</v>
      </c>
      <c r="E212" s="49">
        <f t="shared" ref="E212" si="201">C212/C200-1</f>
        <v>0.22650896870772042</v>
      </c>
      <c r="L212" s="48"/>
    </row>
    <row r="213" spans="1:12" x14ac:dyDescent="0.25">
      <c r="A213" s="18">
        <v>34942</v>
      </c>
      <c r="B213" s="41">
        <f>VLOOKUP(UMCSI_VS_USGDP!A213,'UMCSI-Exp-CC'!A:B,2,FALSE)</f>
        <v>96.2</v>
      </c>
      <c r="C213" s="41">
        <v>561.88</v>
      </c>
      <c r="D213" s="41">
        <f t="shared" si="196"/>
        <v>4.5</v>
      </c>
      <c r="E213" s="50">
        <f t="shared" ref="E213" si="202">C213/C201-1</f>
        <v>0.18168626048917957</v>
      </c>
      <c r="L213" s="48"/>
    </row>
    <row r="214" spans="1:12" x14ac:dyDescent="0.25">
      <c r="A214" s="15">
        <v>34972</v>
      </c>
      <c r="B214" s="40">
        <f>VLOOKUP(UMCSI_VS_USGDP!A214,'UMCSI-Exp-CC'!A:B,2,FALSE)</f>
        <v>88.9</v>
      </c>
      <c r="C214" s="40">
        <v>584.41</v>
      </c>
      <c r="D214" s="40">
        <f t="shared" si="196"/>
        <v>-2.5999999999999943</v>
      </c>
      <c r="E214" s="49">
        <f t="shared" ref="E214" si="203">C214/C202-1</f>
        <v>0.26307030625256655</v>
      </c>
      <c r="L214" s="48"/>
    </row>
    <row r="215" spans="1:12" x14ac:dyDescent="0.25">
      <c r="A215" s="18">
        <v>35003</v>
      </c>
      <c r="B215" s="41">
        <f>VLOOKUP(UMCSI_VS_USGDP!A215,'UMCSI-Exp-CC'!A:B,2,FALSE)</f>
        <v>90.2</v>
      </c>
      <c r="C215" s="41">
        <v>581.5</v>
      </c>
      <c r="D215" s="41">
        <f t="shared" si="196"/>
        <v>-2.5</v>
      </c>
      <c r="E215" s="50">
        <f t="shared" ref="E215" si="204">C215/C203-1</f>
        <v>0.23107864930665811</v>
      </c>
      <c r="L215" s="48"/>
    </row>
    <row r="216" spans="1:12" x14ac:dyDescent="0.25">
      <c r="A216" s="15">
        <v>35033</v>
      </c>
      <c r="B216" s="40">
        <f>VLOOKUP(UMCSI_VS_USGDP!A216,'UMCSI-Exp-CC'!A:B,2,FALSE)</f>
        <v>88.2</v>
      </c>
      <c r="C216" s="40">
        <v>605.37</v>
      </c>
      <c r="D216" s="40">
        <f t="shared" si="196"/>
        <v>-3.3999999999999915</v>
      </c>
      <c r="E216" s="49">
        <f t="shared" ref="E216" si="205">C216/C204-1</f>
        <v>0.33432520002644983</v>
      </c>
      <c r="L216" s="48"/>
    </row>
    <row r="217" spans="1:12" x14ac:dyDescent="0.25">
      <c r="A217" s="18">
        <v>35064</v>
      </c>
      <c r="B217" s="41">
        <f>VLOOKUP(UMCSI_VS_USGDP!A217,'UMCSI-Exp-CC'!A:B,2,FALSE)</f>
        <v>91</v>
      </c>
      <c r="C217" s="41">
        <v>615.92999999999995</v>
      </c>
      <c r="D217" s="41">
        <f t="shared" si="196"/>
        <v>-4.0999999999999943</v>
      </c>
      <c r="E217" s="50">
        <f t="shared" ref="E217" si="206">C217/C205-1</f>
        <v>0.34110653863740281</v>
      </c>
      <c r="L217" s="48"/>
    </row>
    <row r="218" spans="1:12" x14ac:dyDescent="0.25">
      <c r="A218" s="15">
        <v>35095</v>
      </c>
      <c r="B218" s="40">
        <f>VLOOKUP(UMCSI_VS_USGDP!A218,'UMCSI-Exp-CC'!A:B,2,FALSE)</f>
        <v>89.3</v>
      </c>
      <c r="C218" s="40">
        <v>636.02</v>
      </c>
      <c r="D218" s="40">
        <f t="shared" si="196"/>
        <v>-8.2999999999999972</v>
      </c>
      <c r="E218" s="49">
        <f t="shared" ref="E218" si="207">C218/C206-1</f>
        <v>0.35202584924110369</v>
      </c>
      <c r="L218" s="48"/>
    </row>
    <row r="219" spans="1:12" x14ac:dyDescent="0.25">
      <c r="A219" s="18">
        <v>35124</v>
      </c>
      <c r="B219" s="41">
        <f>VLOOKUP(UMCSI_VS_USGDP!A219,'UMCSI-Exp-CC'!A:B,2,FALSE)</f>
        <v>88.5</v>
      </c>
      <c r="C219" s="41">
        <v>640.42999999999995</v>
      </c>
      <c r="D219" s="41">
        <f t="shared" si="196"/>
        <v>-6.5999999999999943</v>
      </c>
      <c r="E219" s="50">
        <f t="shared" ref="E219" si="208">C219/C207-1</f>
        <v>0.31399905619729584</v>
      </c>
      <c r="L219" s="48"/>
    </row>
    <row r="220" spans="1:12" x14ac:dyDescent="0.25">
      <c r="A220" s="15">
        <v>35155</v>
      </c>
      <c r="B220" s="40">
        <f>VLOOKUP(UMCSI_VS_USGDP!A220,'UMCSI-Exp-CC'!A:B,2,FALSE)</f>
        <v>93.7</v>
      </c>
      <c r="C220" s="40">
        <v>645.5</v>
      </c>
      <c r="D220" s="40">
        <f t="shared" si="196"/>
        <v>3.4000000000000057</v>
      </c>
      <c r="E220" s="49">
        <f t="shared" ref="E220" si="209">C220/C208-1</f>
        <v>0.28916937948113675</v>
      </c>
      <c r="L220" s="48"/>
    </row>
    <row r="221" spans="1:12" x14ac:dyDescent="0.25">
      <c r="A221" s="18">
        <v>35185</v>
      </c>
      <c r="B221" s="41">
        <f>VLOOKUP(UMCSI_VS_USGDP!A221,'UMCSI-Exp-CC'!A:B,2,FALSE)</f>
        <v>92.7</v>
      </c>
      <c r="C221" s="41">
        <v>654.16999999999996</v>
      </c>
      <c r="D221" s="41">
        <f t="shared" si="196"/>
        <v>0.20000000000000284</v>
      </c>
      <c r="E221" s="50">
        <f t="shared" ref="E221" si="210">C221/C209-1</f>
        <v>0.27094868955334062</v>
      </c>
      <c r="L221" s="48"/>
    </row>
    <row r="222" spans="1:12" x14ac:dyDescent="0.25">
      <c r="A222" s="15">
        <v>35216</v>
      </c>
      <c r="B222" s="40">
        <f>VLOOKUP(UMCSI_VS_USGDP!A222,'UMCSI-Exp-CC'!A:B,2,FALSE)</f>
        <v>89.4</v>
      </c>
      <c r="C222" s="40">
        <v>669.12</v>
      </c>
      <c r="D222" s="40">
        <f t="shared" si="196"/>
        <v>-0.39999999999999147</v>
      </c>
      <c r="E222" s="49">
        <f t="shared" ref="E222" si="211">C222/C210-1</f>
        <v>0.25444319460067488</v>
      </c>
      <c r="L222" s="48"/>
    </row>
    <row r="223" spans="1:12" x14ac:dyDescent="0.25">
      <c r="A223" s="18">
        <v>35246</v>
      </c>
      <c r="B223" s="41">
        <f>VLOOKUP(UMCSI_VS_USGDP!A223,'UMCSI-Exp-CC'!A:B,2,FALSE)</f>
        <v>92.4</v>
      </c>
      <c r="C223" s="41">
        <v>670.63</v>
      </c>
      <c r="D223" s="41">
        <f t="shared" si="196"/>
        <v>-0.29999999999999716</v>
      </c>
      <c r="E223" s="50">
        <f t="shared" ref="E223" si="212">C223/C211-1</f>
        <v>0.2310784763653051</v>
      </c>
      <c r="L223" s="48"/>
    </row>
    <row r="224" spans="1:12" x14ac:dyDescent="0.25">
      <c r="A224" s="15">
        <v>35277</v>
      </c>
      <c r="B224" s="40">
        <f>VLOOKUP(UMCSI_VS_USGDP!A224,'UMCSI-Exp-CC'!A:B,2,FALSE)</f>
        <v>94.7</v>
      </c>
      <c r="C224" s="40">
        <v>639.95000000000005</v>
      </c>
      <c r="D224" s="40">
        <f t="shared" si="196"/>
        <v>0.29999999999999716</v>
      </c>
      <c r="E224" s="49">
        <f t="shared" ref="E224" si="213">C224/C212-1</f>
        <v>0.13857951108422606</v>
      </c>
      <c r="L224" s="48"/>
    </row>
    <row r="225" spans="1:12" x14ac:dyDescent="0.25">
      <c r="A225" s="18">
        <v>35308</v>
      </c>
      <c r="B225" s="41">
        <f>VLOOKUP(UMCSI_VS_USGDP!A225,'UMCSI-Exp-CC'!A:B,2,FALSE)</f>
        <v>95.3</v>
      </c>
      <c r="C225" s="41">
        <v>651.99</v>
      </c>
      <c r="D225" s="41">
        <f t="shared" si="196"/>
        <v>-0.90000000000000568</v>
      </c>
      <c r="E225" s="50">
        <f t="shared" ref="E225" si="214">C225/C213-1</f>
        <v>0.16037232149213354</v>
      </c>
      <c r="L225" s="48"/>
    </row>
    <row r="226" spans="1:12" x14ac:dyDescent="0.25">
      <c r="A226" s="15">
        <v>35338</v>
      </c>
      <c r="B226" s="40">
        <f>VLOOKUP(UMCSI_VS_USGDP!A226,'UMCSI-Exp-CC'!A:B,2,FALSE)</f>
        <v>94.7</v>
      </c>
      <c r="C226" s="40">
        <v>687.31</v>
      </c>
      <c r="D226" s="40">
        <f t="shared" si="196"/>
        <v>5.7999999999999972</v>
      </c>
      <c r="E226" s="49">
        <f t="shared" ref="E226" si="215">C226/C214-1</f>
        <v>0.17607501582792895</v>
      </c>
      <c r="L226" s="48"/>
    </row>
    <row r="227" spans="1:12" x14ac:dyDescent="0.25">
      <c r="A227" s="18">
        <v>35369</v>
      </c>
      <c r="B227" s="41">
        <f>VLOOKUP(UMCSI_VS_USGDP!A227,'UMCSI-Exp-CC'!A:B,2,FALSE)</f>
        <v>96.5</v>
      </c>
      <c r="C227" s="41">
        <v>705.27</v>
      </c>
      <c r="D227" s="41">
        <f t="shared" si="196"/>
        <v>6.2999999999999972</v>
      </c>
      <c r="E227" s="50">
        <f t="shared" ref="E227" si="216">C227/C215-1</f>
        <v>0.21284608770421332</v>
      </c>
      <c r="L227" s="48"/>
    </row>
    <row r="228" spans="1:12" x14ac:dyDescent="0.25">
      <c r="A228" s="15">
        <v>35399</v>
      </c>
      <c r="B228" s="40">
        <f>VLOOKUP(UMCSI_VS_USGDP!A228,'UMCSI-Exp-CC'!A:B,2,FALSE)</f>
        <v>99.2</v>
      </c>
      <c r="C228" s="40">
        <v>757.02</v>
      </c>
      <c r="D228" s="40">
        <f t="shared" si="196"/>
        <v>11</v>
      </c>
      <c r="E228" s="49">
        <f t="shared" ref="E228" si="217">C228/C216-1</f>
        <v>0.25050795381337032</v>
      </c>
      <c r="L228" s="48"/>
    </row>
    <row r="229" spans="1:12" x14ac:dyDescent="0.25">
      <c r="A229" s="18">
        <v>35430</v>
      </c>
      <c r="B229" s="41">
        <f>VLOOKUP(UMCSI_VS_USGDP!A229,'UMCSI-Exp-CC'!A:B,2,FALSE)</f>
        <v>96.9</v>
      </c>
      <c r="C229" s="41">
        <v>740.74</v>
      </c>
      <c r="D229" s="41">
        <f t="shared" si="196"/>
        <v>5.9000000000000057</v>
      </c>
      <c r="E229" s="50">
        <f t="shared" ref="E229" si="218">C229/C217-1</f>
        <v>0.20263666325718832</v>
      </c>
      <c r="L229" s="48"/>
    </row>
    <row r="230" spans="1:12" x14ac:dyDescent="0.25">
      <c r="A230" s="15">
        <v>35461</v>
      </c>
      <c r="B230" s="40">
        <f>VLOOKUP(UMCSI_VS_USGDP!A230,'UMCSI-Exp-CC'!A:B,2,FALSE)</f>
        <v>97.4</v>
      </c>
      <c r="C230" s="40">
        <v>786.16</v>
      </c>
      <c r="D230" s="40">
        <f t="shared" si="196"/>
        <v>8.1000000000000085</v>
      </c>
      <c r="E230" s="49">
        <f t="shared" ref="E230" si="219">C230/C218-1</f>
        <v>0.23606175906418025</v>
      </c>
      <c r="L230" s="48"/>
    </row>
    <row r="231" spans="1:12" x14ac:dyDescent="0.25">
      <c r="A231" s="18">
        <v>35489</v>
      </c>
      <c r="B231" s="41">
        <f>VLOOKUP(UMCSI_VS_USGDP!A231,'UMCSI-Exp-CC'!A:B,2,FALSE)</f>
        <v>99.7</v>
      </c>
      <c r="C231" s="41">
        <v>790.82</v>
      </c>
      <c r="D231" s="41">
        <f t="shared" si="196"/>
        <v>11.200000000000003</v>
      </c>
      <c r="E231" s="50">
        <f t="shared" ref="E231" si="220">C231/C219-1</f>
        <v>0.23482660087753549</v>
      </c>
      <c r="L231" s="48"/>
    </row>
    <row r="232" spans="1:12" x14ac:dyDescent="0.25">
      <c r="A232" s="15">
        <v>35520</v>
      </c>
      <c r="B232" s="40">
        <f>VLOOKUP(UMCSI_VS_USGDP!A232,'UMCSI-Exp-CC'!A:B,2,FALSE)</f>
        <v>100</v>
      </c>
      <c r="C232" s="40">
        <v>757.12</v>
      </c>
      <c r="D232" s="40">
        <f t="shared" si="196"/>
        <v>6.2999999999999972</v>
      </c>
      <c r="E232" s="49">
        <f t="shared" ref="E232" si="221">C232/C220-1</f>
        <v>0.17292021688613479</v>
      </c>
      <c r="L232" s="48"/>
    </row>
    <row r="233" spans="1:12" x14ac:dyDescent="0.25">
      <c r="A233" s="18">
        <v>35550</v>
      </c>
      <c r="B233" s="41">
        <f>VLOOKUP(UMCSI_VS_USGDP!A233,'UMCSI-Exp-CC'!A:B,2,FALSE)</f>
        <v>101.4</v>
      </c>
      <c r="C233" s="41">
        <v>801.34</v>
      </c>
      <c r="D233" s="41">
        <f t="shared" si="196"/>
        <v>8.7000000000000028</v>
      </c>
      <c r="E233" s="50">
        <f t="shared" ref="E233" si="222">C233/C221-1</f>
        <v>0.22497210205298335</v>
      </c>
      <c r="L233" s="48"/>
    </row>
    <row r="234" spans="1:12" x14ac:dyDescent="0.25">
      <c r="A234" s="15">
        <v>35581</v>
      </c>
      <c r="B234" s="40">
        <f>VLOOKUP(UMCSI_VS_USGDP!A234,'UMCSI-Exp-CC'!A:B,2,FALSE)</f>
        <v>103.2</v>
      </c>
      <c r="C234" s="40">
        <v>848.28</v>
      </c>
      <c r="D234" s="40">
        <f t="shared" si="196"/>
        <v>13.799999999999997</v>
      </c>
      <c r="E234" s="49">
        <f t="shared" ref="E234" si="223">C234/C222-1</f>
        <v>0.26775466284074612</v>
      </c>
      <c r="L234" s="48"/>
    </row>
    <row r="235" spans="1:12" x14ac:dyDescent="0.25">
      <c r="A235" s="18">
        <v>35611</v>
      </c>
      <c r="B235" s="41">
        <f>VLOOKUP(UMCSI_VS_USGDP!A235,'UMCSI-Exp-CC'!A:B,2,FALSE)</f>
        <v>104.5</v>
      </c>
      <c r="C235" s="41">
        <v>885.14</v>
      </c>
      <c r="D235" s="41">
        <f t="shared" si="196"/>
        <v>12.099999999999994</v>
      </c>
      <c r="E235" s="50">
        <f t="shared" ref="E235" si="224">C235/C223-1</f>
        <v>0.31986341201556745</v>
      </c>
      <c r="L235" s="48"/>
    </row>
    <row r="236" spans="1:12" x14ac:dyDescent="0.25">
      <c r="A236" s="15">
        <v>35642</v>
      </c>
      <c r="B236" s="40">
        <f>VLOOKUP(UMCSI_VS_USGDP!A236,'UMCSI-Exp-CC'!A:B,2,FALSE)</f>
        <v>107.1</v>
      </c>
      <c r="C236" s="40">
        <v>954.29</v>
      </c>
      <c r="D236" s="40">
        <f t="shared" si="196"/>
        <v>12.399999999999991</v>
      </c>
      <c r="E236" s="49">
        <f t="shared" ref="E236" si="225">C236/C224-1</f>
        <v>0.49119462458004515</v>
      </c>
      <c r="L236" s="48"/>
    </row>
    <row r="237" spans="1:12" x14ac:dyDescent="0.25">
      <c r="A237" s="18">
        <v>35673</v>
      </c>
      <c r="B237" s="41">
        <f>VLOOKUP(UMCSI_VS_USGDP!A237,'UMCSI-Exp-CC'!A:B,2,FALSE)</f>
        <v>104.4</v>
      </c>
      <c r="C237" s="41">
        <v>899.47</v>
      </c>
      <c r="D237" s="41">
        <f t="shared" si="196"/>
        <v>9.1000000000000085</v>
      </c>
      <c r="E237" s="50">
        <f t="shared" ref="E237" si="226">C237/C225-1</f>
        <v>0.37957637387076493</v>
      </c>
      <c r="L237" s="48"/>
    </row>
    <row r="238" spans="1:12" x14ac:dyDescent="0.25">
      <c r="A238" s="15">
        <v>35703</v>
      </c>
      <c r="B238" s="40">
        <f>VLOOKUP(UMCSI_VS_USGDP!A238,'UMCSI-Exp-CC'!A:B,2,FALSE)</f>
        <v>106</v>
      </c>
      <c r="C238" s="40">
        <v>947.28</v>
      </c>
      <c r="D238" s="40">
        <f t="shared" si="196"/>
        <v>11.299999999999997</v>
      </c>
      <c r="E238" s="49">
        <f t="shared" ref="E238" si="227">C238/C226-1</f>
        <v>0.37824271435014767</v>
      </c>
      <c r="L238" s="48"/>
    </row>
    <row r="239" spans="1:12" x14ac:dyDescent="0.25">
      <c r="A239" s="18">
        <v>35734</v>
      </c>
      <c r="B239" s="41">
        <f>VLOOKUP(UMCSI_VS_USGDP!A239,'UMCSI-Exp-CC'!A:B,2,FALSE)</f>
        <v>105.6</v>
      </c>
      <c r="C239" s="41">
        <v>914.62</v>
      </c>
      <c r="D239" s="41">
        <f t="shared" si="196"/>
        <v>9.0999999999999943</v>
      </c>
      <c r="E239" s="50">
        <f t="shared" ref="E239" si="228">C239/C227-1</f>
        <v>0.29683667248004308</v>
      </c>
      <c r="L239" s="48"/>
    </row>
    <row r="240" spans="1:12" x14ac:dyDescent="0.25">
      <c r="A240" s="15">
        <v>35764</v>
      </c>
      <c r="B240" s="40">
        <f>VLOOKUP(UMCSI_VS_USGDP!A240,'UMCSI-Exp-CC'!A:B,2,FALSE)</f>
        <v>107.2</v>
      </c>
      <c r="C240" s="40">
        <v>955.4</v>
      </c>
      <c r="D240" s="40">
        <f t="shared" si="196"/>
        <v>8</v>
      </c>
      <c r="E240" s="49">
        <f t="shared" ref="E240" si="229">C240/C228-1</f>
        <v>0.262053842699004</v>
      </c>
      <c r="L240" s="48"/>
    </row>
    <row r="241" spans="1:12" x14ac:dyDescent="0.25">
      <c r="A241" s="18">
        <v>35795</v>
      </c>
      <c r="B241" s="41">
        <f>VLOOKUP(UMCSI_VS_USGDP!A241,'UMCSI-Exp-CC'!A:B,2,FALSE)</f>
        <v>102.1</v>
      </c>
      <c r="C241" s="41">
        <v>970.43</v>
      </c>
      <c r="D241" s="41">
        <f t="shared" si="196"/>
        <v>5.1999999999999886</v>
      </c>
      <c r="E241" s="50">
        <f t="shared" ref="E241" si="230">C241/C229-1</f>
        <v>0.31008181008180991</v>
      </c>
      <c r="L241" s="48"/>
    </row>
    <row r="242" spans="1:12" x14ac:dyDescent="0.25">
      <c r="A242" s="15">
        <v>35826</v>
      </c>
      <c r="B242" s="40">
        <f>VLOOKUP(UMCSI_VS_USGDP!A242,'UMCSI-Exp-CC'!A:B,2,FALSE)</f>
        <v>106.6</v>
      </c>
      <c r="C242" s="40">
        <v>980.28</v>
      </c>
      <c r="D242" s="40">
        <f t="shared" si="196"/>
        <v>9.1999999999999886</v>
      </c>
      <c r="E242" s="49">
        <f t="shared" ref="E242" si="231">C242/C230-1</f>
        <v>0.24692174620942309</v>
      </c>
      <c r="L242" s="48"/>
    </row>
    <row r="243" spans="1:12" x14ac:dyDescent="0.25">
      <c r="A243" s="18">
        <v>35854</v>
      </c>
      <c r="B243" s="41">
        <f>VLOOKUP(UMCSI_VS_USGDP!A243,'UMCSI-Exp-CC'!A:B,2,FALSE)</f>
        <v>110.4</v>
      </c>
      <c r="C243" s="41">
        <v>1049.3399999999999</v>
      </c>
      <c r="D243" s="41">
        <f t="shared" si="196"/>
        <v>10.700000000000003</v>
      </c>
      <c r="E243" s="50">
        <f t="shared" ref="E243" si="232">C243/C231-1</f>
        <v>0.32690119116866012</v>
      </c>
      <c r="L243" s="48"/>
    </row>
    <row r="244" spans="1:12" x14ac:dyDescent="0.25">
      <c r="A244" s="15">
        <v>35885</v>
      </c>
      <c r="B244" s="40">
        <f>VLOOKUP(UMCSI_VS_USGDP!A244,'UMCSI-Exp-CC'!A:B,2,FALSE)</f>
        <v>106.5</v>
      </c>
      <c r="C244" s="40">
        <v>1101.75</v>
      </c>
      <c r="D244" s="40">
        <f t="shared" si="196"/>
        <v>6.5</v>
      </c>
      <c r="E244" s="49">
        <f t="shared" ref="E244" si="233">C244/C232-1</f>
        <v>0.45518543956043955</v>
      </c>
      <c r="L244" s="48"/>
    </row>
    <row r="245" spans="1:12" x14ac:dyDescent="0.25">
      <c r="A245" s="18">
        <v>35915</v>
      </c>
      <c r="B245" s="41">
        <f>VLOOKUP(UMCSI_VS_USGDP!A245,'UMCSI-Exp-CC'!A:B,2,FALSE)</f>
        <v>108.7</v>
      </c>
      <c r="C245" s="41">
        <v>1111.75</v>
      </c>
      <c r="D245" s="41">
        <f t="shared" si="196"/>
        <v>7.2999999999999972</v>
      </c>
      <c r="E245" s="50">
        <f t="shared" ref="E245" si="234">C245/C233-1</f>
        <v>0.38736366585968507</v>
      </c>
      <c r="L245" s="48"/>
    </row>
    <row r="246" spans="1:12" x14ac:dyDescent="0.25">
      <c r="A246" s="15">
        <v>35946</v>
      </c>
      <c r="B246" s="40">
        <f>VLOOKUP(UMCSI_VS_USGDP!A246,'UMCSI-Exp-CC'!A:B,2,FALSE)</f>
        <v>106.5</v>
      </c>
      <c r="C246" s="40">
        <v>1090.82</v>
      </c>
      <c r="D246" s="40">
        <f t="shared" si="196"/>
        <v>3.2999999999999972</v>
      </c>
      <c r="E246" s="49">
        <f t="shared" ref="E246" si="235">C246/C234-1</f>
        <v>0.28591974348092597</v>
      </c>
      <c r="L246" s="48"/>
    </row>
    <row r="247" spans="1:12" x14ac:dyDescent="0.25">
      <c r="A247" s="18">
        <v>35976</v>
      </c>
      <c r="B247" s="41">
        <f>VLOOKUP(UMCSI_VS_USGDP!A247,'UMCSI-Exp-CC'!A:B,2,FALSE)</f>
        <v>105.6</v>
      </c>
      <c r="C247" s="41">
        <v>1133.8399999999999</v>
      </c>
      <c r="D247" s="41">
        <f t="shared" si="196"/>
        <v>1.0999999999999943</v>
      </c>
      <c r="E247" s="50">
        <f t="shared" ref="E247" si="236">C247/C235-1</f>
        <v>0.28097250152518249</v>
      </c>
      <c r="L247" s="48"/>
    </row>
    <row r="248" spans="1:12" x14ac:dyDescent="0.25">
      <c r="A248" s="15">
        <v>36007</v>
      </c>
      <c r="B248" s="40">
        <f>VLOOKUP(UMCSI_VS_USGDP!A248,'UMCSI-Exp-CC'!A:B,2,FALSE)</f>
        <v>105.2</v>
      </c>
      <c r="C248" s="40">
        <v>1120.67</v>
      </c>
      <c r="D248" s="40">
        <f t="shared" si="196"/>
        <v>-1.8999999999999915</v>
      </c>
      <c r="E248" s="49">
        <f t="shared" ref="E248" si="237">C248/C236-1</f>
        <v>0.17434951639438756</v>
      </c>
      <c r="L248" s="48"/>
    </row>
    <row r="249" spans="1:12" x14ac:dyDescent="0.25">
      <c r="A249" s="18">
        <v>36038</v>
      </c>
      <c r="B249" s="41">
        <f>VLOOKUP(UMCSI_VS_USGDP!A249,'UMCSI-Exp-CC'!A:B,2,FALSE)</f>
        <v>104.4</v>
      </c>
      <c r="C249" s="41">
        <v>957.28</v>
      </c>
      <c r="D249" s="41">
        <f t="shared" si="196"/>
        <v>0</v>
      </c>
      <c r="E249" s="50">
        <f t="shared" ref="E249" si="238">C249/C237-1</f>
        <v>6.4271181918240661E-2</v>
      </c>
      <c r="L249" s="48"/>
    </row>
    <row r="250" spans="1:12" x14ac:dyDescent="0.25">
      <c r="A250" s="15">
        <v>36068</v>
      </c>
      <c r="B250" s="40">
        <f>VLOOKUP(UMCSI_VS_USGDP!A250,'UMCSI-Exp-CC'!A:B,2,FALSE)</f>
        <v>100.9</v>
      </c>
      <c r="C250" s="40">
        <v>1017.01</v>
      </c>
      <c r="D250" s="40">
        <f t="shared" si="196"/>
        <v>-5.0999999999999943</v>
      </c>
      <c r="E250" s="49">
        <f t="shared" ref="E250" si="239">C250/C238-1</f>
        <v>7.36107592264168E-2</v>
      </c>
      <c r="L250" s="48"/>
    </row>
    <row r="251" spans="1:12" x14ac:dyDescent="0.25">
      <c r="A251" s="18">
        <v>36099</v>
      </c>
      <c r="B251" s="41">
        <f>VLOOKUP(UMCSI_VS_USGDP!A251,'UMCSI-Exp-CC'!A:B,2,FALSE)</f>
        <v>97.4</v>
      </c>
      <c r="C251" s="41">
        <v>1098.67</v>
      </c>
      <c r="D251" s="41">
        <f t="shared" si="196"/>
        <v>-8.1999999999999886</v>
      </c>
      <c r="E251" s="50">
        <f t="shared" ref="E251" si="240">C251/C239-1</f>
        <v>0.20123111237453806</v>
      </c>
      <c r="L251" s="48"/>
    </row>
    <row r="252" spans="1:12" x14ac:dyDescent="0.25">
      <c r="A252" s="15">
        <v>36129</v>
      </c>
      <c r="B252" s="40">
        <f>VLOOKUP(UMCSI_VS_USGDP!A252,'UMCSI-Exp-CC'!A:B,2,FALSE)</f>
        <v>102.7</v>
      </c>
      <c r="C252" s="40">
        <v>1163.6300000000001</v>
      </c>
      <c r="D252" s="40">
        <f t="shared" si="196"/>
        <v>-4.5</v>
      </c>
      <c r="E252" s="49">
        <f t="shared" ref="E252" si="241">C252/C240-1</f>
        <v>0.21795059660875049</v>
      </c>
      <c r="L252" s="48"/>
    </row>
    <row r="253" spans="1:12" x14ac:dyDescent="0.25">
      <c r="A253" s="18">
        <v>36160</v>
      </c>
      <c r="B253" s="41">
        <f>VLOOKUP(UMCSI_VS_USGDP!A253,'UMCSI-Exp-CC'!A:B,2,FALSE)</f>
        <v>100.5</v>
      </c>
      <c r="C253" s="41">
        <v>1229.23</v>
      </c>
      <c r="D253" s="41">
        <f t="shared" si="196"/>
        <v>-1.5999999999999943</v>
      </c>
      <c r="E253" s="50">
        <f t="shared" ref="E253" si="242">C253/C241-1</f>
        <v>0.26668590212586185</v>
      </c>
      <c r="L253" s="48"/>
    </row>
    <row r="254" spans="1:12" x14ac:dyDescent="0.25">
      <c r="A254" s="15">
        <v>36191</v>
      </c>
      <c r="B254" s="40">
        <f>VLOOKUP(UMCSI_VS_USGDP!A254,'UMCSI-Exp-CC'!A:B,2,FALSE)</f>
        <v>103.9</v>
      </c>
      <c r="C254" s="40">
        <v>1279.6400000000001</v>
      </c>
      <c r="D254" s="40">
        <f t="shared" si="196"/>
        <v>-2.6999999999999886</v>
      </c>
      <c r="E254" s="49">
        <f t="shared" ref="E254" si="243">C254/C242-1</f>
        <v>0.305382135716326</v>
      </c>
      <c r="L254" s="48"/>
    </row>
    <row r="255" spans="1:12" x14ac:dyDescent="0.25">
      <c r="A255" s="18">
        <v>36219</v>
      </c>
      <c r="B255" s="41">
        <f>VLOOKUP(UMCSI_VS_USGDP!A255,'UMCSI-Exp-CC'!A:B,2,FALSE)</f>
        <v>108.1</v>
      </c>
      <c r="C255" s="41">
        <v>1238.33</v>
      </c>
      <c r="D255" s="41">
        <f t="shared" si="196"/>
        <v>-2.3000000000000114</v>
      </c>
      <c r="E255" s="50">
        <f t="shared" ref="E255" si="244">C255/C243-1</f>
        <v>0.18010368422055767</v>
      </c>
      <c r="L255" s="48"/>
    </row>
    <row r="256" spans="1:12" x14ac:dyDescent="0.25">
      <c r="A256" s="15">
        <v>36250</v>
      </c>
      <c r="B256" s="40">
        <f>VLOOKUP(UMCSI_VS_USGDP!A256,'UMCSI-Exp-CC'!A:B,2,FALSE)</f>
        <v>105.7</v>
      </c>
      <c r="C256" s="40">
        <v>1286.3699999999999</v>
      </c>
      <c r="D256" s="40">
        <f t="shared" si="196"/>
        <v>-0.79999999999999716</v>
      </c>
      <c r="E256" s="49">
        <f t="shared" ref="E256" si="245">C256/C244-1</f>
        <v>0.16756977535738593</v>
      </c>
      <c r="L256" s="48"/>
    </row>
    <row r="257" spans="1:12" x14ac:dyDescent="0.25">
      <c r="A257" s="18">
        <v>36280</v>
      </c>
      <c r="B257" s="41">
        <f>VLOOKUP(UMCSI_VS_USGDP!A257,'UMCSI-Exp-CC'!A:B,2,FALSE)</f>
        <v>104.6</v>
      </c>
      <c r="C257" s="41">
        <v>1335.18</v>
      </c>
      <c r="D257" s="41">
        <f t="shared" si="196"/>
        <v>-4.1000000000000085</v>
      </c>
      <c r="E257" s="50">
        <f t="shared" ref="E257" si="246">C257/C245-1</f>
        <v>0.20097144142118295</v>
      </c>
      <c r="L257" s="48"/>
    </row>
    <row r="258" spans="1:12" x14ac:dyDescent="0.25">
      <c r="A258" s="15">
        <v>36311</v>
      </c>
      <c r="B258" s="40">
        <f>VLOOKUP(UMCSI_VS_USGDP!A258,'UMCSI-Exp-CC'!A:B,2,FALSE)</f>
        <v>106.8</v>
      </c>
      <c r="C258" s="40">
        <v>1301.8399999999999</v>
      </c>
      <c r="D258" s="40">
        <f t="shared" si="196"/>
        <v>0.29999999999999716</v>
      </c>
      <c r="E258" s="49">
        <f t="shared" ref="E258" si="247">C258/C246-1</f>
        <v>0.19345079848187607</v>
      </c>
      <c r="L258" s="48"/>
    </row>
    <row r="259" spans="1:12" x14ac:dyDescent="0.25">
      <c r="A259" s="18">
        <v>36341</v>
      </c>
      <c r="B259" s="41">
        <f>VLOOKUP(UMCSI_VS_USGDP!A259,'UMCSI-Exp-CC'!A:B,2,FALSE)</f>
        <v>107.3</v>
      </c>
      <c r="C259" s="41">
        <v>1372.71</v>
      </c>
      <c r="D259" s="41">
        <f t="shared" si="196"/>
        <v>1.7000000000000028</v>
      </c>
      <c r="E259" s="50">
        <f t="shared" ref="E259" si="248">C259/C247-1</f>
        <v>0.21067346362802519</v>
      </c>
      <c r="L259" s="48"/>
    </row>
    <row r="260" spans="1:12" x14ac:dyDescent="0.25">
      <c r="A260" s="15">
        <v>36372</v>
      </c>
      <c r="B260" s="40">
        <f>VLOOKUP(UMCSI_VS_USGDP!A260,'UMCSI-Exp-CC'!A:B,2,FALSE)</f>
        <v>106</v>
      </c>
      <c r="C260" s="40">
        <v>1328.72</v>
      </c>
      <c r="D260" s="40">
        <f t="shared" si="196"/>
        <v>0.79999999999999716</v>
      </c>
      <c r="E260" s="49">
        <f t="shared" ref="E260" si="249">C260/C248-1</f>
        <v>0.18564787136266703</v>
      </c>
      <c r="L260" s="48"/>
    </row>
    <row r="261" spans="1:12" x14ac:dyDescent="0.25">
      <c r="A261" s="18">
        <v>36403</v>
      </c>
      <c r="B261" s="41">
        <f>VLOOKUP(UMCSI_VS_USGDP!A261,'UMCSI-Exp-CC'!A:B,2,FALSE)</f>
        <v>104.5</v>
      </c>
      <c r="C261" s="41">
        <v>1320.41</v>
      </c>
      <c r="D261" s="41">
        <f t="shared" si="196"/>
        <v>9.9999999999994316E-2</v>
      </c>
      <c r="E261" s="50">
        <f t="shared" ref="E261" si="250">C261/C249-1</f>
        <v>0.37933519973257579</v>
      </c>
      <c r="L261" s="48"/>
    </row>
    <row r="262" spans="1:12" x14ac:dyDescent="0.25">
      <c r="A262" s="15">
        <v>36433</v>
      </c>
      <c r="B262" s="40">
        <f>VLOOKUP(UMCSI_VS_USGDP!A262,'UMCSI-Exp-CC'!A:B,2,FALSE)</f>
        <v>107.2</v>
      </c>
      <c r="C262" s="40">
        <v>1282.71</v>
      </c>
      <c r="D262" s="40">
        <f t="shared" si="196"/>
        <v>6.2999999999999972</v>
      </c>
      <c r="E262" s="49">
        <f t="shared" ref="E262" si="251">C262/C250-1</f>
        <v>0.26125603484724835</v>
      </c>
      <c r="L262" s="48"/>
    </row>
    <row r="263" spans="1:12" x14ac:dyDescent="0.25">
      <c r="A263" s="18">
        <v>36464</v>
      </c>
      <c r="B263" s="41">
        <f>VLOOKUP(UMCSI_VS_USGDP!A263,'UMCSI-Exp-CC'!A:B,2,FALSE)</f>
        <v>103.2</v>
      </c>
      <c r="C263" s="41">
        <v>1362.93</v>
      </c>
      <c r="D263" s="41">
        <f t="shared" si="196"/>
        <v>5.7999999999999972</v>
      </c>
      <c r="E263" s="50">
        <f t="shared" ref="E263" si="252">C263/C251-1</f>
        <v>0.24052718286655672</v>
      </c>
      <c r="L263" s="48"/>
    </row>
    <row r="264" spans="1:12" x14ac:dyDescent="0.25">
      <c r="A264" s="15">
        <v>36494</v>
      </c>
      <c r="B264" s="40">
        <f>VLOOKUP(UMCSI_VS_USGDP!A264,'UMCSI-Exp-CC'!A:B,2,FALSE)</f>
        <v>107.2</v>
      </c>
      <c r="C264" s="40">
        <v>1388.91</v>
      </c>
      <c r="D264" s="40">
        <f t="shared" si="196"/>
        <v>4.5</v>
      </c>
      <c r="E264" s="49">
        <f t="shared" ref="E264" si="253">C264/C252-1</f>
        <v>0.19360105875578992</v>
      </c>
      <c r="L264" s="48"/>
    </row>
    <row r="265" spans="1:12" x14ac:dyDescent="0.25">
      <c r="A265" s="18">
        <v>36525</v>
      </c>
      <c r="B265" s="41">
        <f>VLOOKUP(UMCSI_VS_USGDP!A265,'UMCSI-Exp-CC'!A:B,2,FALSE)</f>
        <v>105.4</v>
      </c>
      <c r="C265" s="41">
        <v>1469.25</v>
      </c>
      <c r="D265" s="41">
        <f t="shared" si="196"/>
        <v>4.9000000000000057</v>
      </c>
      <c r="E265" s="50">
        <f t="shared" ref="E265" si="254">C265/C253-1</f>
        <v>0.19526044759727634</v>
      </c>
      <c r="L265" s="48"/>
    </row>
    <row r="266" spans="1:12" x14ac:dyDescent="0.25">
      <c r="A266" s="15">
        <v>36556</v>
      </c>
      <c r="B266" s="40">
        <f>VLOOKUP(UMCSI_VS_USGDP!A266,'UMCSI-Exp-CC'!A:B,2,FALSE)</f>
        <v>111.4</v>
      </c>
      <c r="C266" s="40">
        <v>1394.46</v>
      </c>
      <c r="D266" s="40">
        <f t="shared" si="196"/>
        <v>7.5</v>
      </c>
      <c r="E266" s="49">
        <f t="shared" ref="E266" si="255">C266/C254-1</f>
        <v>8.9728361101559795E-2</v>
      </c>
      <c r="L266" s="48"/>
    </row>
    <row r="267" spans="1:12" x14ac:dyDescent="0.25">
      <c r="A267" s="18">
        <v>36585</v>
      </c>
      <c r="B267" s="41">
        <f>VLOOKUP(UMCSI_VS_USGDP!A267,'UMCSI-Exp-CC'!A:B,2,FALSE)</f>
        <v>111.3</v>
      </c>
      <c r="C267" s="41">
        <v>1366.42</v>
      </c>
      <c r="D267" s="41">
        <f t="shared" si="196"/>
        <v>3.2000000000000028</v>
      </c>
      <c r="E267" s="50">
        <f t="shared" ref="E267" si="256">C267/C255-1</f>
        <v>0.10343769431411665</v>
      </c>
      <c r="L267" s="48"/>
    </row>
    <row r="268" spans="1:12" x14ac:dyDescent="0.25">
      <c r="A268" s="15">
        <v>36616</v>
      </c>
      <c r="B268" s="40">
        <f>VLOOKUP(UMCSI_VS_USGDP!A268,'UMCSI-Exp-CC'!A:B,2,FALSE)</f>
        <v>107.1</v>
      </c>
      <c r="C268" s="40">
        <v>1498.58</v>
      </c>
      <c r="D268" s="40">
        <f t="shared" si="196"/>
        <v>1.3999999999999915</v>
      </c>
      <c r="E268" s="49">
        <f t="shared" ref="E268" si="257">C268/C256-1</f>
        <v>0.16496808849708877</v>
      </c>
      <c r="L268" s="48"/>
    </row>
    <row r="269" spans="1:12" x14ac:dyDescent="0.25">
      <c r="A269" s="18">
        <v>36646</v>
      </c>
      <c r="B269" s="41">
        <f>VLOOKUP(UMCSI_VS_USGDP!A269,'UMCSI-Exp-CC'!A:B,2,FALSE)</f>
        <v>109.2</v>
      </c>
      <c r="C269" s="41">
        <v>1452.43</v>
      </c>
      <c r="D269" s="41">
        <f t="shared" si="196"/>
        <v>4.6000000000000085</v>
      </c>
      <c r="E269" s="50">
        <f t="shared" ref="E269" si="258">C269/C257-1</f>
        <v>8.7815875013106837E-2</v>
      </c>
      <c r="L269" s="48"/>
    </row>
    <row r="270" spans="1:12" x14ac:dyDescent="0.25">
      <c r="A270" s="15">
        <v>36677</v>
      </c>
      <c r="B270" s="40">
        <f>VLOOKUP(UMCSI_VS_USGDP!A270,'UMCSI-Exp-CC'!A:B,2,FALSE)</f>
        <v>110.7</v>
      </c>
      <c r="C270" s="40">
        <v>1420.6</v>
      </c>
      <c r="D270" s="40">
        <f t="shared" si="196"/>
        <v>3.9000000000000057</v>
      </c>
      <c r="E270" s="49">
        <f t="shared" ref="E270" si="259">C270/C258-1</f>
        <v>9.1224728077182959E-2</v>
      </c>
      <c r="L270" s="48"/>
    </row>
    <row r="271" spans="1:12" x14ac:dyDescent="0.25">
      <c r="A271" s="18">
        <v>36707</v>
      </c>
      <c r="B271" s="41">
        <f>VLOOKUP(UMCSI_VS_USGDP!A271,'UMCSI-Exp-CC'!A:B,2,FALSE)</f>
        <v>106.4</v>
      </c>
      <c r="C271" s="41">
        <v>1454.6</v>
      </c>
      <c r="D271" s="41">
        <f t="shared" si="196"/>
        <v>-0.89999999999999147</v>
      </c>
      <c r="E271" s="50">
        <f t="shared" ref="E271" si="260">C271/C259-1</f>
        <v>5.9655717522273388E-2</v>
      </c>
      <c r="L271" s="48"/>
    </row>
    <row r="272" spans="1:12" x14ac:dyDescent="0.25">
      <c r="A272" s="15">
        <v>36738</v>
      </c>
      <c r="B272" s="40">
        <f>VLOOKUP(UMCSI_VS_USGDP!A272,'UMCSI-Exp-CC'!A:B,2,FALSE)</f>
        <v>108.3</v>
      </c>
      <c r="C272" s="40">
        <v>1430.83</v>
      </c>
      <c r="D272" s="40">
        <f t="shared" ref="D272:D335" si="261">B272-B260</f>
        <v>2.2999999999999972</v>
      </c>
      <c r="E272" s="49">
        <f t="shared" ref="E272" si="262">C272/C260-1</f>
        <v>7.6848395448250839E-2</v>
      </c>
      <c r="L272" s="48"/>
    </row>
    <row r="273" spans="1:12" x14ac:dyDescent="0.25">
      <c r="A273" s="18">
        <v>36769</v>
      </c>
      <c r="B273" s="41">
        <f>VLOOKUP(UMCSI_VS_USGDP!A273,'UMCSI-Exp-CC'!A:B,2,FALSE)</f>
        <v>107.3</v>
      </c>
      <c r="C273" s="41">
        <v>1517.68</v>
      </c>
      <c r="D273" s="41">
        <f t="shared" si="261"/>
        <v>2.7999999999999972</v>
      </c>
      <c r="E273" s="50">
        <f t="shared" ref="E273" si="263">C273/C261-1</f>
        <v>0.14940056497603016</v>
      </c>
      <c r="L273" s="48"/>
    </row>
    <row r="274" spans="1:12" x14ac:dyDescent="0.25">
      <c r="A274" s="15">
        <v>36799</v>
      </c>
      <c r="B274" s="40">
        <f>VLOOKUP(UMCSI_VS_USGDP!A274,'UMCSI-Exp-CC'!A:B,2,FALSE)</f>
        <v>106.8</v>
      </c>
      <c r="C274" s="40">
        <v>1436.51</v>
      </c>
      <c r="D274" s="40">
        <f t="shared" si="261"/>
        <v>-0.40000000000000568</v>
      </c>
      <c r="E274" s="49">
        <f t="shared" ref="E274" si="264">C274/C262-1</f>
        <v>0.11990239414988579</v>
      </c>
      <c r="L274" s="48"/>
    </row>
    <row r="275" spans="1:12" x14ac:dyDescent="0.25">
      <c r="A275" s="18">
        <v>36830</v>
      </c>
      <c r="B275" s="41">
        <f>VLOOKUP(UMCSI_VS_USGDP!A275,'UMCSI-Exp-CC'!A:B,2,FALSE)</f>
        <v>105.8</v>
      </c>
      <c r="C275" s="41">
        <v>1429.4</v>
      </c>
      <c r="D275" s="41">
        <f t="shared" si="261"/>
        <v>2.5999999999999943</v>
      </c>
      <c r="E275" s="50">
        <f t="shared" ref="E275" si="265">C275/C263-1</f>
        <v>4.8769929490142472E-2</v>
      </c>
      <c r="L275" s="48"/>
    </row>
    <row r="276" spans="1:12" x14ac:dyDescent="0.25">
      <c r="A276" s="15">
        <v>36860</v>
      </c>
      <c r="B276" s="40">
        <f>VLOOKUP(UMCSI_VS_USGDP!A276,'UMCSI-Exp-CC'!A:B,2,FALSE)</f>
        <v>107.6</v>
      </c>
      <c r="C276" s="40">
        <v>1314.95</v>
      </c>
      <c r="D276" s="40">
        <f t="shared" si="261"/>
        <v>0.39999999999999147</v>
      </c>
      <c r="E276" s="49">
        <f t="shared" ref="E276" si="266">C276/C264-1</f>
        <v>-5.3250390594063002E-2</v>
      </c>
      <c r="L276" s="48"/>
    </row>
    <row r="277" spans="1:12" x14ac:dyDescent="0.25">
      <c r="A277" s="18">
        <v>36891</v>
      </c>
      <c r="B277" s="41">
        <f>VLOOKUP(UMCSI_VS_USGDP!A277,'UMCSI-Exp-CC'!A:B,2,FALSE)</f>
        <v>98.4</v>
      </c>
      <c r="C277" s="41">
        <v>1320.28</v>
      </c>
      <c r="D277" s="41">
        <f t="shared" si="261"/>
        <v>-7</v>
      </c>
      <c r="E277" s="50">
        <f t="shared" ref="E277" si="267">C277/C265-1</f>
        <v>-0.10139186659860477</v>
      </c>
      <c r="L277" s="48"/>
    </row>
    <row r="278" spans="1:12" x14ac:dyDescent="0.25">
      <c r="A278" s="15">
        <v>36922</v>
      </c>
      <c r="B278" s="40">
        <f>VLOOKUP(UMCSI_VS_USGDP!A278,'UMCSI-Exp-CC'!A:B,2,FALSE)</f>
        <v>94.7</v>
      </c>
      <c r="C278" s="40">
        <v>1366.01</v>
      </c>
      <c r="D278" s="40">
        <f t="shared" si="261"/>
        <v>-16.700000000000003</v>
      </c>
      <c r="E278" s="49">
        <f t="shared" ref="E278" si="268">C278/C266-1</f>
        <v>-2.0402162844398553E-2</v>
      </c>
      <c r="L278" s="48"/>
    </row>
    <row r="279" spans="1:12" x14ac:dyDescent="0.25">
      <c r="A279" s="18">
        <v>36950</v>
      </c>
      <c r="B279" s="41">
        <f>VLOOKUP(UMCSI_VS_USGDP!A279,'UMCSI-Exp-CC'!A:B,2,FALSE)</f>
        <v>90.6</v>
      </c>
      <c r="C279" s="41">
        <v>1239.94</v>
      </c>
      <c r="D279" s="41">
        <f t="shared" si="261"/>
        <v>-20.700000000000003</v>
      </c>
      <c r="E279" s="50">
        <f t="shared" ref="E279" si="269">C279/C267-1</f>
        <v>-9.2563047964754674E-2</v>
      </c>
      <c r="L279" s="48"/>
    </row>
    <row r="280" spans="1:12" x14ac:dyDescent="0.25">
      <c r="A280" s="15">
        <v>36981</v>
      </c>
      <c r="B280" s="40">
        <f>VLOOKUP(UMCSI_VS_USGDP!A280,'UMCSI-Exp-CC'!A:B,2,FALSE)</f>
        <v>91.5</v>
      </c>
      <c r="C280" s="40">
        <v>1160.33</v>
      </c>
      <c r="D280" s="40">
        <f t="shared" si="261"/>
        <v>-15.599999999999994</v>
      </c>
      <c r="E280" s="49">
        <f t="shared" ref="E280" si="270">C280/C268-1</f>
        <v>-0.22571367561291356</v>
      </c>
      <c r="L280" s="48"/>
    </row>
    <row r="281" spans="1:12" x14ac:dyDescent="0.25">
      <c r="A281" s="18">
        <v>37011</v>
      </c>
      <c r="B281" s="41">
        <f>VLOOKUP(UMCSI_VS_USGDP!A281,'UMCSI-Exp-CC'!A:B,2,FALSE)</f>
        <v>88.4</v>
      </c>
      <c r="C281" s="41">
        <v>1249.46</v>
      </c>
      <c r="D281" s="41">
        <f t="shared" si="261"/>
        <v>-20.799999999999997</v>
      </c>
      <c r="E281" s="50">
        <f t="shared" ref="E281" si="271">C281/C269-1</f>
        <v>-0.13974511680425217</v>
      </c>
      <c r="L281" s="48"/>
    </row>
    <row r="282" spans="1:12" x14ac:dyDescent="0.25">
      <c r="A282" s="15">
        <v>37042</v>
      </c>
      <c r="B282" s="40">
        <f>VLOOKUP(UMCSI_VS_USGDP!A282,'UMCSI-Exp-CC'!A:B,2,FALSE)</f>
        <v>92</v>
      </c>
      <c r="C282" s="40">
        <v>1255.82</v>
      </c>
      <c r="D282" s="40">
        <f t="shared" si="261"/>
        <v>-18.700000000000003</v>
      </c>
      <c r="E282" s="49">
        <f t="shared" ref="E282" si="272">C282/C270-1</f>
        <v>-0.11599324229198926</v>
      </c>
      <c r="L282" s="48"/>
    </row>
    <row r="283" spans="1:12" x14ac:dyDescent="0.25">
      <c r="A283" s="18">
        <v>37072</v>
      </c>
      <c r="B283" s="41">
        <f>VLOOKUP(UMCSI_VS_USGDP!A283,'UMCSI-Exp-CC'!A:B,2,FALSE)</f>
        <v>92.6</v>
      </c>
      <c r="C283" s="41">
        <v>1224.42</v>
      </c>
      <c r="D283" s="41">
        <f t="shared" si="261"/>
        <v>-13.800000000000011</v>
      </c>
      <c r="E283" s="50">
        <f t="shared" ref="E283" si="273">C283/C271-1</f>
        <v>-0.15824281589440381</v>
      </c>
      <c r="L283" s="48"/>
    </row>
    <row r="284" spans="1:12" x14ac:dyDescent="0.25">
      <c r="A284" s="15">
        <v>37103</v>
      </c>
      <c r="B284" s="40">
        <f>VLOOKUP(UMCSI_VS_USGDP!A284,'UMCSI-Exp-CC'!A:B,2,FALSE)</f>
        <v>92.4</v>
      </c>
      <c r="C284" s="40">
        <v>1211.23</v>
      </c>
      <c r="D284" s="40">
        <f t="shared" si="261"/>
        <v>-15.899999999999991</v>
      </c>
      <c r="E284" s="49">
        <f t="shared" ref="E284" si="274">C284/C272-1</f>
        <v>-0.15347735230600412</v>
      </c>
      <c r="L284" s="48"/>
    </row>
    <row r="285" spans="1:12" x14ac:dyDescent="0.25">
      <c r="A285" s="18">
        <v>37134</v>
      </c>
      <c r="B285" s="41">
        <f>VLOOKUP(UMCSI_VS_USGDP!A285,'UMCSI-Exp-CC'!A:B,2,FALSE)</f>
        <v>91.5</v>
      </c>
      <c r="C285" s="41">
        <v>1133.58</v>
      </c>
      <c r="D285" s="41">
        <f t="shared" si="261"/>
        <v>-15.799999999999997</v>
      </c>
      <c r="E285" s="50">
        <f t="shared" ref="E285" si="275">C285/C273-1</f>
        <v>-0.25308365399820787</v>
      </c>
      <c r="L285" s="48"/>
    </row>
    <row r="286" spans="1:12" x14ac:dyDescent="0.25">
      <c r="A286" s="15">
        <v>37164</v>
      </c>
      <c r="B286" s="40">
        <f>VLOOKUP(UMCSI_VS_USGDP!A286,'UMCSI-Exp-CC'!A:B,2,FALSE)</f>
        <v>81.8</v>
      </c>
      <c r="C286" s="40">
        <v>1040.94</v>
      </c>
      <c r="D286" s="40">
        <f t="shared" si="261"/>
        <v>-25</v>
      </c>
      <c r="E286" s="49">
        <f t="shared" ref="E286" si="276">C286/C274-1</f>
        <v>-0.27536877571336082</v>
      </c>
      <c r="L286" s="48"/>
    </row>
    <row r="287" spans="1:12" x14ac:dyDescent="0.25">
      <c r="A287" s="18">
        <v>37195</v>
      </c>
      <c r="B287" s="41">
        <f>VLOOKUP(UMCSI_VS_USGDP!A287,'UMCSI-Exp-CC'!A:B,2,FALSE)</f>
        <v>82.7</v>
      </c>
      <c r="C287" s="41">
        <v>1059.78</v>
      </c>
      <c r="D287" s="41">
        <f t="shared" si="261"/>
        <v>-23.099999999999994</v>
      </c>
      <c r="E287" s="50">
        <f t="shared" ref="E287" si="277">C287/C275-1</f>
        <v>-0.25858402126766478</v>
      </c>
      <c r="L287" s="48"/>
    </row>
    <row r="288" spans="1:12" x14ac:dyDescent="0.25">
      <c r="A288" s="15">
        <v>37225</v>
      </c>
      <c r="B288" s="40">
        <f>VLOOKUP(UMCSI_VS_USGDP!A288,'UMCSI-Exp-CC'!A:B,2,FALSE)</f>
        <v>83.9</v>
      </c>
      <c r="C288" s="40">
        <v>1139.45</v>
      </c>
      <c r="D288" s="40">
        <f t="shared" si="261"/>
        <v>-23.699999999999989</v>
      </c>
      <c r="E288" s="49">
        <f t="shared" ref="E288" si="278">C288/C276-1</f>
        <v>-0.13346515076618881</v>
      </c>
      <c r="L288" s="48"/>
    </row>
    <row r="289" spans="1:12" x14ac:dyDescent="0.25">
      <c r="A289" s="18">
        <v>37256</v>
      </c>
      <c r="B289" s="41">
        <f>VLOOKUP(UMCSI_VS_USGDP!A289,'UMCSI-Exp-CC'!A:B,2,FALSE)</f>
        <v>88.8</v>
      </c>
      <c r="C289" s="41">
        <v>1148.08</v>
      </c>
      <c r="D289" s="41">
        <f t="shared" si="261"/>
        <v>-9.6000000000000085</v>
      </c>
      <c r="E289" s="50">
        <f t="shared" ref="E289" si="279">C289/C277-1</f>
        <v>-0.1304268791468477</v>
      </c>
      <c r="L289" s="48"/>
    </row>
    <row r="290" spans="1:12" x14ac:dyDescent="0.25">
      <c r="A290" s="15">
        <v>37287</v>
      </c>
      <c r="B290" s="40">
        <f>VLOOKUP(UMCSI_VS_USGDP!A290,'UMCSI-Exp-CC'!A:B,2,FALSE)</f>
        <v>93</v>
      </c>
      <c r="C290" s="40">
        <v>1130.2</v>
      </c>
      <c r="D290" s="40">
        <f t="shared" si="261"/>
        <v>-1.7000000000000028</v>
      </c>
      <c r="E290" s="49">
        <f t="shared" ref="E290" si="280">C290/C278-1</f>
        <v>-0.17262684753405899</v>
      </c>
      <c r="L290" s="48"/>
    </row>
    <row r="291" spans="1:12" x14ac:dyDescent="0.25">
      <c r="A291" s="18">
        <v>37315</v>
      </c>
      <c r="B291" s="41">
        <f>VLOOKUP(UMCSI_VS_USGDP!A291,'UMCSI-Exp-CC'!A:B,2,FALSE)</f>
        <v>90.7</v>
      </c>
      <c r="C291" s="41">
        <v>1106.73</v>
      </c>
      <c r="D291" s="41">
        <f t="shared" si="261"/>
        <v>0.10000000000000853</v>
      </c>
      <c r="E291" s="50">
        <f t="shared" ref="E291" si="281">C291/C279-1</f>
        <v>-0.1074326177073085</v>
      </c>
      <c r="L291" s="48"/>
    </row>
    <row r="292" spans="1:12" x14ac:dyDescent="0.25">
      <c r="A292" s="15">
        <v>37346</v>
      </c>
      <c r="B292" s="40">
        <f>VLOOKUP(UMCSI_VS_USGDP!A292,'UMCSI-Exp-CC'!A:B,2,FALSE)</f>
        <v>95.7</v>
      </c>
      <c r="C292" s="40">
        <v>1147.3900000000001</v>
      </c>
      <c r="D292" s="40">
        <f t="shared" si="261"/>
        <v>4.2000000000000028</v>
      </c>
      <c r="E292" s="49">
        <f t="shared" ref="E292" si="282">C292/C280-1</f>
        <v>-1.115199986210802E-2</v>
      </c>
      <c r="L292" s="48"/>
    </row>
    <row r="293" spans="1:12" x14ac:dyDescent="0.25">
      <c r="A293" s="18">
        <v>37376</v>
      </c>
      <c r="B293" s="41">
        <f>VLOOKUP(UMCSI_VS_USGDP!A293,'UMCSI-Exp-CC'!A:B,2,FALSE)</f>
        <v>93</v>
      </c>
      <c r="C293" s="41">
        <v>1076.92</v>
      </c>
      <c r="D293" s="41">
        <f t="shared" si="261"/>
        <v>4.5999999999999943</v>
      </c>
      <c r="E293" s="50">
        <f t="shared" ref="E293" si="283">C293/C281-1</f>
        <v>-0.13809165559521708</v>
      </c>
      <c r="L293" s="48"/>
    </row>
    <row r="294" spans="1:12" x14ac:dyDescent="0.25">
      <c r="A294" s="15">
        <v>37407</v>
      </c>
      <c r="B294" s="40">
        <f>VLOOKUP(UMCSI_VS_USGDP!A294,'UMCSI-Exp-CC'!A:B,2,FALSE)</f>
        <v>96.9</v>
      </c>
      <c r="C294" s="40">
        <v>1067.1400000000001</v>
      </c>
      <c r="D294" s="40">
        <f t="shared" si="261"/>
        <v>4.9000000000000057</v>
      </c>
      <c r="E294" s="49">
        <f t="shared" ref="E294" si="284">C294/C282-1</f>
        <v>-0.15024446178592465</v>
      </c>
      <c r="L294" s="48"/>
    </row>
    <row r="295" spans="1:12" x14ac:dyDescent="0.25">
      <c r="A295" s="18">
        <v>37437</v>
      </c>
      <c r="B295" s="41">
        <f>VLOOKUP(UMCSI_VS_USGDP!A295,'UMCSI-Exp-CC'!A:B,2,FALSE)</f>
        <v>92.4</v>
      </c>
      <c r="C295" s="41">
        <v>989.81</v>
      </c>
      <c r="D295" s="41">
        <f t="shared" si="261"/>
        <v>-0.19999999999998863</v>
      </c>
      <c r="E295" s="50">
        <f t="shared" ref="E295" si="285">C295/C283-1</f>
        <v>-0.1916090883847047</v>
      </c>
      <c r="L295" s="48"/>
    </row>
    <row r="296" spans="1:12" x14ac:dyDescent="0.25">
      <c r="A296" s="15">
        <v>37468</v>
      </c>
      <c r="B296" s="40">
        <f>VLOOKUP(UMCSI_VS_USGDP!A296,'UMCSI-Exp-CC'!A:B,2,FALSE)</f>
        <v>88.1</v>
      </c>
      <c r="C296" s="40">
        <v>911.62</v>
      </c>
      <c r="D296" s="40">
        <f t="shared" si="261"/>
        <v>-4.3000000000000114</v>
      </c>
      <c r="E296" s="49">
        <f t="shared" ref="E296" si="286">C296/C284-1</f>
        <v>-0.24736012152935449</v>
      </c>
      <c r="L296" s="48"/>
    </row>
    <row r="297" spans="1:12" x14ac:dyDescent="0.25">
      <c r="A297" s="18">
        <v>37499</v>
      </c>
      <c r="B297" s="41">
        <f>VLOOKUP(UMCSI_VS_USGDP!A297,'UMCSI-Exp-CC'!A:B,2,FALSE)</f>
        <v>87.6</v>
      </c>
      <c r="C297" s="41">
        <v>916.07</v>
      </c>
      <c r="D297" s="41">
        <f t="shared" si="261"/>
        <v>-3.9000000000000057</v>
      </c>
      <c r="E297" s="50">
        <f t="shared" ref="E297" si="287">C297/C285-1</f>
        <v>-0.1918788263730834</v>
      </c>
      <c r="L297" s="48"/>
    </row>
    <row r="298" spans="1:12" x14ac:dyDescent="0.25">
      <c r="A298" s="15">
        <v>37529</v>
      </c>
      <c r="B298" s="40">
        <f>VLOOKUP(UMCSI_VS_USGDP!A298,'UMCSI-Exp-CC'!A:B,2,FALSE)</f>
        <v>86.1</v>
      </c>
      <c r="C298" s="40">
        <v>815.28</v>
      </c>
      <c r="D298" s="40">
        <f t="shared" si="261"/>
        <v>4.2999999999999972</v>
      </c>
      <c r="E298" s="49">
        <f t="shared" ref="E298" si="288">C298/C286-1</f>
        <v>-0.21678482909677799</v>
      </c>
      <c r="L298" s="48"/>
    </row>
    <row r="299" spans="1:12" x14ac:dyDescent="0.25">
      <c r="A299" s="18">
        <v>37560</v>
      </c>
      <c r="B299" s="41">
        <f>VLOOKUP(UMCSI_VS_USGDP!A299,'UMCSI-Exp-CC'!A:B,2,FALSE)</f>
        <v>80.599999999999994</v>
      </c>
      <c r="C299" s="41">
        <v>885.76</v>
      </c>
      <c r="D299" s="41">
        <f t="shared" si="261"/>
        <v>-2.1000000000000085</v>
      </c>
      <c r="E299" s="50">
        <f t="shared" ref="E299" si="289">C299/C287-1</f>
        <v>-0.1642038913736813</v>
      </c>
      <c r="L299" s="48"/>
    </row>
    <row r="300" spans="1:12" x14ac:dyDescent="0.25">
      <c r="A300" s="15">
        <v>37590</v>
      </c>
      <c r="B300" s="40">
        <f>VLOOKUP(UMCSI_VS_USGDP!A300,'UMCSI-Exp-CC'!A:B,2,FALSE)</f>
        <v>84.2</v>
      </c>
      <c r="C300" s="40">
        <v>936.31</v>
      </c>
      <c r="D300" s="40">
        <f t="shared" si="261"/>
        <v>0.29999999999999716</v>
      </c>
      <c r="E300" s="49">
        <f t="shared" ref="E300" si="290">C300/C288-1</f>
        <v>-0.17827899425161275</v>
      </c>
      <c r="L300" s="48"/>
    </row>
    <row r="301" spans="1:12" x14ac:dyDescent="0.25">
      <c r="A301" s="18">
        <v>37621</v>
      </c>
      <c r="B301" s="41">
        <f>VLOOKUP(UMCSI_VS_USGDP!A301,'UMCSI-Exp-CC'!A:B,2,FALSE)</f>
        <v>86.7</v>
      </c>
      <c r="C301" s="41">
        <v>879.82</v>
      </c>
      <c r="D301" s="41">
        <f t="shared" si="261"/>
        <v>-2.0999999999999943</v>
      </c>
      <c r="E301" s="50">
        <f t="shared" ref="E301" si="291">C301/C289-1</f>
        <v>-0.23365967528395226</v>
      </c>
      <c r="L301" s="48"/>
    </row>
    <row r="302" spans="1:12" x14ac:dyDescent="0.25">
      <c r="A302" s="15">
        <v>37652</v>
      </c>
      <c r="B302" s="40">
        <f>VLOOKUP(UMCSI_VS_USGDP!A302,'UMCSI-Exp-CC'!A:B,2,FALSE)</f>
        <v>82.4</v>
      </c>
      <c r="C302" s="40">
        <v>855.7</v>
      </c>
      <c r="D302" s="40">
        <f t="shared" si="261"/>
        <v>-10.599999999999994</v>
      </c>
      <c r="E302" s="49">
        <f t="shared" ref="E302" si="292">C302/C290-1</f>
        <v>-0.24287736683772787</v>
      </c>
      <c r="L302" s="48"/>
    </row>
    <row r="303" spans="1:12" x14ac:dyDescent="0.25">
      <c r="A303" s="18">
        <v>37680</v>
      </c>
      <c r="B303" s="41">
        <f>VLOOKUP(UMCSI_VS_USGDP!A303,'UMCSI-Exp-CC'!A:B,2,FALSE)</f>
        <v>79.900000000000006</v>
      </c>
      <c r="C303" s="41">
        <v>841.15</v>
      </c>
      <c r="D303" s="41">
        <f t="shared" si="261"/>
        <v>-10.799999999999997</v>
      </c>
      <c r="E303" s="50">
        <f t="shared" ref="E303" si="293">C303/C291-1</f>
        <v>-0.23996819459127339</v>
      </c>
      <c r="L303" s="48"/>
    </row>
    <row r="304" spans="1:12" x14ac:dyDescent="0.25">
      <c r="A304" s="15">
        <v>37711</v>
      </c>
      <c r="B304" s="40">
        <f>VLOOKUP(UMCSI_VS_USGDP!A304,'UMCSI-Exp-CC'!A:B,2,FALSE)</f>
        <v>77.599999999999994</v>
      </c>
      <c r="C304" s="40">
        <v>848.18</v>
      </c>
      <c r="D304" s="40">
        <f t="shared" si="261"/>
        <v>-18.100000000000009</v>
      </c>
      <c r="E304" s="49">
        <f t="shared" ref="E304" si="294">C304/C292-1</f>
        <v>-0.26077445332450178</v>
      </c>
      <c r="L304" s="48"/>
    </row>
    <row r="305" spans="1:12" x14ac:dyDescent="0.25">
      <c r="A305" s="18">
        <v>37741</v>
      </c>
      <c r="B305" s="41">
        <f>VLOOKUP(UMCSI_VS_USGDP!A305,'UMCSI-Exp-CC'!A:B,2,FALSE)</f>
        <v>86</v>
      </c>
      <c r="C305" s="41">
        <v>916.92</v>
      </c>
      <c r="D305" s="41">
        <f t="shared" si="261"/>
        <v>-7</v>
      </c>
      <c r="E305" s="50">
        <f t="shared" ref="E305" si="295">C305/C293-1</f>
        <v>-0.14857185306243736</v>
      </c>
      <c r="L305" s="48"/>
    </row>
    <row r="306" spans="1:12" x14ac:dyDescent="0.25">
      <c r="A306" s="15">
        <v>37772</v>
      </c>
      <c r="B306" s="40">
        <f>VLOOKUP(UMCSI_VS_USGDP!A306,'UMCSI-Exp-CC'!A:B,2,FALSE)</f>
        <v>92.1</v>
      </c>
      <c r="C306" s="40">
        <v>963.59</v>
      </c>
      <c r="D306" s="40">
        <f t="shared" si="261"/>
        <v>-4.8000000000000114</v>
      </c>
      <c r="E306" s="49">
        <f t="shared" ref="E306" si="296">C306/C294-1</f>
        <v>-9.7035065689600297E-2</v>
      </c>
      <c r="L306" s="48"/>
    </row>
    <row r="307" spans="1:12" x14ac:dyDescent="0.25">
      <c r="A307" s="18">
        <v>37802</v>
      </c>
      <c r="B307" s="41">
        <f>VLOOKUP(UMCSI_VS_USGDP!A307,'UMCSI-Exp-CC'!A:B,2,FALSE)</f>
        <v>89.7</v>
      </c>
      <c r="C307" s="41">
        <v>974.5</v>
      </c>
      <c r="D307" s="41">
        <f t="shared" si="261"/>
        <v>-2.7000000000000028</v>
      </c>
      <c r="E307" s="50">
        <f t="shared" ref="E307" si="297">C307/C295-1</f>
        <v>-1.546761499681748E-2</v>
      </c>
      <c r="L307" s="48"/>
    </row>
    <row r="308" spans="1:12" x14ac:dyDescent="0.25">
      <c r="A308" s="15">
        <v>37833</v>
      </c>
      <c r="B308" s="40">
        <f>VLOOKUP(UMCSI_VS_USGDP!A308,'UMCSI-Exp-CC'!A:B,2,FALSE)</f>
        <v>90.9</v>
      </c>
      <c r="C308" s="40">
        <v>990.31</v>
      </c>
      <c r="D308" s="40">
        <f t="shared" si="261"/>
        <v>2.8000000000000114</v>
      </c>
      <c r="E308" s="49">
        <f t="shared" ref="E308" si="298">C308/C296-1</f>
        <v>8.6318860928895846E-2</v>
      </c>
      <c r="L308" s="48"/>
    </row>
    <row r="309" spans="1:12" x14ac:dyDescent="0.25">
      <c r="A309" s="18">
        <v>37864</v>
      </c>
      <c r="B309" s="41">
        <f>VLOOKUP(UMCSI_VS_USGDP!A309,'UMCSI-Exp-CC'!A:B,2,FALSE)</f>
        <v>89.3</v>
      </c>
      <c r="C309" s="41">
        <v>1008.01</v>
      </c>
      <c r="D309" s="41">
        <f t="shared" si="261"/>
        <v>1.7000000000000028</v>
      </c>
      <c r="E309" s="50">
        <f t="shared" ref="E309" si="299">C309/C297-1</f>
        <v>0.100363509338806</v>
      </c>
      <c r="L309" s="48"/>
    </row>
    <row r="310" spans="1:12" x14ac:dyDescent="0.25">
      <c r="A310" s="15">
        <v>37894</v>
      </c>
      <c r="B310" s="40">
        <f>VLOOKUP(UMCSI_VS_USGDP!A310,'UMCSI-Exp-CC'!A:B,2,FALSE)</f>
        <v>87.7</v>
      </c>
      <c r="C310" s="40">
        <v>995.97</v>
      </c>
      <c r="D310" s="40">
        <f t="shared" si="261"/>
        <v>1.6000000000000085</v>
      </c>
      <c r="E310" s="49">
        <f t="shared" ref="E310" si="300">C310/C298-1</f>
        <v>0.22162937886370337</v>
      </c>
      <c r="L310" s="48"/>
    </row>
    <row r="311" spans="1:12" x14ac:dyDescent="0.25">
      <c r="A311" s="18">
        <v>37925</v>
      </c>
      <c r="B311" s="41">
        <f>VLOOKUP(UMCSI_VS_USGDP!A311,'UMCSI-Exp-CC'!A:B,2,FALSE)</f>
        <v>89.6</v>
      </c>
      <c r="C311" s="41">
        <v>1050.71</v>
      </c>
      <c r="D311" s="41">
        <f t="shared" si="261"/>
        <v>9</v>
      </c>
      <c r="E311" s="50">
        <f t="shared" ref="E311" si="301">C311/C299-1</f>
        <v>0.18622425939306364</v>
      </c>
      <c r="L311" s="48"/>
    </row>
    <row r="312" spans="1:12" x14ac:dyDescent="0.25">
      <c r="A312" s="15">
        <v>37955</v>
      </c>
      <c r="B312" s="40">
        <f>VLOOKUP(UMCSI_VS_USGDP!A312,'UMCSI-Exp-CC'!A:B,2,FALSE)</f>
        <v>93.7</v>
      </c>
      <c r="C312" s="40">
        <v>1058.2</v>
      </c>
      <c r="D312" s="40">
        <f t="shared" si="261"/>
        <v>9.5</v>
      </c>
      <c r="E312" s="49">
        <f t="shared" ref="E312" si="302">C312/C300-1</f>
        <v>0.13018124339161186</v>
      </c>
      <c r="L312" s="48"/>
    </row>
    <row r="313" spans="1:12" x14ac:dyDescent="0.25">
      <c r="A313" s="18">
        <v>37986</v>
      </c>
      <c r="B313" s="41">
        <f>VLOOKUP(UMCSI_VS_USGDP!A313,'UMCSI-Exp-CC'!A:B,2,FALSE)</f>
        <v>92.6</v>
      </c>
      <c r="C313" s="41">
        <v>1111.92</v>
      </c>
      <c r="D313" s="41">
        <f t="shared" si="261"/>
        <v>5.8999999999999915</v>
      </c>
      <c r="E313" s="50">
        <f t="shared" ref="E313" si="303">C313/C301-1</f>
        <v>0.26380395990088878</v>
      </c>
      <c r="L313" s="48"/>
    </row>
    <row r="314" spans="1:12" x14ac:dyDescent="0.25">
      <c r="A314" s="15">
        <v>38017</v>
      </c>
      <c r="B314" s="40">
        <f>VLOOKUP(UMCSI_VS_USGDP!A314,'UMCSI-Exp-CC'!A:B,2,FALSE)</f>
        <v>103.8</v>
      </c>
      <c r="C314" s="40">
        <v>1131.1300000000001</v>
      </c>
      <c r="D314" s="40">
        <f t="shared" si="261"/>
        <v>21.399999999999991</v>
      </c>
      <c r="E314" s="49">
        <f t="shared" ref="E314" si="304">C314/C302-1</f>
        <v>0.32187682599041723</v>
      </c>
      <c r="L314" s="48"/>
    </row>
    <row r="315" spans="1:12" x14ac:dyDescent="0.25">
      <c r="A315" s="18">
        <v>38046</v>
      </c>
      <c r="B315" s="41">
        <f>VLOOKUP(UMCSI_VS_USGDP!A315,'UMCSI-Exp-CC'!A:B,2,FALSE)</f>
        <v>94.4</v>
      </c>
      <c r="C315" s="41">
        <v>1144.94</v>
      </c>
      <c r="D315" s="41">
        <f t="shared" si="261"/>
        <v>14.5</v>
      </c>
      <c r="E315" s="50">
        <f t="shared" ref="E315" si="305">C315/C303-1</f>
        <v>0.3611603162337278</v>
      </c>
      <c r="L315" s="48"/>
    </row>
    <row r="316" spans="1:12" x14ac:dyDescent="0.25">
      <c r="A316" s="15">
        <v>38077</v>
      </c>
      <c r="B316" s="40">
        <f>VLOOKUP(UMCSI_VS_USGDP!A316,'UMCSI-Exp-CC'!A:B,2,FALSE)</f>
        <v>95.8</v>
      </c>
      <c r="C316" s="40">
        <v>1126.21</v>
      </c>
      <c r="D316" s="40">
        <f t="shared" si="261"/>
        <v>18.200000000000003</v>
      </c>
      <c r="E316" s="49">
        <f t="shared" ref="E316" si="306">C316/C304-1</f>
        <v>0.32779598670093635</v>
      </c>
      <c r="L316" s="48"/>
    </row>
    <row r="317" spans="1:12" x14ac:dyDescent="0.25">
      <c r="A317" s="18">
        <v>38107</v>
      </c>
      <c r="B317" s="41">
        <f>VLOOKUP(UMCSI_VS_USGDP!A317,'UMCSI-Exp-CC'!A:B,2,FALSE)</f>
        <v>94.2</v>
      </c>
      <c r="C317" s="41">
        <v>1107.3</v>
      </c>
      <c r="D317" s="41">
        <f t="shared" si="261"/>
        <v>8.2000000000000028</v>
      </c>
      <c r="E317" s="50">
        <f t="shared" ref="E317" si="307">C317/C305-1</f>
        <v>0.20762989137547438</v>
      </c>
      <c r="L317" s="48"/>
    </row>
    <row r="318" spans="1:12" x14ac:dyDescent="0.25">
      <c r="A318" s="15">
        <v>38138</v>
      </c>
      <c r="B318" s="40">
        <f>VLOOKUP(UMCSI_VS_USGDP!A318,'UMCSI-Exp-CC'!A:B,2,FALSE)</f>
        <v>90.2</v>
      </c>
      <c r="C318" s="40">
        <v>1120.68</v>
      </c>
      <c r="D318" s="40">
        <f t="shared" si="261"/>
        <v>-1.8999999999999915</v>
      </c>
      <c r="E318" s="49">
        <f t="shared" ref="E318" si="308">C318/C306-1</f>
        <v>0.16302576822092396</v>
      </c>
      <c r="L318" s="48"/>
    </row>
    <row r="319" spans="1:12" x14ac:dyDescent="0.25">
      <c r="A319" s="18">
        <v>38168</v>
      </c>
      <c r="B319" s="41">
        <f>VLOOKUP(UMCSI_VS_USGDP!A319,'UMCSI-Exp-CC'!A:B,2,FALSE)</f>
        <v>95.6</v>
      </c>
      <c r="C319" s="41">
        <v>1140.8399999999999</v>
      </c>
      <c r="D319" s="41">
        <f t="shared" si="261"/>
        <v>5.8999999999999915</v>
      </c>
      <c r="E319" s="50">
        <f t="shared" ref="E319" si="309">C319/C307-1</f>
        <v>0.17069266290405327</v>
      </c>
      <c r="L319" s="48"/>
    </row>
    <row r="320" spans="1:12" x14ac:dyDescent="0.25">
      <c r="A320" s="15">
        <v>38199</v>
      </c>
      <c r="B320" s="40">
        <f>VLOOKUP(UMCSI_VS_USGDP!A320,'UMCSI-Exp-CC'!A:B,2,FALSE)</f>
        <v>96.7</v>
      </c>
      <c r="C320" s="40">
        <v>1101.72</v>
      </c>
      <c r="D320" s="40">
        <f t="shared" si="261"/>
        <v>5.7999999999999972</v>
      </c>
      <c r="E320" s="49">
        <f t="shared" ref="E320" si="310">C320/C308-1</f>
        <v>0.11250012622310201</v>
      </c>
      <c r="L320" s="48"/>
    </row>
    <row r="321" spans="1:12" x14ac:dyDescent="0.25">
      <c r="A321" s="18">
        <v>38230</v>
      </c>
      <c r="B321" s="41">
        <f>VLOOKUP(UMCSI_VS_USGDP!A321,'UMCSI-Exp-CC'!A:B,2,FALSE)</f>
        <v>95.9</v>
      </c>
      <c r="C321" s="41">
        <v>1104.24</v>
      </c>
      <c r="D321" s="41">
        <f t="shared" si="261"/>
        <v>6.6000000000000085</v>
      </c>
      <c r="E321" s="50">
        <f t="shared" ref="E321" si="311">C321/C309-1</f>
        <v>9.5465322764655136E-2</v>
      </c>
      <c r="L321" s="48"/>
    </row>
    <row r="322" spans="1:12" x14ac:dyDescent="0.25">
      <c r="A322" s="15">
        <v>38260</v>
      </c>
      <c r="B322" s="40">
        <f>VLOOKUP(UMCSI_VS_USGDP!A322,'UMCSI-Exp-CC'!A:B,2,FALSE)</f>
        <v>94.2</v>
      </c>
      <c r="C322" s="40">
        <v>1114.58</v>
      </c>
      <c r="D322" s="40">
        <f t="shared" si="261"/>
        <v>6.5</v>
      </c>
      <c r="E322" s="49">
        <f t="shared" ref="E322" si="312">C322/C310-1</f>
        <v>0.11908993242768351</v>
      </c>
      <c r="L322" s="48"/>
    </row>
    <row r="323" spans="1:12" x14ac:dyDescent="0.25">
      <c r="A323" s="18">
        <v>38291</v>
      </c>
      <c r="B323" s="41">
        <f>VLOOKUP(UMCSI_VS_USGDP!A323,'UMCSI-Exp-CC'!A:B,2,FALSE)</f>
        <v>91.7</v>
      </c>
      <c r="C323" s="41">
        <v>1130.2</v>
      </c>
      <c r="D323" s="41">
        <f t="shared" si="261"/>
        <v>2.1000000000000085</v>
      </c>
      <c r="E323" s="50">
        <f t="shared" ref="E323" si="313">C323/C311-1</f>
        <v>7.5653605657127088E-2</v>
      </c>
      <c r="L323" s="48"/>
    </row>
    <row r="324" spans="1:12" x14ac:dyDescent="0.25">
      <c r="A324" s="15">
        <v>38321</v>
      </c>
      <c r="B324" s="40">
        <f>VLOOKUP(UMCSI_VS_USGDP!A324,'UMCSI-Exp-CC'!A:B,2,FALSE)</f>
        <v>92.8</v>
      </c>
      <c r="C324" s="40">
        <v>1173.82</v>
      </c>
      <c r="D324" s="40">
        <f t="shared" si="261"/>
        <v>-0.90000000000000568</v>
      </c>
      <c r="E324" s="49">
        <f t="shared" ref="E324" si="314">C324/C312-1</f>
        <v>0.10926100926100912</v>
      </c>
      <c r="L324" s="48"/>
    </row>
    <row r="325" spans="1:12" x14ac:dyDescent="0.25">
      <c r="A325" s="18">
        <v>38352</v>
      </c>
      <c r="B325" s="41">
        <f>VLOOKUP(UMCSI_VS_USGDP!A325,'UMCSI-Exp-CC'!A:B,2,FALSE)</f>
        <v>97.1</v>
      </c>
      <c r="C325" s="41">
        <v>1211.92</v>
      </c>
      <c r="D325" s="41">
        <f t="shared" si="261"/>
        <v>4.5</v>
      </c>
      <c r="E325" s="50">
        <f t="shared" ref="E325" si="315">C325/C313-1</f>
        <v>8.9934527663860786E-2</v>
      </c>
      <c r="L325" s="48"/>
    </row>
    <row r="326" spans="1:12" x14ac:dyDescent="0.25">
      <c r="A326" s="15">
        <v>38383</v>
      </c>
      <c r="B326" s="40">
        <f>VLOOKUP(UMCSI_VS_USGDP!A326,'UMCSI-Exp-CC'!A:B,2,FALSE)</f>
        <v>95.5</v>
      </c>
      <c r="C326" s="40">
        <v>1181.27</v>
      </c>
      <c r="D326" s="40">
        <f t="shared" si="261"/>
        <v>-8.2999999999999972</v>
      </c>
      <c r="E326" s="49">
        <f t="shared" ref="E326" si="316">C326/C314-1</f>
        <v>4.4327354061867164E-2</v>
      </c>
      <c r="L326" s="48"/>
    </row>
    <row r="327" spans="1:12" x14ac:dyDescent="0.25">
      <c r="A327" s="18">
        <v>38411</v>
      </c>
      <c r="B327" s="41">
        <f>VLOOKUP(UMCSI_VS_USGDP!A327,'UMCSI-Exp-CC'!A:B,2,FALSE)</f>
        <v>94.1</v>
      </c>
      <c r="C327" s="41">
        <v>1203.5999999999999</v>
      </c>
      <c r="D327" s="41">
        <f t="shared" si="261"/>
        <v>-0.30000000000001137</v>
      </c>
      <c r="E327" s="50">
        <f t="shared" ref="E327" si="317">C327/C315-1</f>
        <v>5.1234125805718955E-2</v>
      </c>
      <c r="L327" s="48"/>
    </row>
    <row r="328" spans="1:12" x14ac:dyDescent="0.25">
      <c r="A328" s="15">
        <v>38442</v>
      </c>
      <c r="B328" s="40">
        <f>VLOOKUP(UMCSI_VS_USGDP!A328,'UMCSI-Exp-CC'!A:B,2,FALSE)</f>
        <v>92.6</v>
      </c>
      <c r="C328" s="40">
        <v>1180.5899999999999</v>
      </c>
      <c r="D328" s="40">
        <f t="shared" si="261"/>
        <v>-3.2000000000000028</v>
      </c>
      <c r="E328" s="49">
        <f t="shared" ref="E328" si="318">C328/C316-1</f>
        <v>4.828584367036326E-2</v>
      </c>
      <c r="L328" s="48"/>
    </row>
    <row r="329" spans="1:12" x14ac:dyDescent="0.25">
      <c r="A329" s="18">
        <v>38472</v>
      </c>
      <c r="B329" s="41">
        <f>VLOOKUP(UMCSI_VS_USGDP!A329,'UMCSI-Exp-CC'!A:B,2,FALSE)</f>
        <v>87.7</v>
      </c>
      <c r="C329" s="41">
        <v>1156.8499999999999</v>
      </c>
      <c r="D329" s="41">
        <f t="shared" si="261"/>
        <v>-6.5</v>
      </c>
      <c r="E329" s="50">
        <f t="shared" ref="E329" si="319">C329/C317-1</f>
        <v>4.4748487311478291E-2</v>
      </c>
      <c r="L329" s="48"/>
    </row>
    <row r="330" spans="1:12" x14ac:dyDescent="0.25">
      <c r="A330" s="15">
        <v>38503</v>
      </c>
      <c r="B330" s="40">
        <f>VLOOKUP(UMCSI_VS_USGDP!A330,'UMCSI-Exp-CC'!A:B,2,FALSE)</f>
        <v>86.9</v>
      </c>
      <c r="C330" s="40">
        <v>1191.5</v>
      </c>
      <c r="D330" s="40">
        <f t="shared" si="261"/>
        <v>-3.2999999999999972</v>
      </c>
      <c r="E330" s="49">
        <f t="shared" ref="E330" si="320">C330/C318-1</f>
        <v>6.3193775207909475E-2</v>
      </c>
      <c r="L330" s="48"/>
    </row>
    <row r="331" spans="1:12" x14ac:dyDescent="0.25">
      <c r="A331" s="18">
        <v>38533</v>
      </c>
      <c r="B331" s="41">
        <f>VLOOKUP(UMCSI_VS_USGDP!A331,'UMCSI-Exp-CC'!A:B,2,FALSE)</f>
        <v>96</v>
      </c>
      <c r="C331" s="41">
        <v>1191.33</v>
      </c>
      <c r="D331" s="41">
        <f t="shared" si="261"/>
        <v>0.40000000000000568</v>
      </c>
      <c r="E331" s="50">
        <f t="shared" ref="E331" si="321">C331/C319-1</f>
        <v>4.4256863363837162E-2</v>
      </c>
      <c r="L331" s="48"/>
    </row>
    <row r="332" spans="1:12" x14ac:dyDescent="0.25">
      <c r="A332" s="15">
        <v>38564</v>
      </c>
      <c r="B332" s="40">
        <f>VLOOKUP(UMCSI_VS_USGDP!A332,'UMCSI-Exp-CC'!A:B,2,FALSE)</f>
        <v>96.5</v>
      </c>
      <c r="C332" s="40">
        <v>1234.18</v>
      </c>
      <c r="D332" s="40">
        <f t="shared" si="261"/>
        <v>-0.20000000000000284</v>
      </c>
      <c r="E332" s="49">
        <f t="shared" ref="E332" si="322">C332/C320-1</f>
        <v>0.1202301855280834</v>
      </c>
      <c r="L332" s="48"/>
    </row>
    <row r="333" spans="1:12" x14ac:dyDescent="0.25">
      <c r="A333" s="18">
        <v>38595</v>
      </c>
      <c r="B333" s="41">
        <f>VLOOKUP(UMCSI_VS_USGDP!A333,'UMCSI-Exp-CC'!A:B,2,FALSE)</f>
        <v>89.1</v>
      </c>
      <c r="C333" s="41">
        <v>1220.33</v>
      </c>
      <c r="D333" s="41">
        <f t="shared" si="261"/>
        <v>-6.8000000000000114</v>
      </c>
      <c r="E333" s="50">
        <f t="shared" ref="E333" si="323">C333/C321-1</f>
        <v>0.1051311309135694</v>
      </c>
      <c r="L333" s="48"/>
    </row>
    <row r="334" spans="1:12" x14ac:dyDescent="0.25">
      <c r="A334" s="15">
        <v>38625</v>
      </c>
      <c r="B334" s="40">
        <f>VLOOKUP(UMCSI_VS_USGDP!A334,'UMCSI-Exp-CC'!A:B,2,FALSE)</f>
        <v>76.900000000000006</v>
      </c>
      <c r="C334" s="40">
        <v>1228.81</v>
      </c>
      <c r="D334" s="40">
        <f t="shared" si="261"/>
        <v>-17.299999999999997</v>
      </c>
      <c r="E334" s="49">
        <f t="shared" ref="E334" si="324">C334/C322-1</f>
        <v>0.10248703547524629</v>
      </c>
      <c r="L334" s="48"/>
    </row>
    <row r="335" spans="1:12" x14ac:dyDescent="0.25">
      <c r="A335" s="18">
        <v>38656</v>
      </c>
      <c r="B335" s="41">
        <f>VLOOKUP(UMCSI_VS_USGDP!A335,'UMCSI-Exp-CC'!A:B,2,FALSE)</f>
        <v>74.2</v>
      </c>
      <c r="C335" s="41">
        <v>1207.01</v>
      </c>
      <c r="D335" s="41">
        <f t="shared" si="261"/>
        <v>-17.5</v>
      </c>
      <c r="E335" s="50">
        <f t="shared" ref="E335" si="325">C335/C323-1</f>
        <v>6.7961422757034207E-2</v>
      </c>
      <c r="L335" s="48"/>
    </row>
    <row r="336" spans="1:12" x14ac:dyDescent="0.25">
      <c r="A336" s="15">
        <v>38686</v>
      </c>
      <c r="B336" s="40">
        <f>VLOOKUP(UMCSI_VS_USGDP!A336,'UMCSI-Exp-CC'!A:B,2,FALSE)</f>
        <v>81.599999999999994</v>
      </c>
      <c r="C336" s="40">
        <v>1249.48</v>
      </c>
      <c r="D336" s="40">
        <f t="shared" ref="D336:D399" si="326">B336-B324</f>
        <v>-11.200000000000003</v>
      </c>
      <c r="E336" s="49">
        <f t="shared" ref="E336" si="327">C336/C324-1</f>
        <v>6.445621986335226E-2</v>
      </c>
      <c r="L336" s="48"/>
    </row>
    <row r="337" spans="1:12" x14ac:dyDescent="0.25">
      <c r="A337" s="18">
        <v>38717</v>
      </c>
      <c r="B337" s="41">
        <f>VLOOKUP(UMCSI_VS_USGDP!A337,'UMCSI-Exp-CC'!A:B,2,FALSE)</f>
        <v>91.5</v>
      </c>
      <c r="C337" s="41">
        <v>1248.29</v>
      </c>
      <c r="D337" s="41">
        <f t="shared" si="326"/>
        <v>-5.5999999999999943</v>
      </c>
      <c r="E337" s="50">
        <f t="shared" ref="E337" si="328">C337/C325-1</f>
        <v>3.0010231698461842E-2</v>
      </c>
      <c r="L337" s="48"/>
    </row>
    <row r="338" spans="1:12" x14ac:dyDescent="0.25">
      <c r="A338" s="15">
        <v>38748</v>
      </c>
      <c r="B338" s="40">
        <f>VLOOKUP(UMCSI_VS_USGDP!A338,'UMCSI-Exp-CC'!A:B,2,FALSE)</f>
        <v>91.2</v>
      </c>
      <c r="C338" s="40">
        <v>1280.08</v>
      </c>
      <c r="D338" s="40">
        <f t="shared" si="326"/>
        <v>-4.2999999999999972</v>
      </c>
      <c r="E338" s="49">
        <f t="shared" ref="E338" si="329">C338/C326-1</f>
        <v>8.3647260998755524E-2</v>
      </c>
      <c r="L338" s="48"/>
    </row>
    <row r="339" spans="1:12" x14ac:dyDescent="0.25">
      <c r="A339" s="18">
        <v>38776</v>
      </c>
      <c r="B339" s="41">
        <f>VLOOKUP(UMCSI_VS_USGDP!A339,'UMCSI-Exp-CC'!A:B,2,FALSE)</f>
        <v>86.7</v>
      </c>
      <c r="C339" s="41">
        <v>1280.6600000000001</v>
      </c>
      <c r="D339" s="41">
        <f t="shared" si="326"/>
        <v>-7.3999999999999915</v>
      </c>
      <c r="E339" s="50">
        <f t="shared" ref="E339" si="330">C339/C327-1</f>
        <v>6.4024592888002774E-2</v>
      </c>
      <c r="L339" s="48"/>
    </row>
    <row r="340" spans="1:12" x14ac:dyDescent="0.25">
      <c r="A340" s="15">
        <v>38807</v>
      </c>
      <c r="B340" s="40">
        <f>VLOOKUP(UMCSI_VS_USGDP!A340,'UMCSI-Exp-CC'!A:B,2,FALSE)</f>
        <v>88.9</v>
      </c>
      <c r="C340" s="40">
        <v>1294.83</v>
      </c>
      <c r="D340" s="40">
        <f t="shared" si="326"/>
        <v>-3.6999999999999886</v>
      </c>
      <c r="E340" s="49">
        <f t="shared" ref="E340" si="331">C340/C328-1</f>
        <v>9.6765176733667024E-2</v>
      </c>
      <c r="L340" s="48"/>
    </row>
    <row r="341" spans="1:12" x14ac:dyDescent="0.25">
      <c r="A341" s="18">
        <v>38837</v>
      </c>
      <c r="B341" s="41">
        <f>VLOOKUP(UMCSI_VS_USGDP!A341,'UMCSI-Exp-CC'!A:B,2,FALSE)</f>
        <v>87.4</v>
      </c>
      <c r="C341" s="41">
        <v>1310.6099999999999</v>
      </c>
      <c r="D341" s="41">
        <f t="shared" si="326"/>
        <v>-0.29999999999999716</v>
      </c>
      <c r="E341" s="50">
        <f t="shared" ref="E341" si="332">C341/C329-1</f>
        <v>0.13291265073259284</v>
      </c>
      <c r="L341" s="48"/>
    </row>
    <row r="342" spans="1:12" x14ac:dyDescent="0.25">
      <c r="A342" s="15">
        <v>38868</v>
      </c>
      <c r="B342" s="40">
        <f>VLOOKUP(UMCSI_VS_USGDP!A342,'UMCSI-Exp-CC'!A:B,2,FALSE)</f>
        <v>79.099999999999994</v>
      </c>
      <c r="C342" s="40">
        <v>1270.0899999999999</v>
      </c>
      <c r="D342" s="40">
        <f t="shared" si="326"/>
        <v>-7.8000000000000114</v>
      </c>
      <c r="E342" s="49">
        <f t="shared" ref="E342" si="333">C342/C330-1</f>
        <v>6.5958875367184255E-2</v>
      </c>
      <c r="L342" s="48"/>
    </row>
    <row r="343" spans="1:12" x14ac:dyDescent="0.25">
      <c r="A343" s="18">
        <v>38898</v>
      </c>
      <c r="B343" s="41">
        <f>VLOOKUP(UMCSI_VS_USGDP!A343,'UMCSI-Exp-CC'!A:B,2,FALSE)</f>
        <v>84.9</v>
      </c>
      <c r="C343" s="41">
        <v>1270.2</v>
      </c>
      <c r="D343" s="41">
        <f t="shared" si="326"/>
        <v>-11.099999999999994</v>
      </c>
      <c r="E343" s="50">
        <f t="shared" ref="E343" si="334">C343/C331-1</f>
        <v>6.6203318979627834E-2</v>
      </c>
      <c r="L343" s="48"/>
    </row>
    <row r="344" spans="1:12" x14ac:dyDescent="0.25">
      <c r="A344" s="15">
        <v>38929</v>
      </c>
      <c r="B344" s="40">
        <f>VLOOKUP(UMCSI_VS_USGDP!A344,'UMCSI-Exp-CC'!A:B,2,FALSE)</f>
        <v>84.7</v>
      </c>
      <c r="C344" s="40">
        <v>1276.6600000000001</v>
      </c>
      <c r="D344" s="40">
        <f t="shared" si="326"/>
        <v>-11.799999999999997</v>
      </c>
      <c r="E344" s="49">
        <f t="shared" ref="E344" si="335">C344/C332-1</f>
        <v>3.4419614642920759E-2</v>
      </c>
      <c r="L344" s="48"/>
    </row>
    <row r="345" spans="1:12" x14ac:dyDescent="0.25">
      <c r="A345" s="18">
        <v>38960</v>
      </c>
      <c r="B345" s="41">
        <f>VLOOKUP(UMCSI_VS_USGDP!A345,'UMCSI-Exp-CC'!A:B,2,FALSE)</f>
        <v>82</v>
      </c>
      <c r="C345" s="41">
        <v>1303.82</v>
      </c>
      <c r="D345" s="41">
        <f t="shared" si="326"/>
        <v>-7.0999999999999943</v>
      </c>
      <c r="E345" s="50">
        <f t="shared" ref="E345" si="336">C345/C333-1</f>
        <v>6.8415920283857679E-2</v>
      </c>
      <c r="L345" s="48"/>
    </row>
    <row r="346" spans="1:12" x14ac:dyDescent="0.25">
      <c r="A346" s="15">
        <v>38990</v>
      </c>
      <c r="B346" s="40">
        <f>VLOOKUP(UMCSI_VS_USGDP!A346,'UMCSI-Exp-CC'!A:B,2,FALSE)</f>
        <v>85.4</v>
      </c>
      <c r="C346" s="40">
        <v>1335.85</v>
      </c>
      <c r="D346" s="40">
        <f t="shared" si="326"/>
        <v>8.5</v>
      </c>
      <c r="E346" s="49">
        <f t="shared" ref="E346" si="337">C346/C334-1</f>
        <v>8.7108666107860389E-2</v>
      </c>
      <c r="L346" s="48"/>
    </row>
    <row r="347" spans="1:12" x14ac:dyDescent="0.25">
      <c r="A347" s="18">
        <v>39021</v>
      </c>
      <c r="B347" s="41">
        <f>VLOOKUP(UMCSI_VS_USGDP!A347,'UMCSI-Exp-CC'!A:B,2,FALSE)</f>
        <v>93.6</v>
      </c>
      <c r="C347" s="41">
        <v>1377.94</v>
      </c>
      <c r="D347" s="41">
        <f t="shared" si="326"/>
        <v>19.399999999999991</v>
      </c>
      <c r="E347" s="50">
        <f t="shared" ref="E347" si="338">C347/C335-1</f>
        <v>0.1416144025318764</v>
      </c>
      <c r="L347" s="48"/>
    </row>
    <row r="348" spans="1:12" x14ac:dyDescent="0.25">
      <c r="A348" s="15">
        <v>39051</v>
      </c>
      <c r="B348" s="40">
        <f>VLOOKUP(UMCSI_VS_USGDP!A348,'UMCSI-Exp-CC'!A:B,2,FALSE)</f>
        <v>92.1</v>
      </c>
      <c r="C348" s="40">
        <v>1400.63</v>
      </c>
      <c r="D348" s="40">
        <f t="shared" si="326"/>
        <v>10.5</v>
      </c>
      <c r="E348" s="49">
        <f t="shared" ref="E348" si="339">C348/C336-1</f>
        <v>0.12097032365464044</v>
      </c>
      <c r="L348" s="48"/>
    </row>
    <row r="349" spans="1:12" x14ac:dyDescent="0.25">
      <c r="A349" s="18">
        <v>39082</v>
      </c>
      <c r="B349" s="41">
        <f>VLOOKUP(UMCSI_VS_USGDP!A349,'UMCSI-Exp-CC'!A:B,2,FALSE)</f>
        <v>91.7</v>
      </c>
      <c r="C349" s="41">
        <v>1418.3</v>
      </c>
      <c r="D349" s="41">
        <f t="shared" si="326"/>
        <v>0.20000000000000284</v>
      </c>
      <c r="E349" s="50">
        <f t="shared" ref="E349" si="340">C349/C337-1</f>
        <v>0.13619431382130753</v>
      </c>
      <c r="L349" s="48"/>
    </row>
    <row r="350" spans="1:12" x14ac:dyDescent="0.25">
      <c r="A350" s="15">
        <v>39113</v>
      </c>
      <c r="B350" s="40">
        <f>VLOOKUP(UMCSI_VS_USGDP!A350,'UMCSI-Exp-CC'!A:B,2,FALSE)</f>
        <v>96.9</v>
      </c>
      <c r="C350" s="40">
        <v>1438.24</v>
      </c>
      <c r="D350" s="40">
        <f t="shared" si="326"/>
        <v>5.7000000000000028</v>
      </c>
      <c r="E350" s="49">
        <f t="shared" ref="E350" si="341">C350/C338-1</f>
        <v>0.12355477782638591</v>
      </c>
      <c r="L350" s="48"/>
    </row>
    <row r="351" spans="1:12" x14ac:dyDescent="0.25">
      <c r="A351" s="18">
        <v>39141</v>
      </c>
      <c r="B351" s="41">
        <f>VLOOKUP(UMCSI_VS_USGDP!A351,'UMCSI-Exp-CC'!A:B,2,FALSE)</f>
        <v>91.3</v>
      </c>
      <c r="C351" s="41">
        <v>1406.82</v>
      </c>
      <c r="D351" s="41">
        <f t="shared" si="326"/>
        <v>4.5999999999999943</v>
      </c>
      <c r="E351" s="50">
        <f t="shared" ref="E351" si="342">C351/C339-1</f>
        <v>9.8511704902159769E-2</v>
      </c>
      <c r="L351" s="48"/>
    </row>
    <row r="352" spans="1:12" x14ac:dyDescent="0.25">
      <c r="A352" s="15">
        <v>39172</v>
      </c>
      <c r="B352" s="40">
        <f>VLOOKUP(UMCSI_VS_USGDP!A352,'UMCSI-Exp-CC'!A:B,2,FALSE)</f>
        <v>88.4</v>
      </c>
      <c r="C352" s="40">
        <v>1420.86</v>
      </c>
      <c r="D352" s="40">
        <f t="shared" si="326"/>
        <v>-0.5</v>
      </c>
      <c r="E352" s="49">
        <f t="shared" ref="E352" si="343">C352/C340-1</f>
        <v>9.7333240657074604E-2</v>
      </c>
      <c r="L352" s="48"/>
    </row>
    <row r="353" spans="1:12" x14ac:dyDescent="0.25">
      <c r="A353" s="18">
        <v>39202</v>
      </c>
      <c r="B353" s="41">
        <f>VLOOKUP(UMCSI_VS_USGDP!A353,'UMCSI-Exp-CC'!A:B,2,FALSE)</f>
        <v>87.1</v>
      </c>
      <c r="C353" s="41">
        <v>1482.37</v>
      </c>
      <c r="D353" s="41">
        <f t="shared" si="326"/>
        <v>-0.30000000000001137</v>
      </c>
      <c r="E353" s="50">
        <f t="shared" ref="E353" si="344">C353/C341-1</f>
        <v>0.13105347891439867</v>
      </c>
      <c r="L353" s="48"/>
    </row>
    <row r="354" spans="1:12" x14ac:dyDescent="0.25">
      <c r="A354" s="15">
        <v>39233</v>
      </c>
      <c r="B354" s="40">
        <f>VLOOKUP(UMCSI_VS_USGDP!A354,'UMCSI-Exp-CC'!A:B,2,FALSE)</f>
        <v>88.3</v>
      </c>
      <c r="C354" s="40">
        <v>1530.62</v>
      </c>
      <c r="D354" s="40">
        <f t="shared" si="326"/>
        <v>9.2000000000000028</v>
      </c>
      <c r="E354" s="49">
        <f t="shared" ref="E354" si="345">C354/C342-1</f>
        <v>0.20512719571054028</v>
      </c>
      <c r="L354" s="48"/>
    </row>
    <row r="355" spans="1:12" x14ac:dyDescent="0.25">
      <c r="A355" s="18">
        <v>39263</v>
      </c>
      <c r="B355" s="41">
        <f>VLOOKUP(UMCSI_VS_USGDP!A355,'UMCSI-Exp-CC'!A:B,2,FALSE)</f>
        <v>85.3</v>
      </c>
      <c r="C355" s="41">
        <v>1503.35</v>
      </c>
      <c r="D355" s="41">
        <f t="shared" si="326"/>
        <v>0.39999999999999147</v>
      </c>
      <c r="E355" s="50">
        <f t="shared" ref="E355" si="346">C355/C343-1</f>
        <v>0.18355377105967552</v>
      </c>
      <c r="L355" s="48"/>
    </row>
    <row r="356" spans="1:12" x14ac:dyDescent="0.25">
      <c r="A356" s="15">
        <v>39294</v>
      </c>
      <c r="B356" s="40">
        <f>VLOOKUP(UMCSI_VS_USGDP!A356,'UMCSI-Exp-CC'!A:B,2,FALSE)</f>
        <v>90.4</v>
      </c>
      <c r="C356" s="40">
        <v>1455.27</v>
      </c>
      <c r="D356" s="40">
        <f t="shared" si="326"/>
        <v>5.7000000000000028</v>
      </c>
      <c r="E356" s="49">
        <f t="shared" ref="E356" si="347">C356/C344-1</f>
        <v>0.13990412482571712</v>
      </c>
      <c r="L356" s="48"/>
    </row>
    <row r="357" spans="1:12" x14ac:dyDescent="0.25">
      <c r="A357" s="18">
        <v>39325</v>
      </c>
      <c r="B357" s="41">
        <f>VLOOKUP(UMCSI_VS_USGDP!A357,'UMCSI-Exp-CC'!A:B,2,FALSE)</f>
        <v>83.4</v>
      </c>
      <c r="C357" s="41">
        <v>1473.99</v>
      </c>
      <c r="D357" s="41">
        <f t="shared" si="326"/>
        <v>1.4000000000000057</v>
      </c>
      <c r="E357" s="50">
        <f t="shared" ref="E357" si="348">C357/C345-1</f>
        <v>0.1305164823365188</v>
      </c>
      <c r="L357" s="48"/>
    </row>
    <row r="358" spans="1:12" x14ac:dyDescent="0.25">
      <c r="A358" s="15">
        <v>39355</v>
      </c>
      <c r="B358" s="40">
        <f>VLOOKUP(UMCSI_VS_USGDP!A358,'UMCSI-Exp-CC'!A:B,2,FALSE)</f>
        <v>83.4</v>
      </c>
      <c r="C358" s="40">
        <v>1526.75</v>
      </c>
      <c r="D358" s="40">
        <f t="shared" si="326"/>
        <v>-2</v>
      </c>
      <c r="E358" s="49">
        <f t="shared" ref="E358" si="349">C358/C346-1</f>
        <v>0.14290526630984024</v>
      </c>
      <c r="L358" s="48"/>
    </row>
    <row r="359" spans="1:12" x14ac:dyDescent="0.25">
      <c r="A359" s="18">
        <v>39386</v>
      </c>
      <c r="B359" s="41">
        <f>VLOOKUP(UMCSI_VS_USGDP!A359,'UMCSI-Exp-CC'!A:B,2,FALSE)</f>
        <v>80.900000000000006</v>
      </c>
      <c r="C359" s="41">
        <v>1549.38</v>
      </c>
      <c r="D359" s="41">
        <f t="shared" si="326"/>
        <v>-12.699999999999989</v>
      </c>
      <c r="E359" s="50">
        <f t="shared" ref="E359" si="350">C359/C347-1</f>
        <v>0.12441760889443665</v>
      </c>
      <c r="L359" s="48"/>
    </row>
    <row r="360" spans="1:12" x14ac:dyDescent="0.25">
      <c r="A360" s="15">
        <v>39416</v>
      </c>
      <c r="B360" s="40">
        <f>VLOOKUP(UMCSI_VS_USGDP!A360,'UMCSI-Exp-CC'!A:B,2,FALSE)</f>
        <v>76.099999999999994</v>
      </c>
      <c r="C360" s="40">
        <v>1481.14</v>
      </c>
      <c r="D360" s="40">
        <f t="shared" si="326"/>
        <v>-16</v>
      </c>
      <c r="E360" s="49">
        <f t="shared" ref="E360" si="351">C360/C348-1</f>
        <v>5.748127628281563E-2</v>
      </c>
      <c r="L360" s="48"/>
    </row>
    <row r="361" spans="1:12" x14ac:dyDescent="0.25">
      <c r="A361" s="18">
        <v>39447</v>
      </c>
      <c r="B361" s="41">
        <f>VLOOKUP(UMCSI_VS_USGDP!A361,'UMCSI-Exp-CC'!A:B,2,FALSE)</f>
        <v>75.5</v>
      </c>
      <c r="C361" s="41">
        <v>1468.36</v>
      </c>
      <c r="D361" s="41">
        <f t="shared" si="326"/>
        <v>-16.200000000000003</v>
      </c>
      <c r="E361" s="50">
        <f t="shared" ref="E361" si="352">C361/C349-1</f>
        <v>3.5295776633998521E-2</v>
      </c>
      <c r="L361" s="48"/>
    </row>
    <row r="362" spans="1:12" x14ac:dyDescent="0.25">
      <c r="A362" s="15">
        <v>39478</v>
      </c>
      <c r="B362" s="40">
        <f>VLOOKUP(UMCSI_VS_USGDP!A362,'UMCSI-Exp-CC'!A:B,2,FALSE)</f>
        <v>78.400000000000006</v>
      </c>
      <c r="C362" s="40">
        <v>1378.55</v>
      </c>
      <c r="D362" s="40">
        <f t="shared" si="326"/>
        <v>-18.5</v>
      </c>
      <c r="E362" s="49">
        <f t="shared" ref="E362" si="353">C362/C350-1</f>
        <v>-4.1502113694515508E-2</v>
      </c>
      <c r="L362" s="48"/>
    </row>
    <row r="363" spans="1:12" x14ac:dyDescent="0.25">
      <c r="A363" s="18">
        <v>39507</v>
      </c>
      <c r="B363" s="41">
        <f>VLOOKUP(UMCSI_VS_USGDP!A363,'UMCSI-Exp-CC'!A:B,2,FALSE)</f>
        <v>70.8</v>
      </c>
      <c r="C363" s="41">
        <v>1330.63</v>
      </c>
      <c r="D363" s="41">
        <f t="shared" si="326"/>
        <v>-20.5</v>
      </c>
      <c r="E363" s="50">
        <f t="shared" ref="E363" si="354">C363/C351-1</f>
        <v>-5.4157603673533061E-2</v>
      </c>
      <c r="L363" s="48"/>
    </row>
    <row r="364" spans="1:12" x14ac:dyDescent="0.25">
      <c r="A364" s="15">
        <v>39538</v>
      </c>
      <c r="B364" s="40">
        <f>VLOOKUP(UMCSI_VS_USGDP!A364,'UMCSI-Exp-CC'!A:B,2,FALSE)</f>
        <v>69.5</v>
      </c>
      <c r="C364" s="40">
        <v>1322.7</v>
      </c>
      <c r="D364" s="40">
        <f t="shared" si="326"/>
        <v>-18.900000000000006</v>
      </c>
      <c r="E364" s="49">
        <f t="shared" ref="E364" si="355">C364/C352-1</f>
        <v>-6.9084920400320882E-2</v>
      </c>
      <c r="L364" s="48"/>
    </row>
    <row r="365" spans="1:12" x14ac:dyDescent="0.25">
      <c r="A365" s="18">
        <v>39568</v>
      </c>
      <c r="B365" s="41">
        <f>VLOOKUP(UMCSI_VS_USGDP!A365,'UMCSI-Exp-CC'!A:B,2,FALSE)</f>
        <v>62.6</v>
      </c>
      <c r="C365" s="41">
        <v>1385.59</v>
      </c>
      <c r="D365" s="41">
        <f t="shared" si="326"/>
        <v>-24.499999999999993</v>
      </c>
      <c r="E365" s="50">
        <f t="shared" ref="E365" si="356">C365/C353-1</f>
        <v>-6.5287343915486629E-2</v>
      </c>
      <c r="L365" s="48"/>
    </row>
    <row r="366" spans="1:12" x14ac:dyDescent="0.25">
      <c r="A366" s="15">
        <v>39599</v>
      </c>
      <c r="B366" s="40">
        <f>VLOOKUP(UMCSI_VS_USGDP!A366,'UMCSI-Exp-CC'!A:B,2,FALSE)</f>
        <v>59.8</v>
      </c>
      <c r="C366" s="40">
        <v>1400.38</v>
      </c>
      <c r="D366" s="40">
        <f t="shared" si="326"/>
        <v>-28.5</v>
      </c>
      <c r="E366" s="49">
        <f t="shared" ref="E366" si="357">C366/C354-1</f>
        <v>-8.5089702212175267E-2</v>
      </c>
      <c r="L366" s="48"/>
    </row>
    <row r="367" spans="1:12" x14ac:dyDescent="0.25">
      <c r="A367" s="18">
        <v>39629</v>
      </c>
      <c r="B367" s="41">
        <f>VLOOKUP(UMCSI_VS_USGDP!A367,'UMCSI-Exp-CC'!A:B,2,FALSE)</f>
        <v>56.4</v>
      </c>
      <c r="C367" s="41">
        <v>1280</v>
      </c>
      <c r="D367" s="41">
        <f t="shared" si="326"/>
        <v>-28.9</v>
      </c>
      <c r="E367" s="50">
        <f t="shared" ref="E367" si="358">C367/C355-1</f>
        <v>-0.1485681976918215</v>
      </c>
      <c r="L367" s="48"/>
    </row>
    <row r="368" spans="1:12" x14ac:dyDescent="0.25">
      <c r="A368" s="15">
        <v>39660</v>
      </c>
      <c r="B368" s="40">
        <f>VLOOKUP(UMCSI_VS_USGDP!A368,'UMCSI-Exp-CC'!A:B,2,FALSE)</f>
        <v>61.2</v>
      </c>
      <c r="C368" s="40">
        <v>1267.3800000000001</v>
      </c>
      <c r="D368" s="40">
        <f t="shared" si="326"/>
        <v>-29.200000000000003</v>
      </c>
      <c r="E368" s="49">
        <f t="shared" ref="E368" si="359">C368/C356-1</f>
        <v>-0.12911006205034103</v>
      </c>
      <c r="L368" s="48"/>
    </row>
    <row r="369" spans="1:12" x14ac:dyDescent="0.25">
      <c r="A369" s="18">
        <v>39691</v>
      </c>
      <c r="B369" s="41">
        <f>VLOOKUP(UMCSI_VS_USGDP!A369,'UMCSI-Exp-CC'!A:B,2,FALSE)</f>
        <v>63</v>
      </c>
      <c r="C369" s="41">
        <v>1282.83</v>
      </c>
      <c r="D369" s="41">
        <f t="shared" si="326"/>
        <v>-20.400000000000006</v>
      </c>
      <c r="E369" s="50">
        <f t="shared" ref="E369" si="360">C369/C357-1</f>
        <v>-0.12968880385891357</v>
      </c>
      <c r="L369" s="48"/>
    </row>
    <row r="370" spans="1:12" x14ac:dyDescent="0.25">
      <c r="A370" s="15">
        <v>39721</v>
      </c>
      <c r="B370" s="40">
        <f>VLOOKUP(UMCSI_VS_USGDP!A370,'UMCSI-Exp-CC'!A:B,2,FALSE)</f>
        <v>70.3</v>
      </c>
      <c r="C370" s="40">
        <v>1166.3599999999999</v>
      </c>
      <c r="D370" s="40">
        <f t="shared" si="326"/>
        <v>-13.100000000000009</v>
      </c>
      <c r="E370" s="49">
        <f t="shared" ref="E370" si="361">C370/C358-1</f>
        <v>-0.23605043392827907</v>
      </c>
      <c r="L370" s="48"/>
    </row>
    <row r="371" spans="1:12" x14ac:dyDescent="0.25">
      <c r="A371" s="18">
        <v>39752</v>
      </c>
      <c r="B371" s="41">
        <f>VLOOKUP(UMCSI_VS_USGDP!A371,'UMCSI-Exp-CC'!A:B,2,FALSE)</f>
        <v>57.6</v>
      </c>
      <c r="C371" s="41">
        <v>968.75</v>
      </c>
      <c r="D371" s="41">
        <f t="shared" si="326"/>
        <v>-23.300000000000004</v>
      </c>
      <c r="E371" s="50">
        <f t="shared" ref="E371" si="362">C371/C359-1</f>
        <v>-0.37474989995998409</v>
      </c>
      <c r="L371" s="48"/>
    </row>
    <row r="372" spans="1:12" x14ac:dyDescent="0.25">
      <c r="A372" s="15">
        <v>39782</v>
      </c>
      <c r="B372" s="40">
        <f>VLOOKUP(UMCSI_VS_USGDP!A372,'UMCSI-Exp-CC'!A:B,2,FALSE)</f>
        <v>55.3</v>
      </c>
      <c r="C372" s="40">
        <v>896.24</v>
      </c>
      <c r="D372" s="40">
        <f t="shared" si="326"/>
        <v>-20.799999999999997</v>
      </c>
      <c r="E372" s="49">
        <f t="shared" ref="E372" si="363">C372/C360-1</f>
        <v>-0.3948985241098073</v>
      </c>
      <c r="L372" s="48"/>
    </row>
    <row r="373" spans="1:12" x14ac:dyDescent="0.25">
      <c r="A373" s="18">
        <v>39813</v>
      </c>
      <c r="B373" s="41">
        <f>VLOOKUP(UMCSI_VS_USGDP!A373,'UMCSI-Exp-CC'!A:B,2,FALSE)</f>
        <v>60.1</v>
      </c>
      <c r="C373" s="41">
        <v>903.25</v>
      </c>
      <c r="D373" s="41">
        <f t="shared" si="326"/>
        <v>-15.399999999999999</v>
      </c>
      <c r="E373" s="50">
        <f t="shared" ref="E373" si="364">C373/C361-1</f>
        <v>-0.38485793674575708</v>
      </c>
      <c r="L373" s="48"/>
    </row>
    <row r="374" spans="1:12" x14ac:dyDescent="0.25">
      <c r="A374" s="15">
        <v>39844</v>
      </c>
      <c r="B374" s="40">
        <f>VLOOKUP(UMCSI_VS_USGDP!A374,'UMCSI-Exp-CC'!A:B,2,FALSE)</f>
        <v>61.2</v>
      </c>
      <c r="C374" s="40">
        <v>825.88</v>
      </c>
      <c r="D374" s="40">
        <f t="shared" si="326"/>
        <v>-17.200000000000003</v>
      </c>
      <c r="E374" s="49">
        <f t="shared" ref="E374" si="365">C374/C362-1</f>
        <v>-0.40090674984585251</v>
      </c>
      <c r="L374" s="48"/>
    </row>
    <row r="375" spans="1:12" x14ac:dyDescent="0.25">
      <c r="A375" s="18">
        <v>39872</v>
      </c>
      <c r="B375" s="41">
        <f>VLOOKUP(UMCSI_VS_USGDP!A375,'UMCSI-Exp-CC'!A:B,2,FALSE)</f>
        <v>56.3</v>
      </c>
      <c r="C375" s="41">
        <v>735.09</v>
      </c>
      <c r="D375" s="41">
        <f t="shared" si="326"/>
        <v>-14.5</v>
      </c>
      <c r="E375" s="50">
        <f t="shared" ref="E375" si="366">C375/C363-1</f>
        <v>-0.44756243283256802</v>
      </c>
      <c r="L375" s="48"/>
    </row>
    <row r="376" spans="1:12" x14ac:dyDescent="0.25">
      <c r="A376" s="15">
        <v>39903</v>
      </c>
      <c r="B376" s="40">
        <f>VLOOKUP(UMCSI_VS_USGDP!A376,'UMCSI-Exp-CC'!A:B,2,FALSE)</f>
        <v>57.3</v>
      </c>
      <c r="C376" s="40">
        <v>797.87</v>
      </c>
      <c r="D376" s="40">
        <f t="shared" si="326"/>
        <v>-12.200000000000003</v>
      </c>
      <c r="E376" s="49">
        <f t="shared" ref="E376" si="367">C376/C364-1</f>
        <v>-0.39678687533076284</v>
      </c>
      <c r="L376" s="48"/>
    </row>
    <row r="377" spans="1:12" x14ac:dyDescent="0.25">
      <c r="A377" s="18">
        <v>39933</v>
      </c>
      <c r="B377" s="41">
        <f>VLOOKUP(UMCSI_VS_USGDP!A377,'UMCSI-Exp-CC'!A:B,2,FALSE)</f>
        <v>65.099999999999994</v>
      </c>
      <c r="C377" s="41">
        <v>872.81</v>
      </c>
      <c r="D377" s="41">
        <f t="shared" si="326"/>
        <v>2.4999999999999929</v>
      </c>
      <c r="E377" s="50">
        <f t="shared" ref="E377" si="368">C377/C365-1</f>
        <v>-0.37008061547788307</v>
      </c>
      <c r="L377" s="48"/>
    </row>
    <row r="378" spans="1:12" x14ac:dyDescent="0.25">
      <c r="A378" s="15">
        <v>39964</v>
      </c>
      <c r="B378" s="40">
        <f>VLOOKUP(UMCSI_VS_USGDP!A378,'UMCSI-Exp-CC'!A:B,2,FALSE)</f>
        <v>68.7</v>
      </c>
      <c r="C378" s="40">
        <v>919.14</v>
      </c>
      <c r="D378" s="40">
        <f t="shared" si="326"/>
        <v>8.9000000000000057</v>
      </c>
      <c r="E378" s="49">
        <f t="shared" ref="E378" si="369">C378/C366-1</f>
        <v>-0.34364958082806096</v>
      </c>
      <c r="L378" s="48"/>
    </row>
    <row r="379" spans="1:12" x14ac:dyDescent="0.25">
      <c r="A379" s="18">
        <v>39994</v>
      </c>
      <c r="B379" s="41">
        <f>VLOOKUP(UMCSI_VS_USGDP!A379,'UMCSI-Exp-CC'!A:B,2,FALSE)</f>
        <v>70.8</v>
      </c>
      <c r="C379" s="41">
        <v>919.32</v>
      </c>
      <c r="D379" s="41">
        <f t="shared" si="326"/>
        <v>14.399999999999999</v>
      </c>
      <c r="E379" s="50">
        <f t="shared" ref="E379" si="370">C379/C367-1</f>
        <v>-0.28178124999999998</v>
      </c>
      <c r="L379" s="48"/>
    </row>
    <row r="380" spans="1:12" x14ac:dyDescent="0.25">
      <c r="A380" s="15">
        <v>40025</v>
      </c>
      <c r="B380" s="40">
        <f>VLOOKUP(UMCSI_VS_USGDP!A380,'UMCSI-Exp-CC'!A:B,2,FALSE)</f>
        <v>66</v>
      </c>
      <c r="C380" s="40">
        <v>987.48</v>
      </c>
      <c r="D380" s="40">
        <f t="shared" si="326"/>
        <v>4.7999999999999972</v>
      </c>
      <c r="E380" s="49">
        <f t="shared" ref="E380" si="371">C380/C368-1</f>
        <v>-0.2208493111773896</v>
      </c>
      <c r="L380" s="48"/>
    </row>
    <row r="381" spans="1:12" x14ac:dyDescent="0.25">
      <c r="A381" s="18">
        <v>40056</v>
      </c>
      <c r="B381" s="41">
        <f>VLOOKUP(UMCSI_VS_USGDP!A381,'UMCSI-Exp-CC'!A:B,2,FALSE)</f>
        <v>65.7</v>
      </c>
      <c r="C381" s="41">
        <v>1020.62</v>
      </c>
      <c r="D381" s="41">
        <f t="shared" si="326"/>
        <v>2.7000000000000028</v>
      </c>
      <c r="E381" s="50">
        <f t="shared" ref="E381" si="372">C381/C369-1</f>
        <v>-0.20439964765401486</v>
      </c>
      <c r="L381" s="48"/>
    </row>
    <row r="382" spans="1:12" x14ac:dyDescent="0.25">
      <c r="A382" s="15">
        <v>40086</v>
      </c>
      <c r="B382" s="40">
        <f>VLOOKUP(UMCSI_VS_USGDP!A382,'UMCSI-Exp-CC'!A:B,2,FALSE)</f>
        <v>73.5</v>
      </c>
      <c r="C382" s="40">
        <v>1057.08</v>
      </c>
      <c r="D382" s="40">
        <f t="shared" si="326"/>
        <v>3.2000000000000028</v>
      </c>
      <c r="E382" s="49">
        <f t="shared" ref="E382" si="373">C382/C370-1</f>
        <v>-9.3693199355259105E-2</v>
      </c>
      <c r="L382" s="48"/>
    </row>
    <row r="383" spans="1:12" x14ac:dyDescent="0.25">
      <c r="A383" s="18">
        <v>40117</v>
      </c>
      <c r="B383" s="41">
        <f>VLOOKUP(UMCSI_VS_USGDP!A383,'UMCSI-Exp-CC'!A:B,2,FALSE)</f>
        <v>70.599999999999994</v>
      </c>
      <c r="C383" s="41">
        <v>1036.19</v>
      </c>
      <c r="D383" s="41">
        <f t="shared" si="326"/>
        <v>12.999999999999993</v>
      </c>
      <c r="E383" s="50">
        <f t="shared" ref="E383" si="374">C383/C371-1</f>
        <v>6.961548387096772E-2</v>
      </c>
      <c r="L383" s="48"/>
    </row>
    <row r="384" spans="1:12" x14ac:dyDescent="0.25">
      <c r="A384" s="15">
        <v>40147</v>
      </c>
      <c r="B384" s="40">
        <f>VLOOKUP(UMCSI_VS_USGDP!A384,'UMCSI-Exp-CC'!A:B,2,FALSE)</f>
        <v>67.400000000000006</v>
      </c>
      <c r="C384" s="40">
        <v>1095.6300000000001</v>
      </c>
      <c r="D384" s="40">
        <f t="shared" si="326"/>
        <v>12.100000000000009</v>
      </c>
      <c r="E384" s="49">
        <f t="shared" ref="E384" si="375">C384/C372-1</f>
        <v>0.22247389092207448</v>
      </c>
      <c r="L384" s="48"/>
    </row>
    <row r="385" spans="1:12" x14ac:dyDescent="0.25">
      <c r="A385" s="18">
        <v>40178</v>
      </c>
      <c r="B385" s="41">
        <f>VLOOKUP(UMCSI_VS_USGDP!A385,'UMCSI-Exp-CC'!A:B,2,FALSE)</f>
        <v>72.5</v>
      </c>
      <c r="C385" s="41">
        <v>1115.0999999999999</v>
      </c>
      <c r="D385" s="41">
        <f t="shared" si="326"/>
        <v>12.399999999999999</v>
      </c>
      <c r="E385" s="50">
        <f t="shared" ref="E385" si="376">C385/C373-1</f>
        <v>0.23454193191253792</v>
      </c>
      <c r="L385" s="48"/>
    </row>
    <row r="386" spans="1:12" x14ac:dyDescent="0.25">
      <c r="A386" s="15">
        <v>40209</v>
      </c>
      <c r="B386" s="40">
        <f>VLOOKUP(UMCSI_VS_USGDP!A386,'UMCSI-Exp-CC'!A:B,2,FALSE)</f>
        <v>74.400000000000006</v>
      </c>
      <c r="C386" s="40">
        <v>1073.8699999999999</v>
      </c>
      <c r="D386" s="40">
        <f t="shared" si="326"/>
        <v>13.200000000000003</v>
      </c>
      <c r="E386" s="49">
        <f t="shared" ref="E386" si="377">C386/C374-1</f>
        <v>0.30027364750326901</v>
      </c>
      <c r="L386" s="48"/>
    </row>
    <row r="387" spans="1:12" x14ac:dyDescent="0.25">
      <c r="A387" s="18">
        <v>40237</v>
      </c>
      <c r="B387" s="41">
        <f>VLOOKUP(UMCSI_VS_USGDP!A387,'UMCSI-Exp-CC'!A:B,2,FALSE)</f>
        <v>73.599999999999994</v>
      </c>
      <c r="C387" s="41">
        <v>1104.49</v>
      </c>
      <c r="D387" s="41">
        <f t="shared" si="326"/>
        <v>17.299999999999997</v>
      </c>
      <c r="E387" s="50">
        <f t="shared" ref="E387" si="378">C387/C375-1</f>
        <v>0.50252350052374539</v>
      </c>
      <c r="L387" s="48"/>
    </row>
    <row r="388" spans="1:12" x14ac:dyDescent="0.25">
      <c r="A388" s="15">
        <v>40268</v>
      </c>
      <c r="B388" s="40">
        <f>VLOOKUP(UMCSI_VS_USGDP!A388,'UMCSI-Exp-CC'!A:B,2,FALSE)</f>
        <v>73.599999999999994</v>
      </c>
      <c r="C388" s="40">
        <v>1169.43</v>
      </c>
      <c r="D388" s="40">
        <f t="shared" si="326"/>
        <v>16.299999999999997</v>
      </c>
      <c r="E388" s="49">
        <f t="shared" ref="E388" si="379">C388/C376-1</f>
        <v>0.4656898993570382</v>
      </c>
      <c r="L388" s="48"/>
    </row>
    <row r="389" spans="1:12" x14ac:dyDescent="0.25">
      <c r="A389" s="18">
        <v>40298</v>
      </c>
      <c r="B389" s="41">
        <f>VLOOKUP(UMCSI_VS_USGDP!A389,'UMCSI-Exp-CC'!A:B,2,FALSE)</f>
        <v>72.2</v>
      </c>
      <c r="C389" s="41">
        <v>1186.69</v>
      </c>
      <c r="D389" s="41">
        <f t="shared" si="326"/>
        <v>7.1000000000000085</v>
      </c>
      <c r="E389" s="50">
        <f t="shared" ref="E389" si="380">C389/C377-1</f>
        <v>0.35962007768013682</v>
      </c>
      <c r="L389" s="48"/>
    </row>
    <row r="390" spans="1:12" x14ac:dyDescent="0.25">
      <c r="A390" s="15">
        <v>40329</v>
      </c>
      <c r="B390" s="40">
        <f>VLOOKUP(UMCSI_VS_USGDP!A390,'UMCSI-Exp-CC'!A:B,2,FALSE)</f>
        <v>73.599999999999994</v>
      </c>
      <c r="C390" s="40">
        <v>1089.4100000000001</v>
      </c>
      <c r="D390" s="40">
        <f t="shared" si="326"/>
        <v>4.8999999999999915</v>
      </c>
      <c r="E390" s="49">
        <f t="shared" ref="E390" si="381">C390/C378-1</f>
        <v>0.18524925473812481</v>
      </c>
      <c r="L390" s="48"/>
    </row>
    <row r="391" spans="1:12" x14ac:dyDescent="0.25">
      <c r="A391" s="18">
        <v>40359</v>
      </c>
      <c r="B391" s="41">
        <f>VLOOKUP(UMCSI_VS_USGDP!A391,'UMCSI-Exp-CC'!A:B,2,FALSE)</f>
        <v>76</v>
      </c>
      <c r="C391" s="41">
        <v>1030.71</v>
      </c>
      <c r="D391" s="41">
        <f t="shared" si="326"/>
        <v>5.2000000000000028</v>
      </c>
      <c r="E391" s="50">
        <f t="shared" ref="E391" si="382">C391/C379-1</f>
        <v>0.12116564417177922</v>
      </c>
      <c r="L391" s="48"/>
    </row>
    <row r="392" spans="1:12" x14ac:dyDescent="0.25">
      <c r="A392" s="15">
        <v>40390</v>
      </c>
      <c r="B392" s="40">
        <f>VLOOKUP(UMCSI_VS_USGDP!A392,'UMCSI-Exp-CC'!A:B,2,FALSE)</f>
        <v>67.8</v>
      </c>
      <c r="C392" s="40">
        <v>1101.5999999999999</v>
      </c>
      <c r="D392" s="40">
        <f t="shared" si="326"/>
        <v>1.7999999999999972</v>
      </c>
      <c r="E392" s="49">
        <f t="shared" ref="E392" si="383">C392/C380-1</f>
        <v>0.11556689755741867</v>
      </c>
      <c r="L392" s="48"/>
    </row>
    <row r="393" spans="1:12" x14ac:dyDescent="0.25">
      <c r="A393" s="18">
        <v>40421</v>
      </c>
      <c r="B393" s="41">
        <f>VLOOKUP(UMCSI_VS_USGDP!A393,'UMCSI-Exp-CC'!A:B,2,FALSE)</f>
        <v>68.900000000000006</v>
      </c>
      <c r="C393" s="41">
        <v>1049.33</v>
      </c>
      <c r="D393" s="41">
        <f t="shared" si="326"/>
        <v>3.2000000000000028</v>
      </c>
      <c r="E393" s="50">
        <f t="shared" ref="E393" si="384">C393/C381-1</f>
        <v>2.8129960220258265E-2</v>
      </c>
      <c r="L393" s="48"/>
    </row>
    <row r="394" spans="1:12" x14ac:dyDescent="0.25">
      <c r="A394" s="15">
        <v>40451</v>
      </c>
      <c r="B394" s="40">
        <f>VLOOKUP(UMCSI_VS_USGDP!A394,'UMCSI-Exp-CC'!A:B,2,FALSE)</f>
        <v>68.2</v>
      </c>
      <c r="C394" s="40">
        <v>1141.2</v>
      </c>
      <c r="D394" s="40">
        <f t="shared" si="326"/>
        <v>-5.2999999999999972</v>
      </c>
      <c r="E394" s="49">
        <f t="shared" ref="E394" si="385">C394/C382-1</f>
        <v>7.9577704620274803E-2</v>
      </c>
      <c r="L394" s="48"/>
    </row>
    <row r="395" spans="1:12" x14ac:dyDescent="0.25">
      <c r="A395" s="18">
        <v>40482</v>
      </c>
      <c r="B395" s="41">
        <f>VLOOKUP(UMCSI_VS_USGDP!A395,'UMCSI-Exp-CC'!A:B,2,FALSE)</f>
        <v>67.7</v>
      </c>
      <c r="C395" s="41">
        <v>1183.26</v>
      </c>
      <c r="D395" s="41">
        <f t="shared" si="326"/>
        <v>-2.8999999999999915</v>
      </c>
      <c r="E395" s="50">
        <f t="shared" ref="E395" si="386">C395/C383-1</f>
        <v>0.14193342919734797</v>
      </c>
      <c r="L395" s="48"/>
    </row>
    <row r="396" spans="1:12" x14ac:dyDescent="0.25">
      <c r="A396" s="15">
        <v>40512</v>
      </c>
      <c r="B396" s="40">
        <f>VLOOKUP(UMCSI_VS_USGDP!A396,'UMCSI-Exp-CC'!A:B,2,FALSE)</f>
        <v>71.599999999999994</v>
      </c>
      <c r="C396" s="40">
        <v>1180.55</v>
      </c>
      <c r="D396" s="40">
        <f t="shared" si="326"/>
        <v>4.1999999999999886</v>
      </c>
      <c r="E396" s="49">
        <f t="shared" ref="E396" si="387">C396/C384-1</f>
        <v>7.7507917818971483E-2</v>
      </c>
      <c r="L396" s="48"/>
    </row>
    <row r="397" spans="1:12" x14ac:dyDescent="0.25">
      <c r="A397" s="18">
        <v>40543</v>
      </c>
      <c r="B397" s="41">
        <f>VLOOKUP(UMCSI_VS_USGDP!A397,'UMCSI-Exp-CC'!A:B,2,FALSE)</f>
        <v>74.5</v>
      </c>
      <c r="C397" s="41">
        <v>1257.6400000000001</v>
      </c>
      <c r="D397" s="41">
        <f t="shared" si="326"/>
        <v>2</v>
      </c>
      <c r="E397" s="50">
        <f t="shared" ref="E397" si="388">C397/C385-1</f>
        <v>0.12782710070845682</v>
      </c>
      <c r="L397" s="48"/>
    </row>
    <row r="398" spans="1:12" x14ac:dyDescent="0.25">
      <c r="A398" s="15">
        <v>40574</v>
      </c>
      <c r="B398" s="40">
        <f>VLOOKUP(UMCSI_VS_USGDP!A398,'UMCSI-Exp-CC'!A:B,2,FALSE)</f>
        <v>74.2</v>
      </c>
      <c r="C398" s="40">
        <v>1286.1199999999999</v>
      </c>
      <c r="D398" s="40">
        <f t="shared" si="326"/>
        <v>-0.20000000000000284</v>
      </c>
      <c r="E398" s="49">
        <f t="shared" ref="E398" si="389">C398/C386-1</f>
        <v>0.19764962239377204</v>
      </c>
      <c r="L398" s="48"/>
    </row>
    <row r="399" spans="1:12" x14ac:dyDescent="0.25">
      <c r="A399" s="18">
        <v>40602</v>
      </c>
      <c r="B399" s="41">
        <f>VLOOKUP(UMCSI_VS_USGDP!A399,'UMCSI-Exp-CC'!A:B,2,FALSE)</f>
        <v>77.5</v>
      </c>
      <c r="C399" s="41">
        <v>1327.22</v>
      </c>
      <c r="D399" s="41">
        <f t="shared" si="326"/>
        <v>3.9000000000000057</v>
      </c>
      <c r="E399" s="50">
        <f t="shared" ref="E399" si="390">C399/C387-1</f>
        <v>0.20165868409854326</v>
      </c>
      <c r="L399" s="48"/>
    </row>
    <row r="400" spans="1:12" x14ac:dyDescent="0.25">
      <c r="A400" s="15">
        <v>40633</v>
      </c>
      <c r="B400" s="40">
        <f>VLOOKUP(UMCSI_VS_USGDP!A400,'UMCSI-Exp-CC'!A:B,2,FALSE)</f>
        <v>67.5</v>
      </c>
      <c r="C400" s="40">
        <v>1325.83</v>
      </c>
      <c r="D400" s="40">
        <f t="shared" ref="D400:D463" si="391">B400-B388</f>
        <v>-6.0999999999999943</v>
      </c>
      <c r="E400" s="49">
        <f t="shared" ref="E400" si="392">C400/C388-1</f>
        <v>0.133740369239715</v>
      </c>
      <c r="L400" s="48"/>
    </row>
    <row r="401" spans="1:12" x14ac:dyDescent="0.25">
      <c r="A401" s="18">
        <v>40663</v>
      </c>
      <c r="B401" s="41">
        <f>VLOOKUP(UMCSI_VS_USGDP!A401,'UMCSI-Exp-CC'!A:B,2,FALSE)</f>
        <v>69.8</v>
      </c>
      <c r="C401" s="41">
        <v>1363.61</v>
      </c>
      <c r="D401" s="41">
        <f t="shared" si="391"/>
        <v>-2.4000000000000057</v>
      </c>
      <c r="E401" s="50">
        <f t="shared" ref="E401" si="393">C401/C389-1</f>
        <v>0.14908695615535628</v>
      </c>
      <c r="L401" s="48"/>
    </row>
    <row r="402" spans="1:12" x14ac:dyDescent="0.25">
      <c r="A402" s="15">
        <v>40694</v>
      </c>
      <c r="B402" s="40">
        <f>VLOOKUP(UMCSI_VS_USGDP!A402,'UMCSI-Exp-CC'!A:B,2,FALSE)</f>
        <v>74.3</v>
      </c>
      <c r="C402" s="40">
        <v>1345.2</v>
      </c>
      <c r="D402" s="40">
        <f t="shared" si="391"/>
        <v>0.70000000000000284</v>
      </c>
      <c r="E402" s="49">
        <f t="shared" ref="E402" si="394">C402/C390-1</f>
        <v>0.23479681662551277</v>
      </c>
      <c r="L402" s="48"/>
    </row>
    <row r="403" spans="1:12" x14ac:dyDescent="0.25">
      <c r="A403" s="18">
        <v>40724</v>
      </c>
      <c r="B403" s="41">
        <f>VLOOKUP(UMCSI_VS_USGDP!A403,'UMCSI-Exp-CC'!A:B,2,FALSE)</f>
        <v>71.5</v>
      </c>
      <c r="C403" s="41">
        <v>1320.64</v>
      </c>
      <c r="D403" s="41">
        <f t="shared" si="391"/>
        <v>-4.5</v>
      </c>
      <c r="E403" s="50">
        <f t="shared" ref="E403" si="395">C403/C391-1</f>
        <v>0.28129153690174746</v>
      </c>
      <c r="L403" s="48"/>
    </row>
    <row r="404" spans="1:12" x14ac:dyDescent="0.25">
      <c r="A404" s="15">
        <v>40755</v>
      </c>
      <c r="B404" s="40">
        <f>VLOOKUP(UMCSI_VS_USGDP!A404,'UMCSI-Exp-CC'!A:B,2,FALSE)</f>
        <v>63.7</v>
      </c>
      <c r="C404" s="40">
        <v>1292.28</v>
      </c>
      <c r="D404" s="40">
        <f t="shared" si="391"/>
        <v>-4.0999999999999943</v>
      </c>
      <c r="E404" s="49">
        <f t="shared" ref="E404" si="396">C404/C392-1</f>
        <v>0.17309368191721131</v>
      </c>
      <c r="L404" s="48"/>
    </row>
    <row r="405" spans="1:12" x14ac:dyDescent="0.25">
      <c r="A405" s="18">
        <v>40786</v>
      </c>
      <c r="B405" s="41">
        <f>VLOOKUP(UMCSI_VS_USGDP!A405,'UMCSI-Exp-CC'!A:B,2,FALSE)</f>
        <v>55.8</v>
      </c>
      <c r="C405" s="41">
        <v>1218.8900000000001</v>
      </c>
      <c r="D405" s="41">
        <f t="shared" si="391"/>
        <v>-13.100000000000009</v>
      </c>
      <c r="E405" s="50">
        <f t="shared" ref="E405" si="397">C405/C393-1</f>
        <v>0.16158882334442004</v>
      </c>
      <c r="L405" s="48"/>
    </row>
    <row r="406" spans="1:12" x14ac:dyDescent="0.25">
      <c r="A406" s="15">
        <v>40816</v>
      </c>
      <c r="B406" s="40">
        <f>VLOOKUP(UMCSI_VS_USGDP!A406,'UMCSI-Exp-CC'!A:B,2,FALSE)</f>
        <v>59.5</v>
      </c>
      <c r="C406" s="40">
        <v>1131.42</v>
      </c>
      <c r="D406" s="40">
        <f t="shared" si="391"/>
        <v>-8.7000000000000028</v>
      </c>
      <c r="E406" s="49">
        <f t="shared" ref="E406" si="398">C406/C394-1</f>
        <v>-8.5699263932702552E-3</v>
      </c>
      <c r="L406" s="48"/>
    </row>
    <row r="407" spans="1:12" x14ac:dyDescent="0.25">
      <c r="A407" s="18">
        <v>40847</v>
      </c>
      <c r="B407" s="41">
        <f>VLOOKUP(UMCSI_VS_USGDP!A407,'UMCSI-Exp-CC'!A:B,2,FALSE)</f>
        <v>60.8</v>
      </c>
      <c r="C407" s="41">
        <v>1253.3</v>
      </c>
      <c r="D407" s="41">
        <f t="shared" si="391"/>
        <v>-6.9000000000000057</v>
      </c>
      <c r="E407" s="50">
        <f t="shared" ref="E407" si="399">C407/C395-1</f>
        <v>5.9192400655815325E-2</v>
      </c>
      <c r="L407" s="48"/>
    </row>
    <row r="408" spans="1:12" x14ac:dyDescent="0.25">
      <c r="A408" s="15">
        <v>40877</v>
      </c>
      <c r="B408" s="40">
        <f>VLOOKUP(UMCSI_VS_USGDP!A408,'UMCSI-Exp-CC'!A:B,2,FALSE)</f>
        <v>63.7</v>
      </c>
      <c r="C408" s="40">
        <v>1246.96</v>
      </c>
      <c r="D408" s="40">
        <f t="shared" si="391"/>
        <v>-7.8999999999999915</v>
      </c>
      <c r="E408" s="49">
        <f t="shared" ref="E408" si="400">C408/C396-1</f>
        <v>5.6253441192664511E-2</v>
      </c>
      <c r="L408" s="48"/>
    </row>
    <row r="409" spans="1:12" x14ac:dyDescent="0.25">
      <c r="A409" s="18">
        <v>40908</v>
      </c>
      <c r="B409" s="41">
        <f>VLOOKUP(UMCSI_VS_USGDP!A409,'UMCSI-Exp-CC'!A:B,2,FALSE)</f>
        <v>69.900000000000006</v>
      </c>
      <c r="C409" s="41">
        <v>1257.5999999999999</v>
      </c>
      <c r="D409" s="41">
        <f t="shared" si="391"/>
        <v>-4.5999999999999943</v>
      </c>
      <c r="E409" s="50">
        <f t="shared" ref="E409" si="401">C409/C397-1</f>
        <v>-3.1805604147616684E-5</v>
      </c>
      <c r="L409" s="48"/>
    </row>
    <row r="410" spans="1:12" x14ac:dyDescent="0.25">
      <c r="A410" s="15">
        <v>40939</v>
      </c>
      <c r="B410" s="40">
        <f>VLOOKUP(UMCSI_VS_USGDP!A410,'UMCSI-Exp-CC'!A:B,2,FALSE)</f>
        <v>75</v>
      </c>
      <c r="C410" s="40">
        <v>1312.41</v>
      </c>
      <c r="D410" s="40">
        <f t="shared" si="391"/>
        <v>0.79999999999999716</v>
      </c>
      <c r="E410" s="49">
        <f t="shared" ref="E410" si="402">C410/C398-1</f>
        <v>2.0441327403352805E-2</v>
      </c>
      <c r="L410" s="48"/>
    </row>
    <row r="411" spans="1:12" x14ac:dyDescent="0.25">
      <c r="A411" s="18">
        <v>40968</v>
      </c>
      <c r="B411" s="41">
        <f>VLOOKUP(UMCSI_VS_USGDP!A411,'UMCSI-Exp-CC'!A:B,2,FALSE)</f>
        <v>75.3</v>
      </c>
      <c r="C411" s="41">
        <v>1365.68</v>
      </c>
      <c r="D411" s="41">
        <f t="shared" si="391"/>
        <v>-2.2000000000000028</v>
      </c>
      <c r="E411" s="50">
        <f t="shared" ref="E411" si="403">C411/C399-1</f>
        <v>2.8977863504166645E-2</v>
      </c>
      <c r="L411" s="48"/>
    </row>
    <row r="412" spans="1:12" x14ac:dyDescent="0.25">
      <c r="A412" s="15">
        <v>40999</v>
      </c>
      <c r="B412" s="40">
        <f>VLOOKUP(UMCSI_VS_USGDP!A412,'UMCSI-Exp-CC'!A:B,2,FALSE)</f>
        <v>76.2</v>
      </c>
      <c r="C412" s="40">
        <v>1408.47</v>
      </c>
      <c r="D412" s="40">
        <f t="shared" si="391"/>
        <v>8.7000000000000028</v>
      </c>
      <c r="E412" s="49">
        <f t="shared" ref="E412" si="404">C412/C400-1</f>
        <v>6.2330766387847625E-2</v>
      </c>
      <c r="L412" s="48"/>
    </row>
    <row r="413" spans="1:12" x14ac:dyDescent="0.25">
      <c r="A413" s="18">
        <v>41029</v>
      </c>
      <c r="B413" s="41">
        <f>VLOOKUP(UMCSI_VS_USGDP!A413,'UMCSI-Exp-CC'!A:B,2,FALSE)</f>
        <v>76.400000000000006</v>
      </c>
      <c r="C413" s="41">
        <v>1397.91</v>
      </c>
      <c r="D413" s="41">
        <f t="shared" si="391"/>
        <v>6.6000000000000085</v>
      </c>
      <c r="E413" s="50">
        <f t="shared" ref="E413" si="405">C413/C401-1</f>
        <v>2.515381964051322E-2</v>
      </c>
      <c r="L413" s="48"/>
    </row>
    <row r="414" spans="1:12" x14ac:dyDescent="0.25">
      <c r="A414" s="15">
        <v>41060</v>
      </c>
      <c r="B414" s="40">
        <f>VLOOKUP(UMCSI_VS_USGDP!A414,'UMCSI-Exp-CC'!A:B,2,FALSE)</f>
        <v>79.3</v>
      </c>
      <c r="C414" s="40">
        <v>1310.33</v>
      </c>
      <c r="D414" s="40">
        <f t="shared" si="391"/>
        <v>5</v>
      </c>
      <c r="E414" s="49">
        <f t="shared" ref="E414" si="406">C414/C402-1</f>
        <v>-2.5921796015462517E-2</v>
      </c>
      <c r="L414" s="48"/>
    </row>
    <row r="415" spans="1:12" x14ac:dyDescent="0.25">
      <c r="A415" s="18">
        <v>41090</v>
      </c>
      <c r="B415" s="41">
        <f>VLOOKUP(UMCSI_VS_USGDP!A415,'UMCSI-Exp-CC'!A:B,2,FALSE)</f>
        <v>73.2</v>
      </c>
      <c r="C415" s="41">
        <v>1362.16</v>
      </c>
      <c r="D415" s="41">
        <f t="shared" si="391"/>
        <v>1.7000000000000028</v>
      </c>
      <c r="E415" s="50">
        <f t="shared" ref="E415" si="407">C415/C403-1</f>
        <v>3.1439302156530236E-2</v>
      </c>
      <c r="L415" s="48"/>
    </row>
    <row r="416" spans="1:12" x14ac:dyDescent="0.25">
      <c r="A416" s="15">
        <v>41121</v>
      </c>
      <c r="B416" s="40">
        <f>VLOOKUP(UMCSI_VS_USGDP!A416,'UMCSI-Exp-CC'!A:B,2,FALSE)</f>
        <v>72.3</v>
      </c>
      <c r="C416" s="40">
        <v>1379.32</v>
      </c>
      <c r="D416" s="40">
        <f t="shared" si="391"/>
        <v>8.5999999999999943</v>
      </c>
      <c r="E416" s="49">
        <f t="shared" ref="E416" si="408">C416/C404-1</f>
        <v>6.7353824248614913E-2</v>
      </c>
      <c r="L416" s="48"/>
    </row>
    <row r="417" spans="1:12" x14ac:dyDescent="0.25">
      <c r="A417" s="18">
        <v>41152</v>
      </c>
      <c r="B417" s="41">
        <f>VLOOKUP(UMCSI_VS_USGDP!A417,'UMCSI-Exp-CC'!A:B,2,FALSE)</f>
        <v>74.3</v>
      </c>
      <c r="C417" s="41">
        <v>1406.58</v>
      </c>
      <c r="D417" s="41">
        <f t="shared" si="391"/>
        <v>18.5</v>
      </c>
      <c r="E417" s="50">
        <f t="shared" ref="E417" si="409">C417/C405-1</f>
        <v>0.15398436282191152</v>
      </c>
      <c r="L417" s="48"/>
    </row>
    <row r="418" spans="1:12" x14ac:dyDescent="0.25">
      <c r="A418" s="15">
        <v>41182</v>
      </c>
      <c r="B418" s="40">
        <f>VLOOKUP(UMCSI_VS_USGDP!A418,'UMCSI-Exp-CC'!A:B,2,FALSE)</f>
        <v>78.3</v>
      </c>
      <c r="C418" s="40">
        <v>1440.67</v>
      </c>
      <c r="D418" s="40">
        <f t="shared" si="391"/>
        <v>18.799999999999997</v>
      </c>
      <c r="E418" s="49">
        <f t="shared" ref="E418" si="410">C418/C406-1</f>
        <v>0.27332909087695101</v>
      </c>
      <c r="L418" s="48"/>
    </row>
    <row r="419" spans="1:12" x14ac:dyDescent="0.25">
      <c r="A419" s="18">
        <v>41213</v>
      </c>
      <c r="B419" s="41">
        <f>VLOOKUP(UMCSI_VS_USGDP!A419,'UMCSI-Exp-CC'!A:B,2,FALSE)</f>
        <v>82.6</v>
      </c>
      <c r="C419" s="41">
        <v>1412.16</v>
      </c>
      <c r="D419" s="41">
        <f t="shared" si="391"/>
        <v>21.799999999999997</v>
      </c>
      <c r="E419" s="50">
        <f t="shared" ref="E419" si="411">C419/C407-1</f>
        <v>0.12675337110029528</v>
      </c>
      <c r="L419" s="48"/>
    </row>
    <row r="420" spans="1:12" x14ac:dyDescent="0.25">
      <c r="A420" s="15">
        <v>41243</v>
      </c>
      <c r="B420" s="40">
        <f>VLOOKUP(UMCSI_VS_USGDP!A420,'UMCSI-Exp-CC'!A:B,2,FALSE)</f>
        <v>82.7</v>
      </c>
      <c r="C420" s="40">
        <v>1416.18</v>
      </c>
      <c r="D420" s="40">
        <f t="shared" si="391"/>
        <v>19</v>
      </c>
      <c r="E420" s="49">
        <f t="shared" ref="E420" si="412">C420/C408-1</f>
        <v>0.13570603708218387</v>
      </c>
      <c r="L420" s="48"/>
    </row>
    <row r="421" spans="1:12" x14ac:dyDescent="0.25">
      <c r="A421" s="18">
        <v>41274</v>
      </c>
      <c r="B421" s="41">
        <f>VLOOKUP(UMCSI_VS_USGDP!A421,'UMCSI-Exp-CC'!A:B,2,FALSE)</f>
        <v>72.900000000000006</v>
      </c>
      <c r="C421" s="41">
        <v>1426.19</v>
      </c>
      <c r="D421" s="41">
        <f t="shared" si="391"/>
        <v>3</v>
      </c>
      <c r="E421" s="50">
        <f t="shared" ref="E421" si="413">C421/C409-1</f>
        <v>0.13405693384223927</v>
      </c>
      <c r="L421" s="48"/>
    </row>
    <row r="422" spans="1:12" x14ac:dyDescent="0.25">
      <c r="A422" s="15">
        <v>41305</v>
      </c>
      <c r="B422" s="40">
        <f>VLOOKUP(UMCSI_VS_USGDP!A422,'UMCSI-Exp-CC'!A:B,2,FALSE)</f>
        <v>73.8</v>
      </c>
      <c r="C422" s="40">
        <v>1498.11</v>
      </c>
      <c r="D422" s="40">
        <f t="shared" si="391"/>
        <v>-1.2000000000000028</v>
      </c>
      <c r="E422" s="49">
        <f t="shared" ref="E422" si="414">C422/C410-1</f>
        <v>0.14149541682858247</v>
      </c>
      <c r="L422" s="48"/>
    </row>
    <row r="423" spans="1:12" x14ac:dyDescent="0.25">
      <c r="A423" s="18">
        <v>41333</v>
      </c>
      <c r="B423" s="41">
        <f>VLOOKUP(UMCSI_VS_USGDP!A423,'UMCSI-Exp-CC'!A:B,2,FALSE)</f>
        <v>77.599999999999994</v>
      </c>
      <c r="C423" s="41">
        <v>1514.68</v>
      </c>
      <c r="D423" s="41">
        <f t="shared" si="391"/>
        <v>2.2999999999999972</v>
      </c>
      <c r="E423" s="50">
        <f t="shared" ref="E423" si="415">C423/C411-1</f>
        <v>0.10910315740144094</v>
      </c>
      <c r="L423" s="48"/>
    </row>
    <row r="424" spans="1:12" x14ac:dyDescent="0.25">
      <c r="A424" s="15">
        <v>41364</v>
      </c>
      <c r="B424" s="40">
        <f>VLOOKUP(UMCSI_VS_USGDP!A424,'UMCSI-Exp-CC'!A:B,2,FALSE)</f>
        <v>78.599999999999994</v>
      </c>
      <c r="C424" s="40">
        <v>1569.19</v>
      </c>
      <c r="D424" s="40">
        <f t="shared" si="391"/>
        <v>2.3999999999999915</v>
      </c>
      <c r="E424" s="49">
        <f t="shared" ref="E424" si="416">C424/C412-1</f>
        <v>0.11410963669797725</v>
      </c>
      <c r="L424" s="48"/>
    </row>
    <row r="425" spans="1:12" x14ac:dyDescent="0.25">
      <c r="A425" s="18">
        <v>41394</v>
      </c>
      <c r="B425" s="41">
        <f>VLOOKUP(UMCSI_VS_USGDP!A425,'UMCSI-Exp-CC'!A:B,2,FALSE)</f>
        <v>76.400000000000006</v>
      </c>
      <c r="C425" s="41">
        <v>1597.57</v>
      </c>
      <c r="D425" s="41">
        <f t="shared" si="391"/>
        <v>0</v>
      </c>
      <c r="E425" s="50">
        <f t="shared" ref="E425" si="417">C425/C413-1</f>
        <v>0.14282750677797562</v>
      </c>
      <c r="L425" s="48"/>
    </row>
    <row r="426" spans="1:12" x14ac:dyDescent="0.25">
      <c r="A426" s="15">
        <v>41425</v>
      </c>
      <c r="B426" s="40">
        <f>VLOOKUP(UMCSI_VS_USGDP!A426,'UMCSI-Exp-CC'!A:B,2,FALSE)</f>
        <v>84.5</v>
      </c>
      <c r="C426" s="40">
        <v>1630.74</v>
      </c>
      <c r="D426" s="40">
        <f t="shared" si="391"/>
        <v>5.2000000000000028</v>
      </c>
      <c r="E426" s="49">
        <f t="shared" ref="E426" si="418">C426/C414-1</f>
        <v>0.24452618805949644</v>
      </c>
      <c r="L426" s="48"/>
    </row>
    <row r="427" spans="1:12" x14ac:dyDescent="0.25">
      <c r="A427" s="18">
        <v>41455</v>
      </c>
      <c r="B427" s="41">
        <f>VLOOKUP(UMCSI_VS_USGDP!A427,'UMCSI-Exp-CC'!A:B,2,FALSE)</f>
        <v>84.1</v>
      </c>
      <c r="C427" s="41">
        <v>1606.28</v>
      </c>
      <c r="D427" s="41">
        <f t="shared" si="391"/>
        <v>10.899999999999991</v>
      </c>
      <c r="E427" s="50">
        <f t="shared" ref="E427" si="419">C427/C415-1</f>
        <v>0.17921536383391068</v>
      </c>
      <c r="L427" s="48"/>
    </row>
    <row r="428" spans="1:12" x14ac:dyDescent="0.25">
      <c r="A428" s="15">
        <v>41486</v>
      </c>
      <c r="B428" s="40">
        <f>VLOOKUP(UMCSI_VS_USGDP!A428,'UMCSI-Exp-CC'!A:B,2,FALSE)</f>
        <v>85.1</v>
      </c>
      <c r="C428" s="40">
        <v>1685.73</v>
      </c>
      <c r="D428" s="40">
        <f t="shared" si="391"/>
        <v>12.799999999999997</v>
      </c>
      <c r="E428" s="49">
        <f t="shared" ref="E428" si="420">C428/C416-1</f>
        <v>0.22214569498013526</v>
      </c>
      <c r="L428" s="48"/>
    </row>
    <row r="429" spans="1:12" x14ac:dyDescent="0.25">
      <c r="A429" s="18">
        <v>41517</v>
      </c>
      <c r="B429" s="41">
        <f>VLOOKUP(UMCSI_VS_USGDP!A429,'UMCSI-Exp-CC'!A:B,2,FALSE)</f>
        <v>82.1</v>
      </c>
      <c r="C429" s="41">
        <v>1632.97</v>
      </c>
      <c r="D429" s="41">
        <f t="shared" si="391"/>
        <v>7.7999999999999972</v>
      </c>
      <c r="E429" s="50">
        <f t="shared" ref="E429" si="421">C429/C417-1</f>
        <v>0.16095067468611823</v>
      </c>
      <c r="L429" s="48"/>
    </row>
    <row r="430" spans="1:12" x14ac:dyDescent="0.25">
      <c r="A430" s="15">
        <v>41547</v>
      </c>
      <c r="B430" s="40">
        <f>VLOOKUP(UMCSI_VS_USGDP!A430,'UMCSI-Exp-CC'!A:B,2,FALSE)</f>
        <v>77.5</v>
      </c>
      <c r="C430" s="40">
        <v>1681.55</v>
      </c>
      <c r="D430" s="40">
        <f t="shared" si="391"/>
        <v>-0.79999999999999716</v>
      </c>
      <c r="E430" s="49">
        <f t="shared" ref="E430" si="422">C430/C418-1</f>
        <v>0.16719998334108421</v>
      </c>
      <c r="L430" s="48"/>
    </row>
    <row r="431" spans="1:12" x14ac:dyDescent="0.25">
      <c r="A431" s="18">
        <v>41578</v>
      </c>
      <c r="B431" s="41">
        <f>VLOOKUP(UMCSI_VS_USGDP!A431,'UMCSI-Exp-CC'!A:B,2,FALSE)</f>
        <v>73.2</v>
      </c>
      <c r="C431" s="41">
        <v>1756.54</v>
      </c>
      <c r="D431" s="41">
        <f t="shared" si="391"/>
        <v>-9.3999999999999915</v>
      </c>
      <c r="E431" s="50">
        <f t="shared" ref="E431" si="423">C431/C419-1</f>
        <v>0.24386755041921582</v>
      </c>
      <c r="L431" s="48"/>
    </row>
    <row r="432" spans="1:12" x14ac:dyDescent="0.25">
      <c r="A432" s="15">
        <v>41608</v>
      </c>
      <c r="B432" s="40">
        <f>VLOOKUP(UMCSI_VS_USGDP!A432,'UMCSI-Exp-CC'!A:B,2,FALSE)</f>
        <v>75.099999999999994</v>
      </c>
      <c r="C432" s="40">
        <v>1805.81</v>
      </c>
      <c r="D432" s="40">
        <f t="shared" si="391"/>
        <v>-7.6000000000000085</v>
      </c>
      <c r="E432" s="49">
        <f t="shared" ref="E432" si="424">C432/C420-1</f>
        <v>0.27512745554943563</v>
      </c>
      <c r="L432" s="48"/>
    </row>
    <row r="433" spans="1:12" x14ac:dyDescent="0.25">
      <c r="A433" s="18">
        <v>41639</v>
      </c>
      <c r="B433" s="41">
        <f>VLOOKUP(UMCSI_VS_USGDP!A433,'UMCSI-Exp-CC'!A:B,2,FALSE)</f>
        <v>82.5</v>
      </c>
      <c r="C433" s="41">
        <v>1848.36</v>
      </c>
      <c r="D433" s="41">
        <f t="shared" si="391"/>
        <v>9.5999999999999943</v>
      </c>
      <c r="E433" s="50">
        <f t="shared" ref="E433" si="425">C433/C421-1</f>
        <v>0.29601245275874866</v>
      </c>
      <c r="L433" s="48"/>
    </row>
    <row r="434" spans="1:12" x14ac:dyDescent="0.25">
      <c r="A434" s="15">
        <v>41670</v>
      </c>
      <c r="B434" s="40">
        <f>VLOOKUP(UMCSI_VS_USGDP!A434,'UMCSI-Exp-CC'!A:B,2,FALSE)</f>
        <v>81.2</v>
      </c>
      <c r="C434" s="40">
        <v>1782.59</v>
      </c>
      <c r="D434" s="40">
        <f t="shared" si="391"/>
        <v>7.4000000000000057</v>
      </c>
      <c r="E434" s="49">
        <f t="shared" ref="E434" si="426">C434/C422-1</f>
        <v>0.18989259800682201</v>
      </c>
      <c r="L434" s="48"/>
    </row>
    <row r="435" spans="1:12" x14ac:dyDescent="0.25">
      <c r="A435" s="18">
        <v>41698</v>
      </c>
      <c r="B435" s="41">
        <f>VLOOKUP(UMCSI_VS_USGDP!A435,'UMCSI-Exp-CC'!A:B,2,FALSE)</f>
        <v>81.599999999999994</v>
      </c>
      <c r="C435" s="41">
        <v>1859.45</v>
      </c>
      <c r="D435" s="41">
        <f t="shared" si="391"/>
        <v>4</v>
      </c>
      <c r="E435" s="50">
        <f t="shared" ref="E435" si="427">C435/C423-1</f>
        <v>0.22761903504370551</v>
      </c>
      <c r="L435" s="48"/>
    </row>
    <row r="436" spans="1:12" x14ac:dyDescent="0.25">
      <c r="A436" s="15">
        <v>41729</v>
      </c>
      <c r="B436" s="40">
        <f>VLOOKUP(UMCSI_VS_USGDP!A436,'UMCSI-Exp-CC'!A:B,2,FALSE)</f>
        <v>80</v>
      </c>
      <c r="C436" s="40">
        <v>1872.34</v>
      </c>
      <c r="D436" s="40">
        <f t="shared" si="391"/>
        <v>1.4000000000000057</v>
      </c>
      <c r="E436" s="49">
        <f t="shared" ref="E436" si="428">C436/C424-1</f>
        <v>0.19318884265130398</v>
      </c>
      <c r="L436" s="48"/>
    </row>
    <row r="437" spans="1:12" x14ac:dyDescent="0.25">
      <c r="A437" s="18">
        <v>41759</v>
      </c>
      <c r="B437" s="41">
        <f>VLOOKUP(UMCSI_VS_USGDP!A437,'UMCSI-Exp-CC'!A:B,2,FALSE)</f>
        <v>84.1</v>
      </c>
      <c r="C437" s="41">
        <v>1883.95</v>
      </c>
      <c r="D437" s="41">
        <f t="shared" si="391"/>
        <v>7.6999999999999886</v>
      </c>
      <c r="E437" s="50">
        <f t="shared" ref="E437" si="429">C437/C425-1</f>
        <v>0.17925975074644618</v>
      </c>
      <c r="L437" s="48"/>
    </row>
    <row r="438" spans="1:12" x14ac:dyDescent="0.25">
      <c r="A438" s="15">
        <v>41790</v>
      </c>
      <c r="B438" s="40">
        <f>VLOOKUP(UMCSI_VS_USGDP!A438,'UMCSI-Exp-CC'!A:B,2,FALSE)</f>
        <v>81.900000000000006</v>
      </c>
      <c r="C438" s="40">
        <v>1923.57</v>
      </c>
      <c r="D438" s="40">
        <f t="shared" si="391"/>
        <v>-2.5999999999999943</v>
      </c>
      <c r="E438" s="49">
        <f t="shared" ref="E438" si="430">C438/C426-1</f>
        <v>0.17956878472349969</v>
      </c>
      <c r="L438" s="48"/>
    </row>
    <row r="439" spans="1:12" x14ac:dyDescent="0.25">
      <c r="A439" s="18">
        <v>41820</v>
      </c>
      <c r="B439" s="41">
        <f>VLOOKUP(UMCSI_VS_USGDP!A439,'UMCSI-Exp-CC'!A:B,2,FALSE)</f>
        <v>82.5</v>
      </c>
      <c r="C439" s="41">
        <v>1960.23</v>
      </c>
      <c r="D439" s="41">
        <f t="shared" si="391"/>
        <v>-1.5999999999999943</v>
      </c>
      <c r="E439" s="50">
        <f t="shared" ref="E439" si="431">C439/C427-1</f>
        <v>0.22035386109520139</v>
      </c>
      <c r="L439" s="48"/>
    </row>
    <row r="440" spans="1:12" x14ac:dyDescent="0.25">
      <c r="A440" s="15">
        <v>41851</v>
      </c>
      <c r="B440" s="40">
        <f>VLOOKUP(UMCSI_VS_USGDP!A440,'UMCSI-Exp-CC'!A:B,2,FALSE)</f>
        <v>81.8</v>
      </c>
      <c r="C440" s="40">
        <v>1930.67</v>
      </c>
      <c r="D440" s="40">
        <f t="shared" si="391"/>
        <v>-3.2999999999999972</v>
      </c>
      <c r="E440" s="49">
        <f t="shared" ref="E440" si="432">C440/C428-1</f>
        <v>0.14530203532000985</v>
      </c>
      <c r="L440" s="48"/>
    </row>
    <row r="441" spans="1:12" x14ac:dyDescent="0.25">
      <c r="A441" s="18">
        <v>41882</v>
      </c>
      <c r="B441" s="41">
        <f>VLOOKUP(UMCSI_VS_USGDP!A441,'UMCSI-Exp-CC'!A:B,2,FALSE)</f>
        <v>82.5</v>
      </c>
      <c r="C441" s="41">
        <v>2003.37</v>
      </c>
      <c r="D441" s="41">
        <f t="shared" si="391"/>
        <v>0.40000000000000568</v>
      </c>
      <c r="E441" s="50">
        <f t="shared" ref="E441" si="433">C441/C429-1</f>
        <v>0.22682596740907668</v>
      </c>
      <c r="L441" s="48"/>
    </row>
    <row r="442" spans="1:12" x14ac:dyDescent="0.25">
      <c r="A442" s="15">
        <v>41912</v>
      </c>
      <c r="B442" s="40">
        <f>VLOOKUP(UMCSI_VS_USGDP!A442,'UMCSI-Exp-CC'!A:B,2,FALSE)</f>
        <v>84.6</v>
      </c>
      <c r="C442" s="40">
        <v>1972.29</v>
      </c>
      <c r="D442" s="40">
        <f t="shared" si="391"/>
        <v>7.0999999999999943</v>
      </c>
      <c r="E442" s="49">
        <f t="shared" ref="E442" si="434">C442/C430-1</f>
        <v>0.1729000029734471</v>
      </c>
      <c r="L442" s="48"/>
    </row>
    <row r="443" spans="1:12" x14ac:dyDescent="0.25">
      <c r="A443" s="18">
        <v>41943</v>
      </c>
      <c r="B443" s="41">
        <f>VLOOKUP(UMCSI_VS_USGDP!A443,'UMCSI-Exp-CC'!A:B,2,FALSE)</f>
        <v>86.9</v>
      </c>
      <c r="C443" s="41">
        <v>2018.05</v>
      </c>
      <c r="D443" s="41">
        <f t="shared" si="391"/>
        <v>13.700000000000003</v>
      </c>
      <c r="E443" s="50">
        <f t="shared" ref="E443" si="435">C443/C431-1</f>
        <v>0.14887790770491982</v>
      </c>
      <c r="L443" s="48"/>
    </row>
    <row r="444" spans="1:12" x14ac:dyDescent="0.25">
      <c r="A444" s="15">
        <v>41973</v>
      </c>
      <c r="B444" s="40">
        <f>VLOOKUP(UMCSI_VS_USGDP!A444,'UMCSI-Exp-CC'!A:B,2,FALSE)</f>
        <v>88.8</v>
      </c>
      <c r="C444" s="40">
        <v>2067.56</v>
      </c>
      <c r="D444" s="40">
        <f t="shared" si="391"/>
        <v>13.700000000000003</v>
      </c>
      <c r="E444" s="49">
        <f t="shared" ref="E444" si="436">C444/C432-1</f>
        <v>0.14494880413775535</v>
      </c>
      <c r="L444" s="48"/>
    </row>
    <row r="445" spans="1:12" x14ac:dyDescent="0.25">
      <c r="A445" s="18">
        <v>42004</v>
      </c>
      <c r="B445" s="41">
        <f>VLOOKUP(UMCSI_VS_USGDP!A445,'UMCSI-Exp-CC'!A:B,2,FALSE)</f>
        <v>93.6</v>
      </c>
      <c r="C445" s="41">
        <v>2058.9</v>
      </c>
      <c r="D445" s="41">
        <f t="shared" si="391"/>
        <v>11.099999999999994</v>
      </c>
      <c r="E445" s="50">
        <f t="shared" ref="E445" si="437">C445/C433-1</f>
        <v>0.11390638187366098</v>
      </c>
      <c r="L445" s="48"/>
    </row>
    <row r="446" spans="1:12" x14ac:dyDescent="0.25">
      <c r="A446" s="15">
        <v>42035</v>
      </c>
      <c r="B446" s="40">
        <f>VLOOKUP(UMCSI_VS_USGDP!A446,'UMCSI-Exp-CC'!A:B,2,FALSE)</f>
        <v>98.1</v>
      </c>
      <c r="C446" s="40">
        <v>1994.99</v>
      </c>
      <c r="D446" s="40">
        <f t="shared" si="391"/>
        <v>16.899999999999991</v>
      </c>
      <c r="E446" s="49">
        <f t="shared" ref="E446" si="438">C446/C434-1</f>
        <v>0.11915246916004252</v>
      </c>
      <c r="L446" s="48"/>
    </row>
    <row r="447" spans="1:12" x14ac:dyDescent="0.25">
      <c r="A447" s="18">
        <v>42063</v>
      </c>
      <c r="B447" s="41">
        <f>VLOOKUP(UMCSI_VS_USGDP!A447,'UMCSI-Exp-CC'!A:B,2,FALSE)</f>
        <v>95.4</v>
      </c>
      <c r="C447" s="41">
        <v>2104.5</v>
      </c>
      <c r="D447" s="41">
        <f t="shared" si="391"/>
        <v>13.800000000000011</v>
      </c>
      <c r="E447" s="50">
        <f t="shared" ref="E447" si="439">C447/C435-1</f>
        <v>0.13178628088951028</v>
      </c>
      <c r="L447" s="48"/>
    </row>
    <row r="448" spans="1:12" x14ac:dyDescent="0.25">
      <c r="A448" s="15">
        <v>42094</v>
      </c>
      <c r="B448" s="40">
        <f>VLOOKUP(UMCSI_VS_USGDP!A448,'UMCSI-Exp-CC'!A:B,2,FALSE)</f>
        <v>93</v>
      </c>
      <c r="C448" s="40">
        <v>2067.89</v>
      </c>
      <c r="D448" s="40">
        <f t="shared" si="391"/>
        <v>13</v>
      </c>
      <c r="E448" s="49">
        <f t="shared" ref="E448" si="440">C448/C436-1</f>
        <v>0.10444150100943195</v>
      </c>
      <c r="L448" s="48"/>
    </row>
    <row r="449" spans="1:12" x14ac:dyDescent="0.25">
      <c r="A449" s="18">
        <v>42124</v>
      </c>
      <c r="B449" s="41">
        <f>VLOOKUP(UMCSI_VS_USGDP!A449,'UMCSI-Exp-CC'!A:B,2,FALSE)</f>
        <v>95.9</v>
      </c>
      <c r="C449" s="41">
        <v>2085.5100000000002</v>
      </c>
      <c r="D449" s="41">
        <f t="shared" si="391"/>
        <v>11.800000000000011</v>
      </c>
      <c r="E449" s="50">
        <f t="shared" ref="E449" si="441">C449/C437-1</f>
        <v>0.10698797738793497</v>
      </c>
      <c r="L449" s="48"/>
    </row>
    <row r="450" spans="1:12" x14ac:dyDescent="0.25">
      <c r="A450" s="15">
        <v>42155</v>
      </c>
      <c r="B450" s="40">
        <f>VLOOKUP(UMCSI_VS_USGDP!A450,'UMCSI-Exp-CC'!A:B,2,FALSE)</f>
        <v>90.7</v>
      </c>
      <c r="C450" s="40">
        <v>2107.39</v>
      </c>
      <c r="D450" s="40">
        <f t="shared" si="391"/>
        <v>8.7999999999999972</v>
      </c>
      <c r="E450" s="49">
        <f t="shared" ref="E450" si="442">C450/C438-1</f>
        <v>9.5561897929370865E-2</v>
      </c>
      <c r="L450" s="48"/>
    </row>
    <row r="451" spans="1:12" x14ac:dyDescent="0.25">
      <c r="A451" s="18">
        <v>42185</v>
      </c>
      <c r="B451" s="41">
        <f>VLOOKUP(UMCSI_VS_USGDP!A451,'UMCSI-Exp-CC'!A:B,2,FALSE)</f>
        <v>96.1</v>
      </c>
      <c r="C451" s="41">
        <v>2063.11</v>
      </c>
      <c r="D451" s="41">
        <f t="shared" si="391"/>
        <v>13.599999999999994</v>
      </c>
      <c r="E451" s="50">
        <f t="shared" ref="E451" si="443">C451/C439-1</f>
        <v>5.2483637124214999E-2</v>
      </c>
      <c r="L451" s="48"/>
    </row>
    <row r="452" spans="1:12" x14ac:dyDescent="0.25">
      <c r="A452" s="15">
        <v>42216</v>
      </c>
      <c r="B452" s="40">
        <f>VLOOKUP(UMCSI_VS_USGDP!A452,'UMCSI-Exp-CC'!A:B,2,FALSE)</f>
        <v>93.1</v>
      </c>
      <c r="C452" s="40">
        <v>2103.84</v>
      </c>
      <c r="D452" s="40">
        <f t="shared" si="391"/>
        <v>11.299999999999997</v>
      </c>
      <c r="E452" s="49">
        <f t="shared" ref="E452" si="444">C452/C440-1</f>
        <v>8.9694251218489063E-2</v>
      </c>
      <c r="L452" s="48"/>
    </row>
    <row r="453" spans="1:12" x14ac:dyDescent="0.25">
      <c r="A453" s="18">
        <v>42247</v>
      </c>
      <c r="B453" s="41">
        <f>VLOOKUP(UMCSI_VS_USGDP!A453,'UMCSI-Exp-CC'!A:B,2,FALSE)</f>
        <v>91.9</v>
      </c>
      <c r="C453" s="41">
        <v>1972.18</v>
      </c>
      <c r="D453" s="41">
        <f t="shared" si="391"/>
        <v>9.4000000000000057</v>
      </c>
      <c r="E453" s="50">
        <f t="shared" ref="E453" si="445">C453/C441-1</f>
        <v>-1.5568766628231367E-2</v>
      </c>
      <c r="L453" s="48"/>
    </row>
    <row r="454" spans="1:12" x14ac:dyDescent="0.25">
      <c r="A454" s="15">
        <v>42277</v>
      </c>
      <c r="B454" s="40">
        <f>VLOOKUP(UMCSI_VS_USGDP!A454,'UMCSI-Exp-CC'!A:B,2,FALSE)</f>
        <v>87.2</v>
      </c>
      <c r="C454" s="40">
        <v>1920.03</v>
      </c>
      <c r="D454" s="40">
        <f t="shared" si="391"/>
        <v>2.6000000000000085</v>
      </c>
      <c r="E454" s="49">
        <f t="shared" ref="E454" si="446">C454/C442-1</f>
        <v>-2.6497117563847095E-2</v>
      </c>
      <c r="L454" s="48"/>
    </row>
    <row r="455" spans="1:12" x14ac:dyDescent="0.25">
      <c r="A455" s="18">
        <v>42308</v>
      </c>
      <c r="B455" s="41">
        <f>VLOOKUP(UMCSI_VS_USGDP!A455,'UMCSI-Exp-CC'!A:B,2,FALSE)</f>
        <v>90</v>
      </c>
      <c r="C455" s="41">
        <v>2079.36</v>
      </c>
      <c r="D455" s="41">
        <f t="shared" si="391"/>
        <v>3.0999999999999943</v>
      </c>
      <c r="E455" s="50">
        <f t="shared" ref="E455" si="447">C455/C443-1</f>
        <v>3.0380813161219988E-2</v>
      </c>
      <c r="L455" s="48"/>
    </row>
    <row r="456" spans="1:12" x14ac:dyDescent="0.25">
      <c r="A456" s="15">
        <v>42338</v>
      </c>
      <c r="B456" s="40">
        <f>VLOOKUP(UMCSI_VS_USGDP!A456,'UMCSI-Exp-CC'!A:B,2,FALSE)</f>
        <v>91.3</v>
      </c>
      <c r="C456" s="40">
        <v>2080.41</v>
      </c>
      <c r="D456" s="40">
        <f t="shared" si="391"/>
        <v>2.5</v>
      </c>
      <c r="E456" s="49">
        <f t="shared" ref="E456" si="448">C456/C444-1</f>
        <v>6.2150554276538816E-3</v>
      </c>
      <c r="L456" s="48"/>
    </row>
    <row r="457" spans="1:12" x14ac:dyDescent="0.25">
      <c r="A457" s="18">
        <v>42369</v>
      </c>
      <c r="B457" s="41">
        <f>VLOOKUP(UMCSI_VS_USGDP!A457,'UMCSI-Exp-CC'!A:B,2,FALSE)</f>
        <v>92.6</v>
      </c>
      <c r="C457" s="41">
        <v>2043.94</v>
      </c>
      <c r="D457" s="41">
        <f t="shared" si="391"/>
        <v>-1</v>
      </c>
      <c r="E457" s="50">
        <f t="shared" ref="E457" si="449">C457/C445-1</f>
        <v>-7.26601583369757E-3</v>
      </c>
      <c r="L457" s="48"/>
    </row>
    <row r="458" spans="1:12" x14ac:dyDescent="0.25">
      <c r="A458" s="15">
        <v>42400</v>
      </c>
      <c r="B458" s="40">
        <f>VLOOKUP(UMCSI_VS_USGDP!A458,'UMCSI-Exp-CC'!A:B,2,FALSE)</f>
        <v>92</v>
      </c>
      <c r="C458" s="40">
        <v>1940.24</v>
      </c>
      <c r="D458" s="40">
        <f t="shared" si="391"/>
        <v>-6.0999999999999943</v>
      </c>
      <c r="E458" s="49">
        <f t="shared" ref="E458" si="450">C458/C446-1</f>
        <v>-2.7443746585195883E-2</v>
      </c>
      <c r="L458" s="48"/>
    </row>
    <row r="459" spans="1:12" x14ac:dyDescent="0.25">
      <c r="A459" s="18">
        <v>42429</v>
      </c>
      <c r="B459" s="41">
        <f>VLOOKUP(UMCSI_VS_USGDP!A459,'UMCSI-Exp-CC'!A:B,2,FALSE)</f>
        <v>91.7</v>
      </c>
      <c r="C459" s="41">
        <v>1932.23</v>
      </c>
      <c r="D459" s="41">
        <f t="shared" si="391"/>
        <v>-3.7000000000000028</v>
      </c>
      <c r="E459" s="50">
        <f t="shared" ref="E459" si="451">C459/C447-1</f>
        <v>-8.1857923497267726E-2</v>
      </c>
      <c r="L459" s="48"/>
    </row>
    <row r="460" spans="1:12" x14ac:dyDescent="0.25">
      <c r="A460" s="15">
        <v>42460</v>
      </c>
      <c r="B460" s="40">
        <f>VLOOKUP(UMCSI_VS_USGDP!A460,'UMCSI-Exp-CC'!A:B,2,FALSE)</f>
        <v>91</v>
      </c>
      <c r="C460" s="40">
        <v>2059.7399999999998</v>
      </c>
      <c r="D460" s="40">
        <f t="shared" si="391"/>
        <v>-2</v>
      </c>
      <c r="E460" s="49">
        <f t="shared" ref="E460" si="452">C460/C448-1</f>
        <v>-3.9412154418272394E-3</v>
      </c>
      <c r="L460" s="48"/>
    </row>
    <row r="461" spans="1:12" x14ac:dyDescent="0.25">
      <c r="A461" s="18">
        <v>42490</v>
      </c>
      <c r="B461" s="41">
        <f>VLOOKUP(UMCSI_VS_USGDP!A461,'UMCSI-Exp-CC'!A:B,2,FALSE)</f>
        <v>89</v>
      </c>
      <c r="C461" s="41">
        <v>2065.3000000000002</v>
      </c>
      <c r="D461" s="41">
        <f t="shared" si="391"/>
        <v>-6.9000000000000057</v>
      </c>
      <c r="E461" s="50">
        <f t="shared" ref="E461" si="453">C461/C449-1</f>
        <v>-9.690675182569275E-3</v>
      </c>
      <c r="L461" s="48"/>
    </row>
    <row r="462" spans="1:12" x14ac:dyDescent="0.25">
      <c r="A462" s="15">
        <v>42521</v>
      </c>
      <c r="B462" s="40">
        <f>VLOOKUP(UMCSI_VS_USGDP!A462,'UMCSI-Exp-CC'!A:B,2,FALSE)</f>
        <v>94.7</v>
      </c>
      <c r="C462" s="40">
        <v>2096.96</v>
      </c>
      <c r="D462" s="40">
        <f t="shared" si="391"/>
        <v>4</v>
      </c>
      <c r="E462" s="49">
        <f t="shared" ref="E462" si="454">C462/C450-1</f>
        <v>-4.9492500201669953E-3</v>
      </c>
      <c r="L462" s="48"/>
    </row>
    <row r="463" spans="1:12" x14ac:dyDescent="0.25">
      <c r="A463" s="18">
        <v>42551</v>
      </c>
      <c r="B463" s="41">
        <f>VLOOKUP(UMCSI_VS_USGDP!A463,'UMCSI-Exp-CC'!A:B,2,FALSE)</f>
        <v>93.5</v>
      </c>
      <c r="C463" s="41">
        <v>2098.86</v>
      </c>
      <c r="D463" s="41">
        <f t="shared" si="391"/>
        <v>-2.5999999999999943</v>
      </c>
      <c r="E463" s="50">
        <f t="shared" ref="E463" si="455">C463/C451-1</f>
        <v>1.7328208384429278E-2</v>
      </c>
      <c r="L463" s="48"/>
    </row>
    <row r="464" spans="1:12" x14ac:dyDescent="0.25">
      <c r="A464" s="15">
        <v>42582</v>
      </c>
      <c r="B464" s="40">
        <f>VLOOKUP(UMCSI_VS_USGDP!A464,'UMCSI-Exp-CC'!A:B,2,FALSE)</f>
        <v>90</v>
      </c>
      <c r="C464" s="40">
        <v>2173.6</v>
      </c>
      <c r="D464" s="40">
        <f t="shared" ref="D464:D494" si="456">B464-B452</f>
        <v>-3.0999999999999943</v>
      </c>
      <c r="E464" s="49">
        <f t="shared" ref="E464" si="457">C464/C452-1</f>
        <v>3.3158415088599735E-2</v>
      </c>
      <c r="L464" s="48"/>
    </row>
    <row r="465" spans="1:12" x14ac:dyDescent="0.25">
      <c r="A465" s="18">
        <v>42613</v>
      </c>
      <c r="B465" s="41">
        <f>VLOOKUP(UMCSI_VS_USGDP!A465,'UMCSI-Exp-CC'!A:B,2,FALSE)</f>
        <v>89.8</v>
      </c>
      <c r="C465" s="41">
        <v>2170.9499999999998</v>
      </c>
      <c r="D465" s="41">
        <f t="shared" si="456"/>
        <v>-2.1000000000000085</v>
      </c>
      <c r="E465" s="50">
        <f t="shared" ref="E465" si="458">C465/C453-1</f>
        <v>0.10078694642476838</v>
      </c>
      <c r="L465" s="48"/>
    </row>
    <row r="466" spans="1:12" x14ac:dyDescent="0.25">
      <c r="A466" s="15">
        <v>42643</v>
      </c>
      <c r="B466" s="40">
        <f>VLOOKUP(UMCSI_VS_USGDP!A466,'UMCSI-Exp-CC'!A:B,2,FALSE)</f>
        <v>91.2</v>
      </c>
      <c r="C466" s="40">
        <v>2168.27</v>
      </c>
      <c r="D466" s="40">
        <f t="shared" si="456"/>
        <v>4</v>
      </c>
      <c r="E466" s="49">
        <f t="shared" ref="E466" si="459">C466/C454-1</f>
        <v>0.12928964651593988</v>
      </c>
      <c r="L466" s="48"/>
    </row>
    <row r="467" spans="1:12" x14ac:dyDescent="0.25">
      <c r="A467" s="18">
        <v>42674</v>
      </c>
      <c r="B467" s="41">
        <f>VLOOKUP(UMCSI_VS_USGDP!A467,'UMCSI-Exp-CC'!A:B,2,FALSE)</f>
        <v>87.2</v>
      </c>
      <c r="C467" s="41">
        <v>2126.15</v>
      </c>
      <c r="D467" s="41">
        <f t="shared" si="456"/>
        <v>-2.7999999999999972</v>
      </c>
      <c r="E467" s="50">
        <f t="shared" ref="E467" si="460">C467/C455-1</f>
        <v>2.250211603570329E-2</v>
      </c>
      <c r="L467" s="48"/>
    </row>
    <row r="468" spans="1:12" x14ac:dyDescent="0.25">
      <c r="A468" s="15">
        <v>42704</v>
      </c>
      <c r="B468" s="40">
        <f>VLOOKUP(UMCSI_VS_USGDP!A468,'UMCSI-Exp-CC'!A:B,2,FALSE)</f>
        <v>93.8</v>
      </c>
      <c r="C468" s="40">
        <v>2198.81</v>
      </c>
      <c r="D468" s="40">
        <f t="shared" si="456"/>
        <v>2.5</v>
      </c>
      <c r="E468" s="49">
        <f t="shared" ref="E468" si="461">C468/C456-1</f>
        <v>5.691185872015625E-2</v>
      </c>
      <c r="L468" s="48"/>
    </row>
    <row r="469" spans="1:12" x14ac:dyDescent="0.25">
      <c r="A469" s="18">
        <v>42735</v>
      </c>
      <c r="B469" s="41">
        <f>VLOOKUP(UMCSI_VS_USGDP!A469,'UMCSI-Exp-CC'!A:B,2,FALSE)</f>
        <v>98.2</v>
      </c>
      <c r="C469" s="41">
        <v>2238.83</v>
      </c>
      <c r="D469" s="41">
        <f t="shared" si="456"/>
        <v>5.6000000000000085</v>
      </c>
      <c r="E469" s="50">
        <f t="shared" ref="E469" si="462">C469/C457-1</f>
        <v>9.5350157049619799E-2</v>
      </c>
      <c r="L469" s="48"/>
    </row>
    <row r="470" spans="1:12" x14ac:dyDescent="0.25">
      <c r="A470" s="15">
        <v>42766</v>
      </c>
      <c r="B470" s="40">
        <f>VLOOKUP(UMCSI_VS_USGDP!A470,'UMCSI-Exp-CC'!A:B,2,FALSE)</f>
        <v>98.5</v>
      </c>
      <c r="C470" s="40">
        <v>2278.87</v>
      </c>
      <c r="D470" s="40">
        <f t="shared" si="456"/>
        <v>6.5</v>
      </c>
      <c r="E470" s="49">
        <f t="shared" ref="E470" si="463">C470/C458-1</f>
        <v>0.17452995505710622</v>
      </c>
      <c r="L470" s="48"/>
    </row>
    <row r="471" spans="1:12" x14ac:dyDescent="0.25">
      <c r="A471" s="18">
        <v>42794</v>
      </c>
      <c r="B471" s="41">
        <f>VLOOKUP(UMCSI_VS_USGDP!A471,'UMCSI-Exp-CC'!A:B,2,FALSE)</f>
        <v>96.3</v>
      </c>
      <c r="C471" s="41">
        <v>2363.64</v>
      </c>
      <c r="D471" s="41">
        <f t="shared" si="456"/>
        <v>4.5999999999999943</v>
      </c>
      <c r="E471" s="50">
        <f t="shared" ref="E471" si="464">C471/C459-1</f>
        <v>0.22327052162527217</v>
      </c>
      <c r="L471" s="48"/>
    </row>
    <row r="472" spans="1:12" x14ac:dyDescent="0.25">
      <c r="A472" s="15">
        <v>42825</v>
      </c>
      <c r="B472" s="40">
        <f>VLOOKUP(UMCSI_VS_USGDP!A472,'UMCSI-Exp-CC'!A:B,2,FALSE)</f>
        <v>96.9</v>
      </c>
      <c r="C472" s="40">
        <v>2362.7199999999998</v>
      </c>
      <c r="D472" s="40">
        <f t="shared" si="456"/>
        <v>5.9000000000000057</v>
      </c>
      <c r="E472" s="49">
        <f t="shared" ref="E472" si="465">C472/C460-1</f>
        <v>0.1470962354471923</v>
      </c>
      <c r="L472" s="48"/>
    </row>
    <row r="473" spans="1:12" x14ac:dyDescent="0.25">
      <c r="A473" s="18">
        <v>42855</v>
      </c>
      <c r="B473" s="41">
        <f>VLOOKUP(UMCSI_VS_USGDP!A473,'UMCSI-Exp-CC'!A:B,2,FALSE)</f>
        <v>97</v>
      </c>
      <c r="C473" s="41">
        <v>2384.1999999999998</v>
      </c>
      <c r="D473" s="41">
        <f t="shared" si="456"/>
        <v>8</v>
      </c>
      <c r="E473" s="50">
        <f t="shared" ref="E473" si="466">C473/C461-1</f>
        <v>0.15440856049968499</v>
      </c>
      <c r="L473" s="48"/>
    </row>
    <row r="474" spans="1:12" x14ac:dyDescent="0.25">
      <c r="A474" s="15">
        <v>42886</v>
      </c>
      <c r="B474" s="40">
        <f>VLOOKUP(UMCSI_VS_USGDP!A474,'UMCSI-Exp-CC'!A:B,2,FALSE)</f>
        <v>97.1</v>
      </c>
      <c r="C474" s="40">
        <v>2411.8000000000002</v>
      </c>
      <c r="D474" s="40">
        <f t="shared" si="456"/>
        <v>2.3999999999999915</v>
      </c>
      <c r="E474" s="49">
        <f t="shared" ref="E474" si="467">C474/C462-1</f>
        <v>0.15014115672211203</v>
      </c>
      <c r="L474" s="48"/>
    </row>
    <row r="475" spans="1:12" x14ac:dyDescent="0.25">
      <c r="A475" s="18">
        <v>42916</v>
      </c>
      <c r="B475" s="41">
        <f>VLOOKUP(UMCSI_VS_USGDP!A475,'UMCSI-Exp-CC'!A:B,2,FALSE)</f>
        <v>95.1</v>
      </c>
      <c r="C475" s="41">
        <v>2423.41</v>
      </c>
      <c r="D475" s="41">
        <f t="shared" si="456"/>
        <v>1.5999999999999943</v>
      </c>
      <c r="E475" s="50">
        <f t="shared" ref="E475" si="468">C475/C463-1</f>
        <v>0.15463156189550498</v>
      </c>
      <c r="L475" s="48"/>
    </row>
    <row r="476" spans="1:12" x14ac:dyDescent="0.25">
      <c r="A476" s="15">
        <v>42947</v>
      </c>
      <c r="B476" s="40">
        <f>VLOOKUP(UMCSI_VS_USGDP!A476,'UMCSI-Exp-CC'!A:B,2,FALSE)</f>
        <v>93.4</v>
      </c>
      <c r="C476" s="40">
        <v>2470.3000000000002</v>
      </c>
      <c r="D476" s="40">
        <f t="shared" si="456"/>
        <v>3.4000000000000057</v>
      </c>
      <c r="E476" s="49">
        <f t="shared" ref="E476" si="469">C476/C464-1</f>
        <v>0.13650165623849841</v>
      </c>
      <c r="L476" s="48"/>
    </row>
    <row r="477" spans="1:12" x14ac:dyDescent="0.25">
      <c r="A477" s="18">
        <v>42978</v>
      </c>
      <c r="B477" s="41">
        <f>VLOOKUP(UMCSI_VS_USGDP!A477,'UMCSI-Exp-CC'!A:B,2,FALSE)</f>
        <v>96.8</v>
      </c>
      <c r="C477" s="41">
        <v>2471.65</v>
      </c>
      <c r="D477" s="41">
        <f t="shared" si="456"/>
        <v>7</v>
      </c>
      <c r="E477" s="50">
        <f t="shared" ref="E477" si="470">C477/C465-1</f>
        <v>0.13851079020705237</v>
      </c>
      <c r="L477" s="48"/>
    </row>
    <row r="478" spans="1:12" x14ac:dyDescent="0.25">
      <c r="A478" s="15">
        <v>43008</v>
      </c>
      <c r="B478" s="40">
        <f>VLOOKUP(UMCSI_VS_USGDP!A478,'UMCSI-Exp-CC'!A:B,2,FALSE)</f>
        <v>95.1</v>
      </c>
      <c r="C478" s="40">
        <v>2519.36</v>
      </c>
      <c r="D478" s="40">
        <f t="shared" si="456"/>
        <v>3.8999999999999915</v>
      </c>
      <c r="E478" s="49">
        <f t="shared" ref="E478" si="471">C478/C466-1</f>
        <v>0.16192171639140884</v>
      </c>
      <c r="L478" s="48"/>
    </row>
    <row r="479" spans="1:12" x14ac:dyDescent="0.25">
      <c r="A479" s="18">
        <v>43039</v>
      </c>
      <c r="B479" s="41">
        <f>VLOOKUP(UMCSI_VS_USGDP!A479,'UMCSI-Exp-CC'!A:B,2,FALSE)</f>
        <v>100.7</v>
      </c>
      <c r="C479" s="41">
        <v>2575.2600000000002</v>
      </c>
      <c r="D479" s="41">
        <f t="shared" si="456"/>
        <v>13.5</v>
      </c>
      <c r="E479" s="50">
        <f t="shared" ref="E479" si="472">C479/C467-1</f>
        <v>0.21123156879806237</v>
      </c>
      <c r="L479" s="48"/>
    </row>
    <row r="480" spans="1:12" x14ac:dyDescent="0.25">
      <c r="A480" s="15">
        <v>43069</v>
      </c>
      <c r="B480" s="40">
        <f>VLOOKUP(UMCSI_VS_USGDP!A480,'UMCSI-Exp-CC'!A:B,2,FALSE)</f>
        <v>98.5</v>
      </c>
      <c r="C480" s="40">
        <v>2647.58</v>
      </c>
      <c r="D480" s="40">
        <f t="shared" si="456"/>
        <v>4.7000000000000028</v>
      </c>
      <c r="E480" s="49">
        <f t="shared" ref="E480" si="473">C480/C468-1</f>
        <v>0.20409676143004618</v>
      </c>
      <c r="L480" s="48"/>
    </row>
    <row r="481" spans="1:12" x14ac:dyDescent="0.25">
      <c r="A481" s="18">
        <v>43100</v>
      </c>
      <c r="B481" s="41">
        <f>VLOOKUP(UMCSI_VS_USGDP!A481,'UMCSI-Exp-CC'!A:B,2,FALSE)</f>
        <v>95.9</v>
      </c>
      <c r="C481" s="41">
        <v>2673.61</v>
      </c>
      <c r="D481" s="41">
        <f t="shared" si="456"/>
        <v>-2.2999999999999972</v>
      </c>
      <c r="E481" s="50">
        <f t="shared" ref="E481" si="474">C481/C469-1</f>
        <v>0.19419964892376829</v>
      </c>
      <c r="L481" s="48"/>
    </row>
    <row r="482" spans="1:12" x14ac:dyDescent="0.25">
      <c r="A482" s="15">
        <v>43131</v>
      </c>
      <c r="B482" s="40">
        <f>VLOOKUP(UMCSI_VS_USGDP!A482,'UMCSI-Exp-CC'!A:B,2,FALSE)</f>
        <v>95.7</v>
      </c>
      <c r="C482" s="40">
        <v>2823.81</v>
      </c>
      <c r="D482" s="40">
        <f t="shared" si="456"/>
        <v>-2.7999999999999972</v>
      </c>
      <c r="E482" s="49">
        <f t="shared" ref="E482" si="475">C482/C470-1</f>
        <v>0.23912728676931994</v>
      </c>
      <c r="L482" s="48"/>
    </row>
    <row r="483" spans="1:12" x14ac:dyDescent="0.25">
      <c r="A483" s="18">
        <v>43159</v>
      </c>
      <c r="B483" s="41">
        <f>VLOOKUP(UMCSI_VS_USGDP!A483,'UMCSI-Exp-CC'!A:B,2,FALSE)</f>
        <v>99.7</v>
      </c>
      <c r="C483" s="41">
        <v>2713.83</v>
      </c>
      <c r="D483" s="41">
        <f t="shared" si="456"/>
        <v>3.4000000000000057</v>
      </c>
      <c r="E483" s="50">
        <f t="shared" ref="E483" si="476">C483/C471-1</f>
        <v>0.14815707975833892</v>
      </c>
      <c r="L483" s="48"/>
    </row>
    <row r="484" spans="1:12" x14ac:dyDescent="0.25">
      <c r="A484" s="15">
        <v>43190</v>
      </c>
      <c r="B484" s="40">
        <f>VLOOKUP(UMCSI_VS_USGDP!A484,'UMCSI-Exp-CC'!A:B,2,FALSE)</f>
        <v>101.4</v>
      </c>
      <c r="C484" s="40">
        <v>2640.87</v>
      </c>
      <c r="D484" s="40">
        <f t="shared" si="456"/>
        <v>4.5</v>
      </c>
      <c r="E484" s="49">
        <f t="shared" ref="E484" si="477">C484/C472-1</f>
        <v>0.11772448703189542</v>
      </c>
      <c r="L484" s="48"/>
    </row>
    <row r="485" spans="1:12" x14ac:dyDescent="0.25">
      <c r="A485" s="18">
        <v>43220</v>
      </c>
      <c r="B485" s="41">
        <f>VLOOKUP(UMCSI_VS_USGDP!A485,'UMCSI-Exp-CC'!A:B,2,FALSE)</f>
        <v>98.8</v>
      </c>
      <c r="C485" s="41">
        <v>2648.05</v>
      </c>
      <c r="D485" s="41">
        <f t="shared" si="456"/>
        <v>1.7999999999999972</v>
      </c>
      <c r="E485" s="50">
        <f t="shared" ref="E485" si="478">C485/C473-1</f>
        <v>0.11066605150574627</v>
      </c>
      <c r="L485" s="48"/>
    </row>
    <row r="486" spans="1:12" x14ac:dyDescent="0.25">
      <c r="A486" s="15">
        <v>43251</v>
      </c>
      <c r="B486" s="40">
        <f>VLOOKUP(UMCSI_VS_USGDP!A486,'UMCSI-Exp-CC'!A:B,2,FALSE)</f>
        <v>98</v>
      </c>
      <c r="C486" s="40">
        <v>2705.27</v>
      </c>
      <c r="D486" s="40">
        <f t="shared" si="456"/>
        <v>0.90000000000000568</v>
      </c>
      <c r="E486" s="49">
        <f t="shared" ref="E486" si="479">C486/C474-1</f>
        <v>0.12168090223069905</v>
      </c>
      <c r="L486" s="48"/>
    </row>
    <row r="487" spans="1:12" x14ac:dyDescent="0.25">
      <c r="A487" s="18">
        <v>43281</v>
      </c>
      <c r="B487" s="41">
        <f>VLOOKUP(UMCSI_VS_USGDP!A487,'UMCSI-Exp-CC'!A:B,2,FALSE)</f>
        <v>98.2</v>
      </c>
      <c r="C487" s="41">
        <v>2718.37</v>
      </c>
      <c r="D487" s="41">
        <f t="shared" si="456"/>
        <v>3.1000000000000085</v>
      </c>
      <c r="E487" s="50">
        <f t="shared" ref="E487" si="480">C487/C475-1</f>
        <v>0.12171279313034122</v>
      </c>
      <c r="L487" s="48"/>
    </row>
    <row r="488" spans="1:12" x14ac:dyDescent="0.25">
      <c r="A488" s="15">
        <v>43312</v>
      </c>
      <c r="B488" s="40">
        <f>VLOOKUP(UMCSI_VS_USGDP!A488,'UMCSI-Exp-CC'!A:B,2,FALSE)</f>
        <v>97.9</v>
      </c>
      <c r="C488" s="40">
        <v>2816.29</v>
      </c>
      <c r="D488" s="40">
        <f t="shared" si="456"/>
        <v>4.5</v>
      </c>
      <c r="E488" s="49">
        <f t="shared" ref="E488" si="481">C488/C476-1</f>
        <v>0.14005991175160903</v>
      </c>
      <c r="L488" s="48"/>
    </row>
    <row r="489" spans="1:12" x14ac:dyDescent="0.25">
      <c r="A489" s="18">
        <v>43343</v>
      </c>
      <c r="B489" s="41">
        <f>VLOOKUP(UMCSI_VS_USGDP!A489,'UMCSI-Exp-CC'!A:B,2,FALSE)</f>
        <v>96.2</v>
      </c>
      <c r="C489" s="41">
        <v>2901.52</v>
      </c>
      <c r="D489" s="41">
        <f t="shared" si="456"/>
        <v>-0.59999999999999432</v>
      </c>
      <c r="E489" s="50">
        <f t="shared" ref="E489" si="482">C489/C477-1</f>
        <v>0.17392025569963376</v>
      </c>
      <c r="L489" s="48"/>
    </row>
    <row r="490" spans="1:12" x14ac:dyDescent="0.25">
      <c r="A490" s="15">
        <v>43373</v>
      </c>
      <c r="B490" s="40">
        <f>VLOOKUP(UMCSI_VS_USGDP!A490,'UMCSI-Exp-CC'!A:B,2,FALSE)</f>
        <v>100.1</v>
      </c>
      <c r="C490" s="40">
        <v>2913.98</v>
      </c>
      <c r="D490" s="40">
        <f t="shared" si="456"/>
        <v>5</v>
      </c>
      <c r="E490" s="49">
        <f t="shared" ref="E490" si="483">C490/C478-1</f>
        <v>0.1566350184173757</v>
      </c>
      <c r="L490" s="48"/>
    </row>
    <row r="491" spans="1:12" x14ac:dyDescent="0.25">
      <c r="A491" s="28">
        <v>43404</v>
      </c>
      <c r="B491" s="41">
        <f>VLOOKUP(UMCSI_VS_USGDP!A491,'UMCSI-Exp-CC'!A:B,2,FALSE)</f>
        <v>98.6</v>
      </c>
      <c r="C491" s="41">
        <v>2711.74</v>
      </c>
      <c r="D491" s="41">
        <f t="shared" si="456"/>
        <v>-2.1000000000000085</v>
      </c>
      <c r="E491" s="50">
        <f t="shared" ref="E491" si="484">C491/C479-1</f>
        <v>5.2996590635508545E-2</v>
      </c>
      <c r="L491" s="48"/>
    </row>
    <row r="492" spans="1:12" x14ac:dyDescent="0.25">
      <c r="A492" s="15">
        <v>43434</v>
      </c>
      <c r="B492" s="40">
        <f>VLOOKUP(UMCSI_VS_USGDP!A492,'UMCSI-Exp-CC'!A:B,2,FALSE)</f>
        <v>97.5</v>
      </c>
      <c r="C492" s="40">
        <v>2760.17</v>
      </c>
      <c r="D492" s="40">
        <f t="shared" si="456"/>
        <v>-1</v>
      </c>
      <c r="E492" s="49">
        <f t="shared" ref="E492" si="485">C492/C480-1</f>
        <v>4.2525627176515979E-2</v>
      </c>
      <c r="L492" s="48"/>
    </row>
    <row r="493" spans="1:12" x14ac:dyDescent="0.25">
      <c r="A493" s="28">
        <v>43465</v>
      </c>
      <c r="B493" s="41">
        <f>VLOOKUP(UMCSI_VS_USGDP!A493,'UMCSI-Exp-CC'!A:B,2,FALSE)</f>
        <v>98.3</v>
      </c>
      <c r="C493" s="41">
        <v>2506.85</v>
      </c>
      <c r="D493" s="41">
        <f t="shared" si="456"/>
        <v>2.3999999999999915</v>
      </c>
      <c r="E493" s="50">
        <f t="shared" ref="E493" si="486">C493/C481-1</f>
        <v>-6.2372597349650949E-2</v>
      </c>
      <c r="L493" s="48"/>
    </row>
    <row r="494" spans="1:12" x14ac:dyDescent="0.25">
      <c r="A494" s="15">
        <v>43496</v>
      </c>
      <c r="B494" s="40">
        <f>VLOOKUP(UMCSI_VS_USGDP!A494,'UMCSI-Exp-CC'!A:B,2,FALSE)</f>
        <v>91.2</v>
      </c>
      <c r="C494" s="40">
        <v>2704.1</v>
      </c>
      <c r="D494" s="40">
        <f t="shared" si="456"/>
        <v>-4.5</v>
      </c>
      <c r="E494" s="49">
        <f t="shared" ref="E494:E495" si="487">C494/C482-1</f>
        <v>-4.2393078854455535E-2</v>
      </c>
      <c r="L494" s="48"/>
    </row>
    <row r="495" spans="1:12" x14ac:dyDescent="0.25">
      <c r="A495" s="28">
        <v>43524</v>
      </c>
      <c r="B495" s="41">
        <f>VLOOKUP(UMCSI_VS_USGDP!A495,'UMCSI-Exp-CC'!A:B,2,FALSE)</f>
        <v>93.8</v>
      </c>
      <c r="C495" s="41">
        <v>2784.49</v>
      </c>
      <c r="D495" s="41">
        <f t="shared" ref="D495:D518" si="488">B495-B483</f>
        <v>-5.9000000000000057</v>
      </c>
      <c r="E495" s="50">
        <f t="shared" si="487"/>
        <v>2.6037003054723451E-2</v>
      </c>
      <c r="L495" s="48"/>
    </row>
    <row r="496" spans="1:12" x14ac:dyDescent="0.25">
      <c r="A496" s="15">
        <v>43555</v>
      </c>
      <c r="B496" s="40">
        <f>VLOOKUP(UMCSI_VS_USGDP!A496,'UMCSI-Exp-CC'!A:B,2,FALSE)</f>
        <v>98.4</v>
      </c>
      <c r="C496" s="40">
        <v>2834.4</v>
      </c>
      <c r="D496" s="40">
        <f t="shared" si="488"/>
        <v>-3</v>
      </c>
      <c r="E496" s="49">
        <f t="shared" ref="E496:E518" si="489">C496/C484-1</f>
        <v>7.3282668211612112E-2</v>
      </c>
      <c r="L496" s="48"/>
    </row>
    <row r="497" spans="1:12" x14ac:dyDescent="0.25">
      <c r="A497" s="28">
        <v>43585</v>
      </c>
      <c r="B497" s="41">
        <f>VLOOKUP(UMCSI_VS_USGDP!A497,'UMCSI-Exp-CC'!A:B,2,FALSE)</f>
        <v>97.2</v>
      </c>
      <c r="C497" s="41">
        <v>2945.83</v>
      </c>
      <c r="D497" s="41">
        <f t="shared" si="488"/>
        <v>-1.5999999999999943</v>
      </c>
      <c r="E497" s="50">
        <f t="shared" si="489"/>
        <v>0.11245255943052435</v>
      </c>
      <c r="L497" s="48"/>
    </row>
    <row r="498" spans="1:12" x14ac:dyDescent="0.25">
      <c r="A498" s="15">
        <v>43616</v>
      </c>
      <c r="B498" s="40">
        <f>VLOOKUP(UMCSI_VS_USGDP!A498,'UMCSI-Exp-CC'!A:B,2,FALSE)</f>
        <v>100</v>
      </c>
      <c r="C498" s="40">
        <v>2752.06</v>
      </c>
      <c r="D498" s="40">
        <f t="shared" si="488"/>
        <v>2</v>
      </c>
      <c r="E498" s="49">
        <f t="shared" si="489"/>
        <v>1.7295870652467293E-2</v>
      </c>
      <c r="L498" s="48"/>
    </row>
    <row r="499" spans="1:12" x14ac:dyDescent="0.25">
      <c r="A499" s="28">
        <v>43646</v>
      </c>
      <c r="B499" s="41">
        <f>VLOOKUP(UMCSI_VS_USGDP!A499,'UMCSI-Exp-CC'!A:B,2,FALSE)</f>
        <v>98.2</v>
      </c>
      <c r="C499" s="41">
        <v>2941.76</v>
      </c>
      <c r="D499" s="41">
        <f t="shared" si="488"/>
        <v>0</v>
      </c>
      <c r="E499" s="50">
        <f t="shared" si="489"/>
        <v>8.2177922799324676E-2</v>
      </c>
      <c r="L499" s="48"/>
    </row>
    <row r="500" spans="1:12" x14ac:dyDescent="0.25">
      <c r="A500" s="15">
        <v>43677</v>
      </c>
      <c r="B500" s="40">
        <f>VLOOKUP(UMCSI_VS_USGDP!A500,'UMCSI-Exp-CC'!A:B,2,FALSE)</f>
        <v>98.4</v>
      </c>
      <c r="C500" s="40">
        <v>2980.38</v>
      </c>
      <c r="D500" s="40">
        <f t="shared" si="488"/>
        <v>0.5</v>
      </c>
      <c r="E500" s="49">
        <f t="shared" si="489"/>
        <v>5.8264596330633633E-2</v>
      </c>
      <c r="L500" s="48"/>
    </row>
    <row r="501" spans="1:12" x14ac:dyDescent="0.25">
      <c r="A501" s="28">
        <v>43708</v>
      </c>
      <c r="B501" s="41">
        <f>VLOOKUP(UMCSI_VS_USGDP!A501,'UMCSI-Exp-CC'!A:B,2,FALSE)</f>
        <v>89.8</v>
      </c>
      <c r="C501" s="41">
        <v>2926.46</v>
      </c>
      <c r="D501" s="41">
        <f t="shared" si="488"/>
        <v>-6.4000000000000057</v>
      </c>
      <c r="E501" s="50">
        <f t="shared" si="489"/>
        <v>8.5954947751523125E-3</v>
      </c>
      <c r="L501" s="48"/>
    </row>
    <row r="502" spans="1:12" x14ac:dyDescent="0.25">
      <c r="A502" s="15">
        <v>43738</v>
      </c>
      <c r="B502" s="40">
        <f>VLOOKUP(UMCSI_VS_USGDP!A502,'UMCSI-Exp-CC'!A:B,2,FALSE)</f>
        <v>93.2</v>
      </c>
      <c r="C502" s="40">
        <v>2976.74</v>
      </c>
      <c r="D502" s="40">
        <f t="shared" si="488"/>
        <v>-6.8999999999999915</v>
      </c>
      <c r="E502" s="49">
        <f t="shared" si="489"/>
        <v>2.1537553449234359E-2</v>
      </c>
      <c r="L502" s="48"/>
    </row>
    <row r="503" spans="1:12" x14ac:dyDescent="0.25">
      <c r="A503" s="28">
        <v>43769</v>
      </c>
      <c r="B503" s="41">
        <f>VLOOKUP(UMCSI_VS_USGDP!A503,'UMCSI-Exp-CC'!A:B,2,FALSE)</f>
        <v>95.5</v>
      </c>
      <c r="C503" s="41">
        <v>3037.56</v>
      </c>
      <c r="D503" s="41">
        <f t="shared" si="488"/>
        <v>-3.0999999999999943</v>
      </c>
      <c r="E503" s="50">
        <f t="shared" si="489"/>
        <v>0.12015163695634534</v>
      </c>
      <c r="L503" s="48"/>
    </row>
    <row r="504" spans="1:12" x14ac:dyDescent="0.25">
      <c r="A504" s="15">
        <v>43799</v>
      </c>
      <c r="B504" s="40">
        <f>VLOOKUP(UMCSI_VS_USGDP!A504,'UMCSI-Exp-CC'!A:B,2,FALSE)</f>
        <v>96.8</v>
      </c>
      <c r="C504" s="40">
        <v>3140.98</v>
      </c>
      <c r="D504" s="40">
        <f t="shared" si="488"/>
        <v>-0.70000000000000284</v>
      </c>
      <c r="E504" s="49">
        <f t="shared" si="489"/>
        <v>0.13796613976675354</v>
      </c>
      <c r="L504" s="48"/>
    </row>
    <row r="505" spans="1:12" x14ac:dyDescent="0.25">
      <c r="A505" s="28">
        <v>43830</v>
      </c>
      <c r="B505" s="41">
        <f>VLOOKUP(UMCSI_VS_USGDP!A505,'UMCSI-Exp-CC'!A:B,2,FALSE)</f>
        <v>99.3</v>
      </c>
      <c r="C505" s="41">
        <v>3230.78</v>
      </c>
      <c r="D505" s="41">
        <f t="shared" si="488"/>
        <v>1</v>
      </c>
      <c r="E505" s="50">
        <f t="shared" si="489"/>
        <v>0.28878074077028959</v>
      </c>
      <c r="L505" s="48"/>
    </row>
    <row r="506" spans="1:12" x14ac:dyDescent="0.25">
      <c r="A506" s="15">
        <v>43861</v>
      </c>
      <c r="B506" s="40">
        <f>VLOOKUP(UMCSI_VS_USGDP!A506,'UMCSI-Exp-CC'!A:B,2,FALSE)</f>
        <v>99.8</v>
      </c>
      <c r="C506" s="40">
        <v>3225.52</v>
      </c>
      <c r="D506" s="40">
        <f t="shared" si="488"/>
        <v>8.5999999999999943</v>
      </c>
      <c r="E506" s="49">
        <f t="shared" si="489"/>
        <v>0.19282570910839092</v>
      </c>
      <c r="L506" s="48"/>
    </row>
    <row r="507" spans="1:12" x14ac:dyDescent="0.25">
      <c r="A507" s="28">
        <v>43890</v>
      </c>
      <c r="B507" s="41">
        <f>VLOOKUP(UMCSI_VS_USGDP!A507,'UMCSI-Exp-CC'!A:B,2,FALSE)</f>
        <v>101</v>
      </c>
      <c r="C507" s="41">
        <v>2954.22</v>
      </c>
      <c r="D507" s="41">
        <f t="shared" si="488"/>
        <v>7.2000000000000028</v>
      </c>
      <c r="E507" s="50">
        <f t="shared" si="489"/>
        <v>6.0955507112613105E-2</v>
      </c>
      <c r="L507" s="48"/>
    </row>
    <row r="508" spans="1:12" x14ac:dyDescent="0.25">
      <c r="A508" s="15">
        <v>43921</v>
      </c>
      <c r="B508" s="40">
        <f>VLOOKUP(UMCSI_VS_USGDP!A508,'UMCSI-Exp-CC'!A:B,2,FALSE)</f>
        <v>89.1</v>
      </c>
      <c r="C508" s="40">
        <v>2584.59</v>
      </c>
      <c r="D508" s="40">
        <f t="shared" si="488"/>
        <v>-9.3000000000000114</v>
      </c>
      <c r="E508" s="49">
        <f t="shared" si="489"/>
        <v>-8.813505503810326E-2</v>
      </c>
      <c r="L508" s="48"/>
    </row>
    <row r="509" spans="1:12" x14ac:dyDescent="0.25">
      <c r="A509" s="28">
        <v>43951</v>
      </c>
      <c r="B509" s="41">
        <f>VLOOKUP(UMCSI_VS_USGDP!A509,'UMCSI-Exp-CC'!A:B,2,FALSE)</f>
        <v>71.8</v>
      </c>
      <c r="C509" s="41">
        <v>2912.43</v>
      </c>
      <c r="D509" s="41">
        <f t="shared" si="488"/>
        <v>-25.400000000000006</v>
      </c>
      <c r="E509" s="50">
        <f t="shared" si="489"/>
        <v>-1.1338060920012438E-2</v>
      </c>
      <c r="L509" s="48"/>
    </row>
    <row r="510" spans="1:12" x14ac:dyDescent="0.25">
      <c r="A510" s="15">
        <v>43982</v>
      </c>
      <c r="B510" s="40">
        <f>VLOOKUP(UMCSI_VS_USGDP!A510,'UMCSI-Exp-CC'!A:B,2,FALSE)</f>
        <v>72.3</v>
      </c>
      <c r="C510" s="40">
        <v>3044.31</v>
      </c>
      <c r="D510" s="40">
        <f t="shared" si="488"/>
        <v>-27.700000000000003</v>
      </c>
      <c r="E510" s="49">
        <f t="shared" si="489"/>
        <v>0.10619317892778501</v>
      </c>
      <c r="L510" s="48"/>
    </row>
    <row r="511" spans="1:12" x14ac:dyDescent="0.25">
      <c r="A511" s="28">
        <v>44012</v>
      </c>
      <c r="B511" s="41">
        <f>VLOOKUP(UMCSI_VS_USGDP!A511,'UMCSI-Exp-CC'!A:B,2,FALSE)</f>
        <v>78.099999999999994</v>
      </c>
      <c r="C511" s="41">
        <v>3100.29</v>
      </c>
      <c r="D511" s="41">
        <f t="shared" si="488"/>
        <v>-20.100000000000009</v>
      </c>
      <c r="E511" s="50">
        <f t="shared" si="489"/>
        <v>5.3889508321548929E-2</v>
      </c>
      <c r="L511" s="48"/>
    </row>
    <row r="512" spans="1:12" x14ac:dyDescent="0.25">
      <c r="A512" s="15">
        <v>44043</v>
      </c>
      <c r="B512" s="40">
        <f>VLOOKUP(UMCSI_VS_USGDP!A512,'UMCSI-Exp-CC'!A:B,2,FALSE)</f>
        <v>72.5</v>
      </c>
      <c r="C512" s="40">
        <v>3271.12</v>
      </c>
      <c r="D512" s="40">
        <f t="shared" si="488"/>
        <v>-25.900000000000006</v>
      </c>
      <c r="E512" s="49">
        <f t="shared" si="489"/>
        <v>9.7551318959327338E-2</v>
      </c>
      <c r="L512" s="48"/>
    </row>
    <row r="513" spans="1:12" x14ac:dyDescent="0.25">
      <c r="A513" s="28">
        <v>44074</v>
      </c>
      <c r="B513" s="41">
        <f>VLOOKUP(UMCSI_VS_USGDP!A513,'UMCSI-Exp-CC'!A:B,2,FALSE)</f>
        <v>74.099999999999994</v>
      </c>
      <c r="C513" s="41">
        <v>3500.31</v>
      </c>
      <c r="D513" s="41">
        <f t="shared" si="488"/>
        <v>-15.700000000000003</v>
      </c>
      <c r="E513" s="50">
        <f t="shared" si="489"/>
        <v>0.19609015670810459</v>
      </c>
      <c r="L513" s="48"/>
    </row>
    <row r="514" spans="1:12" x14ac:dyDescent="0.25">
      <c r="A514" s="15">
        <v>44104</v>
      </c>
      <c r="B514" s="40">
        <f>VLOOKUP(UMCSI_VS_USGDP!A514,'UMCSI-Exp-CC'!A:B,2,FALSE)</f>
        <v>80.400000000000006</v>
      </c>
      <c r="C514" s="40">
        <v>3363</v>
      </c>
      <c r="D514" s="40">
        <f t="shared" si="488"/>
        <v>-12.799999999999997</v>
      </c>
      <c r="E514" s="49">
        <f t="shared" si="489"/>
        <v>0.12975940122415808</v>
      </c>
      <c r="L514" s="48"/>
    </row>
    <row r="515" spans="1:12" x14ac:dyDescent="0.25">
      <c r="A515" s="28">
        <v>44135</v>
      </c>
      <c r="B515" s="41">
        <f>VLOOKUP(UMCSI_VS_USGDP!A515,'UMCSI-Exp-CC'!A:B,2,FALSE)</f>
        <v>81.8</v>
      </c>
      <c r="C515" s="41">
        <v>3269.96</v>
      </c>
      <c r="D515" s="41">
        <f t="shared" si="488"/>
        <v>-13.700000000000003</v>
      </c>
      <c r="E515" s="50">
        <f t="shared" si="489"/>
        <v>7.6508776781363919E-2</v>
      </c>
      <c r="L515" s="48"/>
    </row>
    <row r="516" spans="1:12" x14ac:dyDescent="0.25">
      <c r="A516" s="15">
        <v>44165</v>
      </c>
      <c r="B516" s="40">
        <f>VLOOKUP(UMCSI_VS_USGDP!A516,'UMCSI-Exp-CC'!A:B,2,FALSE)</f>
        <v>76.900000000000006</v>
      </c>
      <c r="C516" s="40">
        <v>3621.63</v>
      </c>
      <c r="D516" s="40">
        <f t="shared" si="488"/>
        <v>-19.899999999999991</v>
      </c>
      <c r="E516" s="49">
        <f t="shared" si="489"/>
        <v>0.15302548886016476</v>
      </c>
      <c r="L516" s="48"/>
    </row>
    <row r="517" spans="1:12" x14ac:dyDescent="0.25">
      <c r="A517" s="28">
        <v>44196</v>
      </c>
      <c r="B517" s="41">
        <f>VLOOKUP(UMCSI_VS_USGDP!A517,'UMCSI-Exp-CC'!A:B,2,FALSE)</f>
        <v>80.7</v>
      </c>
      <c r="C517" s="41">
        <v>3756.07</v>
      </c>
      <c r="D517" s="41">
        <f t="shared" si="488"/>
        <v>-18.599999999999994</v>
      </c>
      <c r="E517" s="50">
        <f t="shared" si="489"/>
        <v>0.16258921994069531</v>
      </c>
      <c r="L517" s="48"/>
    </row>
    <row r="518" spans="1:12" x14ac:dyDescent="0.25">
      <c r="A518" s="52">
        <v>44227</v>
      </c>
      <c r="B518" s="40">
        <f>VLOOKUP(UMCSI_VS_USGDP!A518,'UMCSI-Exp-CC'!A:B,2,FALSE)</f>
        <v>79</v>
      </c>
      <c r="C518" s="40">
        <v>3714.24</v>
      </c>
      <c r="D518" s="40">
        <f t="shared" si="488"/>
        <v>-20.799999999999997</v>
      </c>
      <c r="E518" s="49">
        <f t="shared" si="489"/>
        <v>0.15151665467893549</v>
      </c>
      <c r="L518" s="48"/>
    </row>
    <row r="519" spans="1:12" x14ac:dyDescent="0.25">
      <c r="L519" s="48"/>
    </row>
    <row r="520" spans="1:12" x14ac:dyDescent="0.25">
      <c r="L520" s="48"/>
    </row>
    <row r="521" spans="1:12" x14ac:dyDescent="0.25">
      <c r="L521" s="48"/>
    </row>
    <row r="522" spans="1:12" x14ac:dyDescent="0.25">
      <c r="L522" s="48"/>
    </row>
    <row r="523" spans="1:12" x14ac:dyDescent="0.25">
      <c r="L523" s="48"/>
    </row>
    <row r="524" spans="1:12" x14ac:dyDescent="0.25">
      <c r="L524" s="48"/>
    </row>
    <row r="525" spans="1:12" x14ac:dyDescent="0.25">
      <c r="L525" s="48"/>
    </row>
    <row r="526" spans="1:12" x14ac:dyDescent="0.25">
      <c r="L526" s="48"/>
    </row>
    <row r="527" spans="1:12" x14ac:dyDescent="0.25">
      <c r="L527" s="48"/>
    </row>
    <row r="528" spans="1:12" x14ac:dyDescent="0.25">
      <c r="L528" s="48"/>
    </row>
    <row r="529" spans="12:12" x14ac:dyDescent="0.25">
      <c r="L529" s="48"/>
    </row>
    <row r="530" spans="12:12" x14ac:dyDescent="0.25">
      <c r="L530" s="48"/>
    </row>
    <row r="531" spans="12:12" x14ac:dyDescent="0.25">
      <c r="L531" s="48"/>
    </row>
    <row r="532" spans="12:12" x14ac:dyDescent="0.25">
      <c r="L532" s="48"/>
    </row>
    <row r="533" spans="12:12" x14ac:dyDescent="0.25">
      <c r="L533" s="48"/>
    </row>
    <row r="534" spans="12:12" x14ac:dyDescent="0.25">
      <c r="L534" s="48"/>
    </row>
    <row r="535" spans="12:12" x14ac:dyDescent="0.25">
      <c r="L535" s="48"/>
    </row>
    <row r="536" spans="12:12" x14ac:dyDescent="0.25">
      <c r="L536" s="48"/>
    </row>
    <row r="537" spans="12:12" x14ac:dyDescent="0.25">
      <c r="L537" s="48"/>
    </row>
    <row r="538" spans="12:12" x14ac:dyDescent="0.25">
      <c r="L538" s="48"/>
    </row>
    <row r="539" spans="12:12" x14ac:dyDescent="0.25">
      <c r="L539" s="48"/>
    </row>
    <row r="540" spans="12:12" x14ac:dyDescent="0.25">
      <c r="L540" s="48"/>
    </row>
    <row r="541" spans="12:12" x14ac:dyDescent="0.25">
      <c r="L541" s="48"/>
    </row>
    <row r="542" spans="12:12" x14ac:dyDescent="0.25">
      <c r="L542" s="48"/>
    </row>
    <row r="543" spans="12:12" x14ac:dyDescent="0.25">
      <c r="L543" s="48"/>
    </row>
    <row r="544" spans="12:12" x14ac:dyDescent="0.25">
      <c r="L544" s="48"/>
    </row>
    <row r="545" spans="12:12" x14ac:dyDescent="0.25">
      <c r="L545" s="48"/>
    </row>
    <row r="546" spans="12:12" x14ac:dyDescent="0.25">
      <c r="L546" s="48"/>
    </row>
    <row r="547" spans="12:12" x14ac:dyDescent="0.25">
      <c r="L547" s="48"/>
    </row>
    <row r="548" spans="12:12" x14ac:dyDescent="0.25">
      <c r="L548" s="48"/>
    </row>
    <row r="549" spans="12:12" x14ac:dyDescent="0.25">
      <c r="L549" s="48"/>
    </row>
    <row r="550" spans="12:12" x14ac:dyDescent="0.25">
      <c r="L550" s="48"/>
    </row>
    <row r="551" spans="12:12" x14ac:dyDescent="0.25">
      <c r="L551" s="48"/>
    </row>
    <row r="552" spans="12:12" x14ac:dyDescent="0.25">
      <c r="L552" s="48"/>
    </row>
    <row r="553" spans="12:12" x14ac:dyDescent="0.25">
      <c r="L553" s="48"/>
    </row>
    <row r="554" spans="12:12" x14ac:dyDescent="0.25">
      <c r="L554" s="48"/>
    </row>
    <row r="555" spans="12:12" x14ac:dyDescent="0.25">
      <c r="L555" s="48"/>
    </row>
    <row r="556" spans="12:12" x14ac:dyDescent="0.25">
      <c r="L556" s="48"/>
    </row>
    <row r="557" spans="12:12" x14ac:dyDescent="0.25">
      <c r="L557" s="48"/>
    </row>
    <row r="558" spans="12:12" x14ac:dyDescent="0.25">
      <c r="L558" s="48"/>
    </row>
    <row r="559" spans="12:12" x14ac:dyDescent="0.25">
      <c r="L559" s="48"/>
    </row>
    <row r="560" spans="12:12" x14ac:dyDescent="0.25">
      <c r="L560" s="48"/>
    </row>
    <row r="561" spans="12:12" x14ac:dyDescent="0.25">
      <c r="L561" s="48"/>
    </row>
    <row r="562" spans="12:12" x14ac:dyDescent="0.25">
      <c r="L562" s="48"/>
    </row>
    <row r="563" spans="12:12" x14ac:dyDescent="0.25">
      <c r="L563" s="48"/>
    </row>
    <row r="564" spans="12:12" x14ac:dyDescent="0.25">
      <c r="L564" s="48"/>
    </row>
    <row r="565" spans="12:12" x14ac:dyDescent="0.25">
      <c r="L565" s="48"/>
    </row>
    <row r="566" spans="12:12" x14ac:dyDescent="0.25">
      <c r="L566" s="48"/>
    </row>
    <row r="567" spans="12:12" x14ac:dyDescent="0.25">
      <c r="L567" s="48"/>
    </row>
    <row r="568" spans="12:12" x14ac:dyDescent="0.25">
      <c r="L568" s="48"/>
    </row>
    <row r="569" spans="12:12" x14ac:dyDescent="0.25">
      <c r="L569" s="48"/>
    </row>
    <row r="570" spans="12:12" x14ac:dyDescent="0.25">
      <c r="L570" s="48"/>
    </row>
    <row r="571" spans="12:12" x14ac:dyDescent="0.25">
      <c r="L571" s="48"/>
    </row>
    <row r="572" spans="12:12" x14ac:dyDescent="0.25">
      <c r="L572" s="48"/>
    </row>
    <row r="573" spans="12:12" x14ac:dyDescent="0.25">
      <c r="L573" s="48"/>
    </row>
    <row r="574" spans="12:12" x14ac:dyDescent="0.25">
      <c r="L574" s="48"/>
    </row>
    <row r="575" spans="12:12" x14ac:dyDescent="0.25">
      <c r="L575" s="48"/>
    </row>
    <row r="576" spans="12:12" x14ac:dyDescent="0.25">
      <c r="L576" s="48"/>
    </row>
    <row r="577" spans="12:12" x14ac:dyDescent="0.25">
      <c r="L577" s="48"/>
    </row>
    <row r="578" spans="12:12" x14ac:dyDescent="0.25">
      <c r="L578" s="48"/>
    </row>
    <row r="579" spans="12:12" x14ac:dyDescent="0.25">
      <c r="L579" s="48"/>
    </row>
    <row r="580" spans="12:12" x14ac:dyDescent="0.25">
      <c r="L580" s="48"/>
    </row>
    <row r="581" spans="12:12" x14ac:dyDescent="0.25">
      <c r="L581" s="48"/>
    </row>
    <row r="582" spans="12:12" x14ac:dyDescent="0.25">
      <c r="L582" s="48"/>
    </row>
    <row r="583" spans="12:12" x14ac:dyDescent="0.25">
      <c r="L583" s="48"/>
    </row>
    <row r="584" spans="12:12" x14ac:dyDescent="0.25">
      <c r="L584" s="48"/>
    </row>
    <row r="585" spans="12:12" x14ac:dyDescent="0.25">
      <c r="L585" s="48"/>
    </row>
    <row r="586" spans="12:12" x14ac:dyDescent="0.25">
      <c r="L586" s="48"/>
    </row>
    <row r="587" spans="12:12" x14ac:dyDescent="0.25">
      <c r="L587" s="48"/>
    </row>
    <row r="588" spans="12:12" x14ac:dyDescent="0.25">
      <c r="L588" s="48"/>
    </row>
    <row r="589" spans="12:12" x14ac:dyDescent="0.25">
      <c r="L589" s="48"/>
    </row>
    <row r="590" spans="12:12" x14ac:dyDescent="0.25">
      <c r="L590" s="48"/>
    </row>
    <row r="591" spans="12:12" x14ac:dyDescent="0.25">
      <c r="L591" s="48"/>
    </row>
    <row r="592" spans="12:12" x14ac:dyDescent="0.25">
      <c r="L592" s="48"/>
    </row>
    <row r="593" spans="12:12" x14ac:dyDescent="0.25">
      <c r="L593" s="48"/>
    </row>
    <row r="594" spans="12:12" x14ac:dyDescent="0.25">
      <c r="L594" s="48"/>
    </row>
    <row r="595" spans="12:12" x14ac:dyDescent="0.25">
      <c r="L595" s="48"/>
    </row>
    <row r="596" spans="12:12" x14ac:dyDescent="0.25">
      <c r="L596" s="48"/>
    </row>
    <row r="597" spans="12:12" x14ac:dyDescent="0.25">
      <c r="L597" s="48"/>
    </row>
    <row r="598" spans="12:12" x14ac:dyDescent="0.25">
      <c r="L598" s="48"/>
    </row>
    <row r="599" spans="12:12" x14ac:dyDescent="0.25">
      <c r="L599" s="48"/>
    </row>
    <row r="600" spans="12:12" x14ac:dyDescent="0.25">
      <c r="L600" s="48"/>
    </row>
    <row r="601" spans="12:12" x14ac:dyDescent="0.25">
      <c r="L601" s="48"/>
    </row>
    <row r="602" spans="12:12" x14ac:dyDescent="0.25">
      <c r="L602" s="48"/>
    </row>
    <row r="603" spans="12:12" x14ac:dyDescent="0.25">
      <c r="L603" s="48"/>
    </row>
    <row r="604" spans="12:12" x14ac:dyDescent="0.25">
      <c r="L604" s="48"/>
    </row>
    <row r="605" spans="12:12" x14ac:dyDescent="0.25">
      <c r="L605" s="48"/>
    </row>
    <row r="606" spans="12:12" x14ac:dyDescent="0.25">
      <c r="L606" s="48"/>
    </row>
    <row r="607" spans="12:12" x14ac:dyDescent="0.25">
      <c r="L607" s="48"/>
    </row>
    <row r="608" spans="12:12" x14ac:dyDescent="0.25">
      <c r="L608" s="48"/>
    </row>
    <row r="609" spans="12:12" x14ac:dyDescent="0.25">
      <c r="L609" s="48"/>
    </row>
    <row r="610" spans="12:12" x14ac:dyDescent="0.25">
      <c r="L610" s="48"/>
    </row>
    <row r="611" spans="12:12" x14ac:dyDescent="0.25">
      <c r="L611" s="48"/>
    </row>
    <row r="612" spans="12:12" x14ac:dyDescent="0.25">
      <c r="L612" s="48"/>
    </row>
    <row r="613" spans="12:12" x14ac:dyDescent="0.25">
      <c r="L613" s="48"/>
    </row>
    <row r="614" spans="12:12" x14ac:dyDescent="0.25">
      <c r="L614" s="48"/>
    </row>
    <row r="615" spans="12:12" x14ac:dyDescent="0.25">
      <c r="L615" s="48"/>
    </row>
    <row r="616" spans="12:12" x14ac:dyDescent="0.25">
      <c r="L616" s="48"/>
    </row>
    <row r="617" spans="12:12" x14ac:dyDescent="0.25">
      <c r="L617" s="48"/>
    </row>
    <row r="618" spans="12:12" x14ac:dyDescent="0.25">
      <c r="L618" s="48"/>
    </row>
    <row r="619" spans="12:12" x14ac:dyDescent="0.25">
      <c r="L619" s="48"/>
    </row>
    <row r="620" spans="12:12" x14ac:dyDescent="0.25">
      <c r="L620" s="48"/>
    </row>
    <row r="621" spans="12:12" x14ac:dyDescent="0.25">
      <c r="L621" s="48"/>
    </row>
    <row r="622" spans="12:12" x14ac:dyDescent="0.25">
      <c r="L622" s="48"/>
    </row>
    <row r="623" spans="12:12" x14ac:dyDescent="0.25">
      <c r="L623" s="48"/>
    </row>
    <row r="624" spans="12:12" x14ac:dyDescent="0.25">
      <c r="L624" s="48"/>
    </row>
    <row r="625" spans="12:12" x14ac:dyDescent="0.25">
      <c r="L625" s="48"/>
    </row>
    <row r="626" spans="12:12" x14ac:dyDescent="0.25">
      <c r="L626" s="48"/>
    </row>
    <row r="627" spans="12:12" x14ac:dyDescent="0.25">
      <c r="L627" s="48"/>
    </row>
    <row r="628" spans="12:12" x14ac:dyDescent="0.25">
      <c r="L628" s="48"/>
    </row>
    <row r="629" spans="12:12" x14ac:dyDescent="0.25">
      <c r="L629" s="48"/>
    </row>
    <row r="630" spans="12:12" x14ac:dyDescent="0.25">
      <c r="L630" s="48"/>
    </row>
    <row r="631" spans="12:12" x14ac:dyDescent="0.25">
      <c r="L631" s="48"/>
    </row>
    <row r="632" spans="12:12" x14ac:dyDescent="0.25">
      <c r="L632" s="48"/>
    </row>
    <row r="633" spans="12:12" x14ac:dyDescent="0.25">
      <c r="L633" s="48"/>
    </row>
    <row r="634" spans="12:12" x14ac:dyDescent="0.25">
      <c r="L634" s="48"/>
    </row>
    <row r="635" spans="12:12" x14ac:dyDescent="0.25">
      <c r="L635" s="48"/>
    </row>
    <row r="636" spans="12:12" x14ac:dyDescent="0.25">
      <c r="L636" s="48"/>
    </row>
    <row r="637" spans="12:12" x14ac:dyDescent="0.25">
      <c r="L637" s="48"/>
    </row>
    <row r="638" spans="12:12" x14ac:dyDescent="0.25">
      <c r="L638" s="48"/>
    </row>
    <row r="639" spans="12:12" x14ac:dyDescent="0.25">
      <c r="L639" s="48"/>
    </row>
    <row r="640" spans="12:12" x14ac:dyDescent="0.25">
      <c r="L640" s="48"/>
    </row>
    <row r="641" spans="12:12" x14ac:dyDescent="0.25">
      <c r="L641" s="48"/>
    </row>
    <row r="642" spans="12:12" x14ac:dyDescent="0.25">
      <c r="L642" s="48"/>
    </row>
    <row r="643" spans="12:12" x14ac:dyDescent="0.25">
      <c r="L643" s="48"/>
    </row>
    <row r="644" spans="12:12" x14ac:dyDescent="0.25">
      <c r="L644" s="48"/>
    </row>
    <row r="645" spans="12:12" x14ac:dyDescent="0.25">
      <c r="L645" s="48"/>
    </row>
    <row r="646" spans="12:12" x14ac:dyDescent="0.25">
      <c r="L646" s="48"/>
    </row>
    <row r="647" spans="12:12" x14ac:dyDescent="0.25">
      <c r="L647" s="48"/>
    </row>
    <row r="648" spans="12:12" x14ac:dyDescent="0.25">
      <c r="L648" s="48"/>
    </row>
    <row r="649" spans="12:12" x14ac:dyDescent="0.25">
      <c r="L649" s="48"/>
    </row>
    <row r="650" spans="12:12" x14ac:dyDescent="0.25">
      <c r="L650" s="48"/>
    </row>
    <row r="651" spans="12:12" x14ac:dyDescent="0.25">
      <c r="L651" s="48"/>
    </row>
    <row r="652" spans="12:12" x14ac:dyDescent="0.25">
      <c r="L652" s="48"/>
    </row>
    <row r="653" spans="12:12" x14ac:dyDescent="0.25">
      <c r="L653" s="48"/>
    </row>
    <row r="654" spans="12:12" x14ac:dyDescent="0.25">
      <c r="L654" s="48"/>
    </row>
    <row r="655" spans="12:12" x14ac:dyDescent="0.25">
      <c r="L655" s="48"/>
    </row>
    <row r="656" spans="12:12" x14ac:dyDescent="0.25">
      <c r="L656" s="48"/>
    </row>
    <row r="657" spans="12:12" x14ac:dyDescent="0.25">
      <c r="L657" s="48"/>
    </row>
    <row r="658" spans="12:12" x14ac:dyDescent="0.25">
      <c r="L658" s="48"/>
    </row>
    <row r="659" spans="12:12" x14ac:dyDescent="0.25">
      <c r="L659" s="48"/>
    </row>
    <row r="660" spans="12:12" x14ac:dyDescent="0.25">
      <c r="L660" s="48"/>
    </row>
    <row r="661" spans="12:12" x14ac:dyDescent="0.25">
      <c r="L661" s="48"/>
    </row>
    <row r="662" spans="12:12" x14ac:dyDescent="0.25">
      <c r="L662" s="48"/>
    </row>
    <row r="663" spans="12:12" x14ac:dyDescent="0.25">
      <c r="L663" s="48"/>
    </row>
    <row r="664" spans="12:12" x14ac:dyDescent="0.25">
      <c r="L664" s="48"/>
    </row>
    <row r="665" spans="12:12" x14ac:dyDescent="0.25">
      <c r="L665" s="48"/>
    </row>
    <row r="666" spans="12:12" x14ac:dyDescent="0.25">
      <c r="L666" s="48"/>
    </row>
    <row r="667" spans="12:12" x14ac:dyDescent="0.25">
      <c r="L667" s="48"/>
    </row>
    <row r="668" spans="12:12" x14ac:dyDescent="0.25">
      <c r="L668" s="48"/>
    </row>
    <row r="669" spans="12:12" x14ac:dyDescent="0.25">
      <c r="L669" s="48"/>
    </row>
    <row r="670" spans="12:12" x14ac:dyDescent="0.25">
      <c r="L670" s="48"/>
    </row>
    <row r="671" spans="12:12" x14ac:dyDescent="0.25">
      <c r="L671" s="48"/>
    </row>
    <row r="672" spans="12:12" x14ac:dyDescent="0.25">
      <c r="L672" s="48"/>
    </row>
    <row r="673" spans="12:12" x14ac:dyDescent="0.25">
      <c r="L673" s="48"/>
    </row>
    <row r="674" spans="12:12" x14ac:dyDescent="0.25">
      <c r="L674" s="48"/>
    </row>
    <row r="675" spans="12:12" x14ac:dyDescent="0.25">
      <c r="L675" s="48"/>
    </row>
    <row r="676" spans="12:12" x14ac:dyDescent="0.25">
      <c r="L676" s="48"/>
    </row>
    <row r="677" spans="12:12" x14ac:dyDescent="0.25">
      <c r="L677" s="48"/>
    </row>
    <row r="678" spans="12:12" x14ac:dyDescent="0.25">
      <c r="L678" s="48"/>
    </row>
    <row r="679" spans="12:12" x14ac:dyDescent="0.25">
      <c r="L679" s="48"/>
    </row>
    <row r="680" spans="12:12" x14ac:dyDescent="0.25">
      <c r="L680" s="48"/>
    </row>
    <row r="681" spans="12:12" x14ac:dyDescent="0.25">
      <c r="L681" s="48"/>
    </row>
    <row r="682" spans="12:12" x14ac:dyDescent="0.25">
      <c r="L682" s="48"/>
    </row>
    <row r="683" spans="12:12" x14ac:dyDescent="0.25">
      <c r="L683" s="48"/>
    </row>
    <row r="684" spans="12:12" x14ac:dyDescent="0.25">
      <c r="L684" s="48"/>
    </row>
    <row r="685" spans="12:12" x14ac:dyDescent="0.25">
      <c r="L685" s="48"/>
    </row>
    <row r="686" spans="12:12" x14ac:dyDescent="0.25">
      <c r="L686" s="48"/>
    </row>
    <row r="687" spans="12:12" x14ac:dyDescent="0.25">
      <c r="L687" s="48"/>
    </row>
    <row r="688" spans="12:12" x14ac:dyDescent="0.25">
      <c r="L688" s="48"/>
    </row>
    <row r="689" spans="12:12" x14ac:dyDescent="0.25">
      <c r="L689" s="48"/>
    </row>
    <row r="690" spans="12:12" x14ac:dyDescent="0.25">
      <c r="L690" s="48"/>
    </row>
    <row r="691" spans="12:12" x14ac:dyDescent="0.25">
      <c r="L691" s="48"/>
    </row>
    <row r="692" spans="12:12" x14ac:dyDescent="0.25">
      <c r="L692" s="48"/>
    </row>
    <row r="693" spans="12:12" x14ac:dyDescent="0.25">
      <c r="L693" s="48"/>
    </row>
    <row r="694" spans="12:12" x14ac:dyDescent="0.25">
      <c r="L694" s="48"/>
    </row>
    <row r="695" spans="12:12" x14ac:dyDescent="0.25">
      <c r="L695" s="48"/>
    </row>
    <row r="696" spans="12:12" x14ac:dyDescent="0.25">
      <c r="L696" s="48"/>
    </row>
    <row r="697" spans="12:12" x14ac:dyDescent="0.25">
      <c r="L697" s="48"/>
    </row>
    <row r="698" spans="12:12" x14ac:dyDescent="0.25">
      <c r="L698" s="48"/>
    </row>
    <row r="699" spans="12:12" x14ac:dyDescent="0.25">
      <c r="L699" s="48"/>
    </row>
    <row r="700" spans="12:12" x14ac:dyDescent="0.25">
      <c r="L700" s="48"/>
    </row>
    <row r="701" spans="12:12" x14ac:dyDescent="0.25">
      <c r="L701" s="48"/>
    </row>
    <row r="702" spans="12:12" x14ac:dyDescent="0.25">
      <c r="L702" s="48"/>
    </row>
    <row r="703" spans="12:12" x14ac:dyDescent="0.25">
      <c r="L703" s="48"/>
    </row>
    <row r="704" spans="12:12" x14ac:dyDescent="0.25">
      <c r="L704" s="48"/>
    </row>
    <row r="705" spans="12:12" x14ac:dyDescent="0.25">
      <c r="L705" s="48"/>
    </row>
    <row r="706" spans="12:12" x14ac:dyDescent="0.25">
      <c r="L706" s="48"/>
    </row>
    <row r="707" spans="12:12" x14ac:dyDescent="0.25">
      <c r="L707" s="48"/>
    </row>
    <row r="708" spans="12:12" x14ac:dyDescent="0.25">
      <c r="L708" s="48"/>
    </row>
    <row r="709" spans="12:12" x14ac:dyDescent="0.25">
      <c r="L709" s="48"/>
    </row>
    <row r="710" spans="12:12" x14ac:dyDescent="0.25">
      <c r="L710" s="48"/>
    </row>
    <row r="711" spans="12:12" x14ac:dyDescent="0.25">
      <c r="L711" s="48"/>
    </row>
    <row r="712" spans="12:12" x14ac:dyDescent="0.25">
      <c r="L712" s="48"/>
    </row>
    <row r="713" spans="12:12" x14ac:dyDescent="0.25">
      <c r="L713" s="48"/>
    </row>
    <row r="714" spans="12:12" x14ac:dyDescent="0.25">
      <c r="L714" s="48"/>
    </row>
    <row r="715" spans="12:12" x14ac:dyDescent="0.25">
      <c r="L715" s="48"/>
    </row>
    <row r="716" spans="12:12" x14ac:dyDescent="0.25">
      <c r="L716" s="48"/>
    </row>
    <row r="717" spans="12:12" x14ac:dyDescent="0.25">
      <c r="L717" s="48"/>
    </row>
    <row r="718" spans="12:12" x14ac:dyDescent="0.25">
      <c r="L718" s="48"/>
    </row>
    <row r="719" spans="12:12" x14ac:dyDescent="0.25">
      <c r="L719" s="48"/>
    </row>
    <row r="720" spans="12:12" x14ac:dyDescent="0.25">
      <c r="L720" s="48"/>
    </row>
    <row r="721" spans="12:12" x14ac:dyDescent="0.25">
      <c r="L721" s="48"/>
    </row>
    <row r="722" spans="12:12" x14ac:dyDescent="0.25">
      <c r="L722" s="48"/>
    </row>
    <row r="723" spans="12:12" x14ac:dyDescent="0.25">
      <c r="L723" s="48"/>
    </row>
    <row r="724" spans="12:12" x14ac:dyDescent="0.25">
      <c r="L724" s="48"/>
    </row>
    <row r="725" spans="12:12" x14ac:dyDescent="0.25">
      <c r="L725" s="48"/>
    </row>
    <row r="726" spans="12:12" x14ac:dyDescent="0.25">
      <c r="L726" s="48"/>
    </row>
    <row r="727" spans="12:12" x14ac:dyDescent="0.25">
      <c r="L727" s="48"/>
    </row>
    <row r="728" spans="12:12" x14ac:dyDescent="0.25">
      <c r="L728" s="48"/>
    </row>
    <row r="729" spans="12:12" x14ac:dyDescent="0.25">
      <c r="L729" s="48"/>
    </row>
    <row r="730" spans="12:12" x14ac:dyDescent="0.25">
      <c r="L730" s="48"/>
    </row>
    <row r="731" spans="12:12" x14ac:dyDescent="0.25">
      <c r="L731" s="48"/>
    </row>
    <row r="732" spans="12:12" x14ac:dyDescent="0.25">
      <c r="L732" s="48"/>
    </row>
    <row r="733" spans="12:12" x14ac:dyDescent="0.25">
      <c r="L733" s="48"/>
    </row>
    <row r="734" spans="12:12" x14ac:dyDescent="0.25">
      <c r="L734" s="48"/>
    </row>
    <row r="735" spans="12:12" x14ac:dyDescent="0.25">
      <c r="L735" s="48"/>
    </row>
    <row r="736" spans="12:12" x14ac:dyDescent="0.25">
      <c r="L736" s="48"/>
    </row>
    <row r="737" spans="12:12" x14ac:dyDescent="0.25">
      <c r="L737" s="48"/>
    </row>
    <row r="738" spans="12:12" x14ac:dyDescent="0.25">
      <c r="L738" s="48"/>
    </row>
    <row r="739" spans="12:12" x14ac:dyDescent="0.25">
      <c r="L739" s="48"/>
    </row>
    <row r="740" spans="12:12" x14ac:dyDescent="0.25">
      <c r="L740" s="48"/>
    </row>
    <row r="741" spans="12:12" x14ac:dyDescent="0.25">
      <c r="L741" s="48"/>
    </row>
    <row r="742" spans="12:12" x14ac:dyDescent="0.25">
      <c r="L742" s="48"/>
    </row>
    <row r="743" spans="12:12" x14ac:dyDescent="0.25">
      <c r="L743" s="48"/>
    </row>
    <row r="744" spans="12:12" x14ac:dyDescent="0.25">
      <c r="L744" s="48"/>
    </row>
    <row r="745" spans="12:12" x14ac:dyDescent="0.25">
      <c r="L745" s="48"/>
    </row>
    <row r="746" spans="12:12" x14ac:dyDescent="0.25">
      <c r="L746" s="48"/>
    </row>
    <row r="747" spans="12:12" x14ac:dyDescent="0.25">
      <c r="L747" s="48"/>
    </row>
    <row r="748" spans="12:12" x14ac:dyDescent="0.25">
      <c r="L748" s="48"/>
    </row>
    <row r="749" spans="12:12" x14ac:dyDescent="0.25">
      <c r="L749" s="48"/>
    </row>
    <row r="750" spans="12:12" x14ac:dyDescent="0.25">
      <c r="L750" s="48"/>
    </row>
    <row r="751" spans="12:12" x14ac:dyDescent="0.25">
      <c r="L751" s="48"/>
    </row>
    <row r="752" spans="12:12" x14ac:dyDescent="0.25">
      <c r="L752" s="48"/>
    </row>
    <row r="753" spans="12:12" x14ac:dyDescent="0.25">
      <c r="L753" s="48"/>
    </row>
    <row r="754" spans="12:12" x14ac:dyDescent="0.25">
      <c r="L754" s="48"/>
    </row>
    <row r="755" spans="12:12" x14ac:dyDescent="0.25">
      <c r="L755" s="48"/>
    </row>
    <row r="756" spans="12:12" x14ac:dyDescent="0.25">
      <c r="L756" s="48"/>
    </row>
    <row r="757" spans="12:12" x14ac:dyDescent="0.25">
      <c r="L757" s="48"/>
    </row>
    <row r="758" spans="12:12" x14ac:dyDescent="0.25">
      <c r="L758" s="48"/>
    </row>
    <row r="759" spans="12:12" x14ac:dyDescent="0.25">
      <c r="L759" s="48"/>
    </row>
    <row r="760" spans="12:12" x14ac:dyDescent="0.25">
      <c r="L760" s="48"/>
    </row>
    <row r="761" spans="12:12" x14ac:dyDescent="0.25">
      <c r="L761" s="48"/>
    </row>
    <row r="762" spans="12:12" x14ac:dyDescent="0.25">
      <c r="L762" s="48"/>
    </row>
    <row r="763" spans="12:12" x14ac:dyDescent="0.25">
      <c r="L763" s="48"/>
    </row>
    <row r="764" spans="12:12" x14ac:dyDescent="0.25">
      <c r="L764" s="48"/>
    </row>
    <row r="765" spans="12:12" x14ac:dyDescent="0.25">
      <c r="L765" s="48"/>
    </row>
    <row r="766" spans="12:12" x14ac:dyDescent="0.25">
      <c r="L766" s="48"/>
    </row>
    <row r="767" spans="12:12" x14ac:dyDescent="0.25">
      <c r="L767" s="48"/>
    </row>
    <row r="768" spans="12:12" x14ac:dyDescent="0.25">
      <c r="L768" s="48"/>
    </row>
    <row r="769" spans="12:12" x14ac:dyDescent="0.25">
      <c r="L769" s="48"/>
    </row>
    <row r="770" spans="12:12" x14ac:dyDescent="0.25">
      <c r="L770" s="48"/>
    </row>
    <row r="771" spans="12:12" x14ac:dyDescent="0.25">
      <c r="L771" s="48"/>
    </row>
    <row r="772" spans="12:12" x14ac:dyDescent="0.25">
      <c r="L772" s="48"/>
    </row>
    <row r="773" spans="12:12" x14ac:dyDescent="0.25">
      <c r="L773" s="48"/>
    </row>
    <row r="774" spans="12:12" x14ac:dyDescent="0.25">
      <c r="L774" s="48"/>
    </row>
    <row r="775" spans="12:12" x14ac:dyDescent="0.25">
      <c r="L775" s="48"/>
    </row>
    <row r="776" spans="12:12" x14ac:dyDescent="0.25">
      <c r="L776" s="48"/>
    </row>
    <row r="777" spans="12:12" x14ac:dyDescent="0.25">
      <c r="L777" s="48"/>
    </row>
    <row r="778" spans="12:12" x14ac:dyDescent="0.25">
      <c r="L778" s="48"/>
    </row>
    <row r="779" spans="12:12" x14ac:dyDescent="0.25">
      <c r="L779" s="48"/>
    </row>
    <row r="780" spans="12:12" x14ac:dyDescent="0.25">
      <c r="L780" s="48"/>
    </row>
    <row r="781" spans="12:12" x14ac:dyDescent="0.25">
      <c r="L781" s="48"/>
    </row>
    <row r="782" spans="12:12" x14ac:dyDescent="0.25">
      <c r="L782" s="48"/>
    </row>
    <row r="783" spans="12:12" x14ac:dyDescent="0.25">
      <c r="L783" s="48"/>
    </row>
    <row r="784" spans="12:12" x14ac:dyDescent="0.25">
      <c r="L784" s="48"/>
    </row>
    <row r="785" spans="12:12" x14ac:dyDescent="0.25">
      <c r="L785" s="48"/>
    </row>
    <row r="786" spans="12:12" x14ac:dyDescent="0.25">
      <c r="L786" s="48"/>
    </row>
    <row r="787" spans="12:12" x14ac:dyDescent="0.25">
      <c r="L787" s="48"/>
    </row>
    <row r="788" spans="12:12" x14ac:dyDescent="0.25">
      <c r="L788" s="48"/>
    </row>
    <row r="789" spans="12:12" x14ac:dyDescent="0.25">
      <c r="L789" s="48"/>
    </row>
    <row r="790" spans="12:12" x14ac:dyDescent="0.25">
      <c r="L790" s="48"/>
    </row>
    <row r="791" spans="12:12" x14ac:dyDescent="0.25">
      <c r="L791" s="48"/>
    </row>
    <row r="792" spans="12:12" x14ac:dyDescent="0.25">
      <c r="L792" s="48"/>
    </row>
    <row r="793" spans="12:12" x14ac:dyDescent="0.25">
      <c r="L793" s="48"/>
    </row>
    <row r="794" spans="12:12" x14ac:dyDescent="0.25">
      <c r="L794" s="48"/>
    </row>
    <row r="795" spans="12:12" x14ac:dyDescent="0.25">
      <c r="L795" s="48"/>
    </row>
    <row r="796" spans="12:12" x14ac:dyDescent="0.25">
      <c r="L796" s="48"/>
    </row>
    <row r="797" spans="12:12" x14ac:dyDescent="0.25">
      <c r="L797" s="48"/>
    </row>
    <row r="798" spans="12:12" x14ac:dyDescent="0.25">
      <c r="L798" s="48"/>
    </row>
    <row r="799" spans="12:12" x14ac:dyDescent="0.25">
      <c r="L799" s="48"/>
    </row>
    <row r="800" spans="12:12" x14ac:dyDescent="0.25">
      <c r="L800" s="48"/>
    </row>
    <row r="801" spans="12:12" x14ac:dyDescent="0.25">
      <c r="L801" s="48"/>
    </row>
    <row r="802" spans="12:12" x14ac:dyDescent="0.25">
      <c r="L802" s="48"/>
    </row>
    <row r="803" spans="12:12" x14ac:dyDescent="0.25">
      <c r="L803" s="48"/>
    </row>
    <row r="804" spans="12:12" x14ac:dyDescent="0.25">
      <c r="L804" s="48"/>
    </row>
    <row r="805" spans="12:12" x14ac:dyDescent="0.25">
      <c r="L805" s="48"/>
    </row>
    <row r="806" spans="12:12" x14ac:dyDescent="0.25">
      <c r="L806" s="48"/>
    </row>
    <row r="807" spans="12:12" x14ac:dyDescent="0.25">
      <c r="L807" s="48"/>
    </row>
    <row r="808" spans="12:12" x14ac:dyDescent="0.25">
      <c r="L808" s="48"/>
    </row>
    <row r="809" spans="12:12" x14ac:dyDescent="0.25">
      <c r="L809" s="48"/>
    </row>
    <row r="810" spans="12:12" x14ac:dyDescent="0.25">
      <c r="L810" s="48"/>
    </row>
    <row r="811" spans="12:12" x14ac:dyDescent="0.25">
      <c r="L811" s="48"/>
    </row>
    <row r="812" spans="12:12" x14ac:dyDescent="0.25">
      <c r="L812" s="48"/>
    </row>
    <row r="813" spans="12:12" x14ac:dyDescent="0.25">
      <c r="L813" s="48"/>
    </row>
    <row r="814" spans="12:12" x14ac:dyDescent="0.25">
      <c r="L814" s="48"/>
    </row>
    <row r="815" spans="12:12" x14ac:dyDescent="0.25">
      <c r="L815" s="48"/>
    </row>
    <row r="816" spans="12:12" x14ac:dyDescent="0.25">
      <c r="L816" s="48"/>
    </row>
    <row r="817" spans="12:12" x14ac:dyDescent="0.25">
      <c r="L817" s="48"/>
    </row>
    <row r="818" spans="12:12" x14ac:dyDescent="0.25">
      <c r="L818" s="48"/>
    </row>
    <row r="819" spans="12:12" x14ac:dyDescent="0.25">
      <c r="L819" s="48"/>
    </row>
    <row r="820" spans="12:12" x14ac:dyDescent="0.25">
      <c r="L820" s="48"/>
    </row>
    <row r="821" spans="12:12" x14ac:dyDescent="0.25">
      <c r="L821" s="48"/>
    </row>
    <row r="822" spans="12:12" x14ac:dyDescent="0.25">
      <c r="L822" s="48"/>
    </row>
    <row r="823" spans="12:12" x14ac:dyDescent="0.25">
      <c r="L823" s="48"/>
    </row>
    <row r="824" spans="12:12" x14ac:dyDescent="0.25">
      <c r="L824" s="48"/>
    </row>
    <row r="825" spans="12:12" x14ac:dyDescent="0.25">
      <c r="L825" s="48"/>
    </row>
    <row r="826" spans="12:12" x14ac:dyDescent="0.25">
      <c r="L826" s="48"/>
    </row>
    <row r="827" spans="12:12" x14ac:dyDescent="0.25">
      <c r="L827" s="48"/>
    </row>
    <row r="828" spans="12:12" x14ac:dyDescent="0.25">
      <c r="L828" s="48"/>
    </row>
    <row r="829" spans="12:12" x14ac:dyDescent="0.25">
      <c r="L829" s="48"/>
    </row>
    <row r="830" spans="12:12" x14ac:dyDescent="0.25">
      <c r="L830" s="48"/>
    </row>
    <row r="831" spans="12:12" x14ac:dyDescent="0.25">
      <c r="L831" s="48"/>
    </row>
    <row r="832" spans="12:12" x14ac:dyDescent="0.25">
      <c r="L832" s="48"/>
    </row>
    <row r="833" spans="12:12" x14ac:dyDescent="0.25">
      <c r="L833" s="48"/>
    </row>
    <row r="834" spans="12:12" x14ac:dyDescent="0.25">
      <c r="L834" s="48"/>
    </row>
    <row r="835" spans="12:12" x14ac:dyDescent="0.25">
      <c r="L835" s="48"/>
    </row>
    <row r="836" spans="12:12" x14ac:dyDescent="0.25">
      <c r="L836" s="48"/>
    </row>
    <row r="837" spans="12:12" x14ac:dyDescent="0.25">
      <c r="L837" s="48"/>
    </row>
    <row r="838" spans="12:12" x14ac:dyDescent="0.25">
      <c r="L838" s="48"/>
    </row>
    <row r="839" spans="12:12" x14ac:dyDescent="0.25">
      <c r="L839" s="48"/>
    </row>
    <row r="840" spans="12:12" x14ac:dyDescent="0.25">
      <c r="L840" s="48"/>
    </row>
    <row r="841" spans="12:12" x14ac:dyDescent="0.25">
      <c r="L841" s="48"/>
    </row>
    <row r="842" spans="12:12" x14ac:dyDescent="0.25">
      <c r="L842" s="48"/>
    </row>
    <row r="843" spans="12:12" x14ac:dyDescent="0.25">
      <c r="L843" s="48"/>
    </row>
    <row r="844" spans="12:12" x14ac:dyDescent="0.25">
      <c r="L844" s="48"/>
    </row>
    <row r="845" spans="12:12" x14ac:dyDescent="0.25">
      <c r="L845" s="48"/>
    </row>
    <row r="846" spans="12:12" x14ac:dyDescent="0.25">
      <c r="L846" s="48"/>
    </row>
    <row r="847" spans="12:12" x14ac:dyDescent="0.25">
      <c r="L847" s="48"/>
    </row>
    <row r="848" spans="12:12" x14ac:dyDescent="0.25">
      <c r="L848" s="48"/>
    </row>
    <row r="849" spans="12:12" x14ac:dyDescent="0.25">
      <c r="L849" s="48"/>
    </row>
    <row r="850" spans="12:12" x14ac:dyDescent="0.25">
      <c r="L850" s="48"/>
    </row>
    <row r="851" spans="12:12" x14ac:dyDescent="0.25">
      <c r="L851" s="48"/>
    </row>
    <row r="852" spans="12:12" x14ac:dyDescent="0.25">
      <c r="L852" s="48"/>
    </row>
    <row r="853" spans="12:12" x14ac:dyDescent="0.25">
      <c r="L853" s="48"/>
    </row>
    <row r="854" spans="12:12" x14ac:dyDescent="0.25">
      <c r="L854" s="48"/>
    </row>
    <row r="855" spans="12:12" x14ac:dyDescent="0.25">
      <c r="L855" s="48"/>
    </row>
    <row r="856" spans="12:12" x14ac:dyDescent="0.25">
      <c r="L856" s="48"/>
    </row>
    <row r="857" spans="12:12" x14ac:dyDescent="0.25">
      <c r="L857" s="48"/>
    </row>
    <row r="858" spans="12:12" x14ac:dyDescent="0.25">
      <c r="L858" s="48"/>
    </row>
    <row r="859" spans="12:12" x14ac:dyDescent="0.25">
      <c r="L859" s="48"/>
    </row>
    <row r="860" spans="12:12" x14ac:dyDescent="0.25">
      <c r="L860" s="48"/>
    </row>
    <row r="861" spans="12:12" x14ac:dyDescent="0.25">
      <c r="L861" s="48"/>
    </row>
    <row r="862" spans="12:12" x14ac:dyDescent="0.25">
      <c r="L862" s="48"/>
    </row>
    <row r="863" spans="12:12" x14ac:dyDescent="0.25">
      <c r="L863" s="48"/>
    </row>
    <row r="864" spans="12:12" x14ac:dyDescent="0.25">
      <c r="L864" s="48"/>
    </row>
    <row r="865" spans="12:12" x14ac:dyDescent="0.25">
      <c r="L865" s="48"/>
    </row>
    <row r="866" spans="12:12" x14ac:dyDescent="0.25">
      <c r="L866" s="48"/>
    </row>
    <row r="867" spans="12:12" x14ac:dyDescent="0.25">
      <c r="L867" s="48"/>
    </row>
    <row r="868" spans="12:12" x14ac:dyDescent="0.25">
      <c r="L868" s="48"/>
    </row>
    <row r="869" spans="12:12" x14ac:dyDescent="0.25">
      <c r="L869" s="48"/>
    </row>
    <row r="870" spans="12:12" x14ac:dyDescent="0.25">
      <c r="L870" s="48"/>
    </row>
    <row r="871" spans="12:12" x14ac:dyDescent="0.25">
      <c r="L871" s="48"/>
    </row>
    <row r="872" spans="12:12" x14ac:dyDescent="0.25">
      <c r="L872" s="48"/>
    </row>
    <row r="873" spans="12:12" x14ac:dyDescent="0.25">
      <c r="L873" s="48"/>
    </row>
    <row r="874" spans="12:12" x14ac:dyDescent="0.25">
      <c r="L874" s="48"/>
    </row>
    <row r="875" spans="12:12" x14ac:dyDescent="0.25">
      <c r="L875" s="48"/>
    </row>
    <row r="876" spans="12:12" x14ac:dyDescent="0.25">
      <c r="L876" s="48"/>
    </row>
    <row r="877" spans="12:12" x14ac:dyDescent="0.25">
      <c r="L877" s="48"/>
    </row>
    <row r="878" spans="12:12" x14ac:dyDescent="0.25">
      <c r="L878" s="48"/>
    </row>
    <row r="879" spans="12:12" x14ac:dyDescent="0.25">
      <c r="L879" s="48"/>
    </row>
    <row r="880" spans="12:12" x14ac:dyDescent="0.25">
      <c r="L880" s="48"/>
    </row>
    <row r="881" spans="12:12" x14ac:dyDescent="0.25">
      <c r="L881" s="48"/>
    </row>
    <row r="882" spans="12:12" x14ac:dyDescent="0.25">
      <c r="L882" s="48"/>
    </row>
    <row r="883" spans="12:12" x14ac:dyDescent="0.25">
      <c r="L883" s="48"/>
    </row>
    <row r="884" spans="12:12" x14ac:dyDescent="0.25">
      <c r="L884" s="48"/>
    </row>
    <row r="885" spans="12:12" x14ac:dyDescent="0.25">
      <c r="L885" s="48"/>
    </row>
    <row r="886" spans="12:12" x14ac:dyDescent="0.25">
      <c r="L886" s="48"/>
    </row>
    <row r="887" spans="12:12" x14ac:dyDescent="0.25">
      <c r="L887" s="48"/>
    </row>
    <row r="888" spans="12:12" x14ac:dyDescent="0.25">
      <c r="L888" s="48"/>
    </row>
    <row r="889" spans="12:12" x14ac:dyDescent="0.25">
      <c r="L889" s="48"/>
    </row>
    <row r="890" spans="12:12" x14ac:dyDescent="0.25">
      <c r="L890" s="48"/>
    </row>
    <row r="891" spans="12:12" x14ac:dyDescent="0.25">
      <c r="L891" s="48"/>
    </row>
    <row r="892" spans="12:12" x14ac:dyDescent="0.25">
      <c r="L892" s="48"/>
    </row>
    <row r="893" spans="12:12" x14ac:dyDescent="0.25">
      <c r="L893" s="48"/>
    </row>
    <row r="894" spans="12:12" x14ac:dyDescent="0.25">
      <c r="L894" s="48"/>
    </row>
    <row r="895" spans="12:12" x14ac:dyDescent="0.25">
      <c r="L895" s="48"/>
    </row>
    <row r="896" spans="12:12" x14ac:dyDescent="0.25">
      <c r="L896" s="48"/>
    </row>
    <row r="897" spans="12:12" x14ac:dyDescent="0.25">
      <c r="L897" s="48"/>
    </row>
    <row r="898" spans="12:12" x14ac:dyDescent="0.25">
      <c r="L898" s="48"/>
    </row>
    <row r="899" spans="12:12" x14ac:dyDescent="0.25">
      <c r="L899" s="48"/>
    </row>
    <row r="900" spans="12:12" x14ac:dyDescent="0.25">
      <c r="L900" s="48"/>
    </row>
    <row r="901" spans="12:12" x14ac:dyDescent="0.25">
      <c r="L901" s="48"/>
    </row>
    <row r="902" spans="12:12" x14ac:dyDescent="0.25">
      <c r="L902" s="48"/>
    </row>
    <row r="903" spans="12:12" x14ac:dyDescent="0.25">
      <c r="L903" s="48"/>
    </row>
    <row r="904" spans="12:12" x14ac:dyDescent="0.25">
      <c r="L904" s="48"/>
    </row>
    <row r="905" spans="12:12" x14ac:dyDescent="0.25">
      <c r="L905" s="48"/>
    </row>
    <row r="906" spans="12:12" x14ac:dyDescent="0.25">
      <c r="L906" s="48"/>
    </row>
    <row r="907" spans="12:12" x14ac:dyDescent="0.25">
      <c r="L907" s="48"/>
    </row>
    <row r="908" spans="12:12" x14ac:dyDescent="0.25">
      <c r="L908" s="48"/>
    </row>
    <row r="909" spans="12:12" x14ac:dyDescent="0.25">
      <c r="L909" s="48"/>
    </row>
    <row r="910" spans="12:12" x14ac:dyDescent="0.25">
      <c r="L910" s="48"/>
    </row>
    <row r="911" spans="12:12" x14ac:dyDescent="0.25">
      <c r="L911" s="48"/>
    </row>
    <row r="912" spans="12:12" x14ac:dyDescent="0.25">
      <c r="L912" s="48"/>
    </row>
    <row r="913" spans="12:12" x14ac:dyDescent="0.25">
      <c r="L913" s="48"/>
    </row>
    <row r="914" spans="12:12" x14ac:dyDescent="0.25">
      <c r="L914" s="48"/>
    </row>
    <row r="915" spans="12:12" x14ac:dyDescent="0.25">
      <c r="L915" s="48"/>
    </row>
    <row r="916" spans="12:12" x14ac:dyDescent="0.25">
      <c r="L916" s="48"/>
    </row>
    <row r="917" spans="12:12" x14ac:dyDescent="0.25">
      <c r="L917" s="48"/>
    </row>
    <row r="918" spans="12:12" x14ac:dyDescent="0.25">
      <c r="L918" s="48"/>
    </row>
    <row r="919" spans="12:12" x14ac:dyDescent="0.25">
      <c r="L919" s="48"/>
    </row>
    <row r="920" spans="12:12" x14ac:dyDescent="0.25">
      <c r="L920" s="48"/>
    </row>
    <row r="921" spans="12:12" x14ac:dyDescent="0.25">
      <c r="L921" s="48"/>
    </row>
    <row r="922" spans="12:12" x14ac:dyDescent="0.25">
      <c r="L922" s="48"/>
    </row>
    <row r="923" spans="12:12" x14ac:dyDescent="0.25">
      <c r="L923" s="48"/>
    </row>
    <row r="924" spans="12:12" x14ac:dyDescent="0.25">
      <c r="L924" s="48"/>
    </row>
    <row r="925" spans="12:12" x14ac:dyDescent="0.25">
      <c r="L925" s="48"/>
    </row>
    <row r="926" spans="12:12" x14ac:dyDescent="0.25">
      <c r="L926" s="48"/>
    </row>
    <row r="927" spans="12:12" x14ac:dyDescent="0.25">
      <c r="L927" s="48"/>
    </row>
    <row r="928" spans="12:12" x14ac:dyDescent="0.25">
      <c r="L928" s="48"/>
    </row>
    <row r="929" spans="12:12" x14ac:dyDescent="0.25">
      <c r="L929" s="48"/>
    </row>
    <row r="930" spans="12:12" x14ac:dyDescent="0.25">
      <c r="L930" s="48"/>
    </row>
    <row r="931" spans="12:12" x14ac:dyDescent="0.25">
      <c r="L931" s="48"/>
    </row>
    <row r="932" spans="12:12" x14ac:dyDescent="0.25">
      <c r="L932" s="48"/>
    </row>
    <row r="933" spans="12:12" x14ac:dyDescent="0.25">
      <c r="L933" s="48"/>
    </row>
    <row r="934" spans="12:12" x14ac:dyDescent="0.25">
      <c r="L934" s="48"/>
    </row>
    <row r="935" spans="12:12" x14ac:dyDescent="0.25">
      <c r="L935" s="48"/>
    </row>
    <row r="936" spans="12:12" x14ac:dyDescent="0.25">
      <c r="L936" s="48"/>
    </row>
    <row r="937" spans="12:12" x14ac:dyDescent="0.25">
      <c r="L937" s="48"/>
    </row>
    <row r="938" spans="12:12" x14ac:dyDescent="0.25">
      <c r="L938" s="48"/>
    </row>
    <row r="939" spans="12:12" x14ac:dyDescent="0.25">
      <c r="L939" s="48"/>
    </row>
    <row r="940" spans="12:12" x14ac:dyDescent="0.25">
      <c r="L940" s="48"/>
    </row>
    <row r="941" spans="12:12" x14ac:dyDescent="0.25">
      <c r="L941" s="48"/>
    </row>
    <row r="942" spans="12:12" x14ac:dyDescent="0.25">
      <c r="L942" s="48"/>
    </row>
    <row r="943" spans="12:12" x14ac:dyDescent="0.25">
      <c r="L943" s="48"/>
    </row>
    <row r="944" spans="12:12" x14ac:dyDescent="0.25">
      <c r="L944" s="48"/>
    </row>
    <row r="945" spans="12:12" x14ac:dyDescent="0.25">
      <c r="L945" s="48"/>
    </row>
    <row r="946" spans="12:12" x14ac:dyDescent="0.25">
      <c r="L946" s="48"/>
    </row>
    <row r="947" spans="12:12" x14ac:dyDescent="0.25">
      <c r="L947" s="48"/>
    </row>
    <row r="948" spans="12:12" x14ac:dyDescent="0.25">
      <c r="L948" s="48"/>
    </row>
    <row r="949" spans="12:12" x14ac:dyDescent="0.25">
      <c r="L949" s="48"/>
    </row>
    <row r="950" spans="12:12" x14ac:dyDescent="0.25">
      <c r="L950" s="48"/>
    </row>
    <row r="951" spans="12:12" x14ac:dyDescent="0.25">
      <c r="L951" s="48"/>
    </row>
    <row r="952" spans="12:12" x14ac:dyDescent="0.25">
      <c r="L952" s="48"/>
    </row>
    <row r="953" spans="12:12" x14ac:dyDescent="0.25">
      <c r="L953" s="48"/>
    </row>
    <row r="954" spans="12:12" x14ac:dyDescent="0.25">
      <c r="L954" s="48"/>
    </row>
    <row r="955" spans="12:12" x14ac:dyDescent="0.25">
      <c r="L955" s="48"/>
    </row>
    <row r="956" spans="12:12" x14ac:dyDescent="0.25">
      <c r="L956" s="48"/>
    </row>
    <row r="957" spans="12:12" x14ac:dyDescent="0.25">
      <c r="L957" s="48"/>
    </row>
    <row r="958" spans="12:12" x14ac:dyDescent="0.25">
      <c r="L958" s="48"/>
    </row>
    <row r="959" spans="12:12" x14ac:dyDescent="0.25">
      <c r="L959" s="48"/>
    </row>
    <row r="960" spans="12:12" x14ac:dyDescent="0.25">
      <c r="L960" s="48"/>
    </row>
    <row r="961" spans="12:12" x14ac:dyDescent="0.25">
      <c r="L961" s="48"/>
    </row>
    <row r="962" spans="12:12" x14ac:dyDescent="0.25">
      <c r="L962" s="48"/>
    </row>
    <row r="963" spans="12:12" x14ac:dyDescent="0.25">
      <c r="L963" s="48"/>
    </row>
    <row r="964" spans="12:12" x14ac:dyDescent="0.25">
      <c r="L964" s="48"/>
    </row>
    <row r="965" spans="12:12" x14ac:dyDescent="0.25">
      <c r="L965" s="48"/>
    </row>
    <row r="966" spans="12:12" x14ac:dyDescent="0.25">
      <c r="L966" s="48"/>
    </row>
    <row r="967" spans="12:12" x14ac:dyDescent="0.25">
      <c r="L967" s="48"/>
    </row>
    <row r="968" spans="12:12" x14ac:dyDescent="0.25">
      <c r="L968" s="48"/>
    </row>
    <row r="969" spans="12:12" x14ac:dyDescent="0.25">
      <c r="L969" s="48"/>
    </row>
    <row r="970" spans="12:12" x14ac:dyDescent="0.25">
      <c r="L970" s="48"/>
    </row>
    <row r="971" spans="12:12" x14ac:dyDescent="0.25">
      <c r="L971" s="48"/>
    </row>
    <row r="972" spans="12:12" x14ac:dyDescent="0.25">
      <c r="L972" s="48"/>
    </row>
    <row r="973" spans="12:12" x14ac:dyDescent="0.25">
      <c r="L973" s="48"/>
    </row>
    <row r="974" spans="12:12" x14ac:dyDescent="0.25">
      <c r="L974" s="48"/>
    </row>
    <row r="975" spans="12:12" x14ac:dyDescent="0.25">
      <c r="L975" s="48"/>
    </row>
    <row r="976" spans="12:12" x14ac:dyDescent="0.25">
      <c r="L976" s="48"/>
    </row>
    <row r="977" spans="12:12" x14ac:dyDescent="0.25">
      <c r="L977" s="48"/>
    </row>
    <row r="978" spans="12:12" x14ac:dyDescent="0.25">
      <c r="L978" s="48"/>
    </row>
    <row r="979" spans="12:12" x14ac:dyDescent="0.25">
      <c r="L979" s="48"/>
    </row>
    <row r="980" spans="12:12" x14ac:dyDescent="0.25">
      <c r="L980" s="48"/>
    </row>
    <row r="981" spans="12:12" x14ac:dyDescent="0.25">
      <c r="L981" s="48"/>
    </row>
    <row r="982" spans="12:12" x14ac:dyDescent="0.25">
      <c r="L982" s="48"/>
    </row>
    <row r="983" spans="12:12" x14ac:dyDescent="0.25">
      <c r="L983" s="48"/>
    </row>
    <row r="984" spans="12:12" x14ac:dyDescent="0.25">
      <c r="L984" s="48"/>
    </row>
    <row r="985" spans="12:12" x14ac:dyDescent="0.25">
      <c r="L985" s="48"/>
    </row>
    <row r="986" spans="12:12" x14ac:dyDescent="0.25">
      <c r="L986" s="48"/>
    </row>
    <row r="987" spans="12:12" x14ac:dyDescent="0.25">
      <c r="L987" s="48"/>
    </row>
    <row r="988" spans="12:12" x14ac:dyDescent="0.25">
      <c r="L988" s="48"/>
    </row>
    <row r="989" spans="12:12" x14ac:dyDescent="0.25">
      <c r="L989" s="48"/>
    </row>
    <row r="990" spans="12:12" x14ac:dyDescent="0.25">
      <c r="L990" s="48"/>
    </row>
    <row r="991" spans="12:12" x14ac:dyDescent="0.25">
      <c r="L991" s="48"/>
    </row>
    <row r="992" spans="12:12" x14ac:dyDescent="0.25">
      <c r="L992" s="48"/>
    </row>
    <row r="993" spans="12:12" x14ac:dyDescent="0.25">
      <c r="L993" s="48"/>
    </row>
    <row r="994" spans="12:12" x14ac:dyDescent="0.25">
      <c r="L994" s="48"/>
    </row>
    <row r="995" spans="12:12" x14ac:dyDescent="0.25">
      <c r="L995" s="48"/>
    </row>
    <row r="996" spans="12:12" x14ac:dyDescent="0.25">
      <c r="L996" s="48"/>
    </row>
    <row r="997" spans="12:12" x14ac:dyDescent="0.25">
      <c r="L997" s="48"/>
    </row>
    <row r="998" spans="12:12" x14ac:dyDescent="0.25">
      <c r="L998" s="48"/>
    </row>
    <row r="999" spans="12:12" x14ac:dyDescent="0.25">
      <c r="L999" s="48"/>
    </row>
    <row r="1000" spans="12:12" x14ac:dyDescent="0.25">
      <c r="L1000" s="48"/>
    </row>
    <row r="1001" spans="12:12" x14ac:dyDescent="0.25">
      <c r="L1001" s="48"/>
    </row>
    <row r="1002" spans="12:12" x14ac:dyDescent="0.25">
      <c r="L1002" s="48"/>
    </row>
    <row r="1003" spans="12:12" x14ac:dyDescent="0.25">
      <c r="L1003" s="48"/>
    </row>
    <row r="1004" spans="12:12" x14ac:dyDescent="0.25">
      <c r="L1004" s="48"/>
    </row>
    <row r="1005" spans="12:12" x14ac:dyDescent="0.25">
      <c r="L1005" s="48"/>
    </row>
    <row r="1006" spans="12:12" x14ac:dyDescent="0.25">
      <c r="L1006" s="48"/>
    </row>
    <row r="1007" spans="12:12" x14ac:dyDescent="0.25">
      <c r="L1007" s="48"/>
    </row>
    <row r="1008" spans="12:12" x14ac:dyDescent="0.25">
      <c r="L1008" s="48"/>
    </row>
    <row r="1009" spans="12:12" x14ac:dyDescent="0.25">
      <c r="L1009" s="48"/>
    </row>
    <row r="1010" spans="12:12" x14ac:dyDescent="0.25">
      <c r="L1010" s="48"/>
    </row>
    <row r="1011" spans="12:12" x14ac:dyDescent="0.25">
      <c r="L1011" s="48"/>
    </row>
    <row r="1012" spans="12:12" x14ac:dyDescent="0.25">
      <c r="L1012" s="48"/>
    </row>
    <row r="1013" spans="12:12" x14ac:dyDescent="0.25">
      <c r="L1013" s="48"/>
    </row>
    <row r="1014" spans="12:12" x14ac:dyDescent="0.25">
      <c r="L1014" s="48"/>
    </row>
    <row r="1015" spans="12:12" x14ac:dyDescent="0.25">
      <c r="L1015" s="48"/>
    </row>
    <row r="1016" spans="12:12" x14ac:dyDescent="0.25">
      <c r="L1016" s="48"/>
    </row>
    <row r="1017" spans="12:12" x14ac:dyDescent="0.25">
      <c r="L1017" s="48"/>
    </row>
    <row r="1018" spans="12:12" x14ac:dyDescent="0.25">
      <c r="L1018" s="48"/>
    </row>
    <row r="1019" spans="12:12" x14ac:dyDescent="0.25">
      <c r="L1019" s="48"/>
    </row>
    <row r="1020" spans="12:12" x14ac:dyDescent="0.25">
      <c r="L1020" s="48"/>
    </row>
    <row r="1021" spans="12:12" x14ac:dyDescent="0.25">
      <c r="L1021" s="48"/>
    </row>
    <row r="1022" spans="12:12" x14ac:dyDescent="0.25">
      <c r="L1022" s="48"/>
    </row>
    <row r="1023" spans="12:12" x14ac:dyDescent="0.25">
      <c r="L1023" s="48"/>
    </row>
    <row r="1024" spans="12:12" x14ac:dyDescent="0.25">
      <c r="L1024" s="48"/>
    </row>
    <row r="1025" spans="12:12" x14ac:dyDescent="0.25">
      <c r="L1025" s="48"/>
    </row>
    <row r="1026" spans="12:12" x14ac:dyDescent="0.25">
      <c r="L1026" s="48"/>
    </row>
    <row r="1027" spans="12:12" x14ac:dyDescent="0.25">
      <c r="L1027" s="48"/>
    </row>
    <row r="1028" spans="12:12" x14ac:dyDescent="0.25">
      <c r="L1028" s="48"/>
    </row>
    <row r="1029" spans="12:12" x14ac:dyDescent="0.25">
      <c r="L1029" s="48"/>
    </row>
    <row r="1030" spans="12:12" x14ac:dyDescent="0.25">
      <c r="L1030" s="48"/>
    </row>
    <row r="1031" spans="12:12" x14ac:dyDescent="0.25">
      <c r="L1031" s="48"/>
    </row>
    <row r="1032" spans="12:12" x14ac:dyDescent="0.25">
      <c r="L1032" s="48"/>
    </row>
    <row r="1033" spans="12:12" x14ac:dyDescent="0.25">
      <c r="L1033" s="48"/>
    </row>
    <row r="1034" spans="12:12" x14ac:dyDescent="0.25">
      <c r="L1034" s="48"/>
    </row>
    <row r="1035" spans="12:12" x14ac:dyDescent="0.25">
      <c r="L1035" s="48"/>
    </row>
    <row r="1036" spans="12:12" x14ac:dyDescent="0.25">
      <c r="L1036" s="48"/>
    </row>
    <row r="1037" spans="12:12" x14ac:dyDescent="0.25">
      <c r="L1037" s="48"/>
    </row>
    <row r="1038" spans="12:12" x14ac:dyDescent="0.25">
      <c r="L1038" s="48"/>
    </row>
    <row r="1039" spans="12:12" x14ac:dyDescent="0.25">
      <c r="L1039" s="48"/>
    </row>
    <row r="1040" spans="12:12" x14ac:dyDescent="0.25">
      <c r="L1040" s="48"/>
    </row>
    <row r="1041" spans="12:12" x14ac:dyDescent="0.25">
      <c r="L1041" s="48"/>
    </row>
    <row r="1042" spans="12:12" x14ac:dyDescent="0.25">
      <c r="L1042" s="48"/>
    </row>
    <row r="1043" spans="12:12" x14ac:dyDescent="0.25">
      <c r="L1043" s="48"/>
    </row>
    <row r="1044" spans="12:12" x14ac:dyDescent="0.25">
      <c r="L1044" s="48"/>
    </row>
    <row r="1045" spans="12:12" x14ac:dyDescent="0.25">
      <c r="L1045" s="48"/>
    </row>
    <row r="1046" spans="12:12" x14ac:dyDescent="0.25">
      <c r="L1046" s="48"/>
    </row>
    <row r="1047" spans="12:12" x14ac:dyDescent="0.25">
      <c r="L1047" s="48"/>
    </row>
    <row r="1048" spans="12:12" x14ac:dyDescent="0.25">
      <c r="L1048" s="48"/>
    </row>
    <row r="1049" spans="12:12" x14ac:dyDescent="0.25">
      <c r="L1049" s="48"/>
    </row>
    <row r="1050" spans="12:12" x14ac:dyDescent="0.25">
      <c r="L1050" s="48"/>
    </row>
    <row r="1051" spans="12:12" x14ac:dyDescent="0.25">
      <c r="L1051" s="48"/>
    </row>
    <row r="1052" spans="12:12" x14ac:dyDescent="0.25">
      <c r="L1052" s="48"/>
    </row>
    <row r="1053" spans="12:12" x14ac:dyDescent="0.25">
      <c r="L1053" s="48"/>
    </row>
    <row r="1054" spans="12:12" x14ac:dyDescent="0.25">
      <c r="L1054" s="48"/>
    </row>
    <row r="1055" spans="12:12" x14ac:dyDescent="0.25">
      <c r="L1055" s="48"/>
    </row>
    <row r="1056" spans="12:12" x14ac:dyDescent="0.25">
      <c r="L1056" s="48"/>
    </row>
    <row r="1057" spans="12:12" x14ac:dyDescent="0.25">
      <c r="L1057" s="48"/>
    </row>
    <row r="1058" spans="12:12" x14ac:dyDescent="0.25">
      <c r="L1058" s="48"/>
    </row>
    <row r="1059" spans="12:12" x14ac:dyDescent="0.25">
      <c r="L1059" s="48"/>
    </row>
    <row r="1060" spans="12:12" x14ac:dyDescent="0.25">
      <c r="L1060" s="48"/>
    </row>
    <row r="1061" spans="12:12" x14ac:dyDescent="0.25">
      <c r="L1061" s="48"/>
    </row>
    <row r="1062" spans="12:12" x14ac:dyDescent="0.25">
      <c r="L1062" s="48"/>
    </row>
    <row r="1063" spans="12:12" x14ac:dyDescent="0.25">
      <c r="L1063" s="48"/>
    </row>
    <row r="1064" spans="12:12" x14ac:dyDescent="0.25">
      <c r="L1064" s="48"/>
    </row>
    <row r="1065" spans="12:12" x14ac:dyDescent="0.25">
      <c r="L1065" s="48"/>
    </row>
    <row r="1066" spans="12:12" x14ac:dyDescent="0.25">
      <c r="L1066" s="48"/>
    </row>
    <row r="1067" spans="12:12" x14ac:dyDescent="0.25">
      <c r="L1067" s="48"/>
    </row>
    <row r="1068" spans="12:12" x14ac:dyDescent="0.25">
      <c r="L1068" s="48"/>
    </row>
    <row r="1069" spans="12:12" x14ac:dyDescent="0.25">
      <c r="L1069" s="48"/>
    </row>
    <row r="1070" spans="12:12" x14ac:dyDescent="0.25">
      <c r="L1070" s="48"/>
    </row>
    <row r="1071" spans="12:12" x14ac:dyDescent="0.25">
      <c r="L1071" s="48"/>
    </row>
    <row r="1072" spans="12:12" x14ac:dyDescent="0.25">
      <c r="L1072" s="48"/>
    </row>
    <row r="1073" spans="12:12" x14ac:dyDescent="0.25">
      <c r="L1073" s="48"/>
    </row>
    <row r="1074" spans="12:12" x14ac:dyDescent="0.25">
      <c r="L1074" s="48"/>
    </row>
    <row r="1075" spans="12:12" x14ac:dyDescent="0.25">
      <c r="L1075" s="48"/>
    </row>
    <row r="1076" spans="12:12" x14ac:dyDescent="0.25">
      <c r="L1076" s="48"/>
    </row>
    <row r="1077" spans="12:12" x14ac:dyDescent="0.25">
      <c r="L1077" s="48"/>
    </row>
    <row r="1078" spans="12:12" x14ac:dyDescent="0.25">
      <c r="L1078" s="48"/>
    </row>
    <row r="1079" spans="12:12" x14ac:dyDescent="0.25">
      <c r="L1079" s="48"/>
    </row>
    <row r="1080" spans="12:12" x14ac:dyDescent="0.25">
      <c r="L1080" s="48"/>
    </row>
    <row r="1081" spans="12:12" x14ac:dyDescent="0.25">
      <c r="L1081" s="48"/>
    </row>
    <row r="1082" spans="12:12" x14ac:dyDescent="0.25">
      <c r="L1082" s="48"/>
    </row>
    <row r="1083" spans="12:12" x14ac:dyDescent="0.25">
      <c r="L1083" s="48"/>
    </row>
    <row r="1084" spans="12:12" x14ac:dyDescent="0.25">
      <c r="L1084" s="48"/>
    </row>
    <row r="1085" spans="12:12" x14ac:dyDescent="0.25">
      <c r="L1085" s="48"/>
    </row>
    <row r="1086" spans="12:12" x14ac:dyDescent="0.25">
      <c r="L1086" s="48"/>
    </row>
    <row r="1087" spans="12:12" x14ac:dyDescent="0.25">
      <c r="L1087" s="48"/>
    </row>
    <row r="1088" spans="12:12" x14ac:dyDescent="0.25">
      <c r="L1088" s="48"/>
    </row>
    <row r="1089" spans="12:12" x14ac:dyDescent="0.25">
      <c r="L1089" s="48"/>
    </row>
    <row r="1090" spans="12:12" x14ac:dyDescent="0.25">
      <c r="L1090" s="48"/>
    </row>
    <row r="1091" spans="12:12" x14ac:dyDescent="0.25">
      <c r="L1091" s="48"/>
    </row>
    <row r="1092" spans="12:12" x14ac:dyDescent="0.25">
      <c r="L1092" s="48"/>
    </row>
    <row r="1093" spans="12:12" x14ac:dyDescent="0.25">
      <c r="L1093" s="48"/>
    </row>
    <row r="1094" spans="12:12" x14ac:dyDescent="0.25">
      <c r="L1094" s="48"/>
    </row>
    <row r="1095" spans="12:12" x14ac:dyDescent="0.25">
      <c r="L1095" s="48"/>
    </row>
    <row r="1096" spans="12:12" x14ac:dyDescent="0.25">
      <c r="L1096" s="4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792"/>
  <sheetViews>
    <sheetView topLeftCell="A449" zoomScale="85" zoomScaleNormal="85" workbookViewId="0">
      <selection activeCell="A471" sqref="A471:D474"/>
    </sheetView>
  </sheetViews>
  <sheetFormatPr baseColWidth="10" defaultColWidth="9.140625" defaultRowHeight="15" x14ac:dyDescent="0.25"/>
  <cols>
    <col min="2" max="2" width="9.28515625" customWidth="1"/>
    <col min="3" max="3" width="12.28515625" customWidth="1"/>
    <col min="4" max="4" width="12.28515625" style="9" customWidth="1"/>
  </cols>
  <sheetData>
    <row r="1" spans="1:4" x14ac:dyDescent="0.25">
      <c r="A1" s="11" t="s">
        <v>3</v>
      </c>
      <c r="B1" s="5" t="s">
        <v>0</v>
      </c>
      <c r="C1" s="7" t="s">
        <v>4</v>
      </c>
      <c r="D1" s="10" t="s">
        <v>5</v>
      </c>
    </row>
    <row r="2" spans="1:4" x14ac:dyDescent="0.25">
      <c r="A2" s="12">
        <v>28491</v>
      </c>
      <c r="B2" s="1">
        <v>83.7</v>
      </c>
      <c r="C2" s="8"/>
    </row>
    <row r="3" spans="1:4" x14ac:dyDescent="0.25">
      <c r="A3" s="12">
        <v>28522</v>
      </c>
      <c r="B3" s="1">
        <v>84.3</v>
      </c>
      <c r="C3" s="8"/>
    </row>
    <row r="4" spans="1:4" x14ac:dyDescent="0.25">
      <c r="A4" s="12">
        <v>28550</v>
      </c>
      <c r="B4" s="1">
        <v>78.8</v>
      </c>
      <c r="C4" s="8" t="e">
        <f>VLOOKUP(A2,#REF!,5,FALSE)</f>
        <v>#REF!</v>
      </c>
      <c r="D4" s="9" t="e">
        <f>VLOOKUP(A2,#REF!,4,FALSE)</f>
        <v>#REF!</v>
      </c>
    </row>
    <row r="5" spans="1:4" x14ac:dyDescent="0.25">
      <c r="A5" s="12">
        <v>28581</v>
      </c>
      <c r="B5" s="1">
        <v>81.599999999999994</v>
      </c>
      <c r="C5" s="8"/>
    </row>
    <row r="6" spans="1:4" x14ac:dyDescent="0.25">
      <c r="A6" s="12">
        <v>28611</v>
      </c>
      <c r="B6" s="1">
        <v>82.9</v>
      </c>
      <c r="C6" s="8"/>
    </row>
    <row r="7" spans="1:4" x14ac:dyDescent="0.25">
      <c r="A7" s="12">
        <v>28642</v>
      </c>
      <c r="B7" s="1">
        <v>80</v>
      </c>
      <c r="C7" s="8" t="e">
        <f>VLOOKUP(A5,#REF!,5,FALSE)</f>
        <v>#REF!</v>
      </c>
      <c r="D7" s="9" t="e">
        <f>VLOOKUP(A5,#REF!,4,FALSE)</f>
        <v>#REF!</v>
      </c>
    </row>
    <row r="8" spans="1:4" x14ac:dyDescent="0.25">
      <c r="A8" s="12">
        <v>28672</v>
      </c>
      <c r="B8" s="1">
        <v>82.4</v>
      </c>
      <c r="C8" s="8"/>
    </row>
    <row r="9" spans="1:4" x14ac:dyDescent="0.25">
      <c r="A9" s="12">
        <v>28703</v>
      </c>
      <c r="B9" s="1">
        <v>78.400000000000006</v>
      </c>
      <c r="C9" s="8"/>
    </row>
    <row r="10" spans="1:4" x14ac:dyDescent="0.25">
      <c r="A10" s="12">
        <v>28734</v>
      </c>
      <c r="B10" s="1">
        <v>80.400000000000006</v>
      </c>
      <c r="C10" s="8" t="e">
        <f>VLOOKUP(A8,#REF!,5,FALSE)</f>
        <v>#REF!</v>
      </c>
      <c r="D10" s="9" t="e">
        <f>VLOOKUP(A8,#REF!,4,FALSE)</f>
        <v>#REF!</v>
      </c>
    </row>
    <row r="11" spans="1:4" x14ac:dyDescent="0.25">
      <c r="A11" s="12">
        <v>28764</v>
      </c>
      <c r="B11" s="1">
        <v>79.3</v>
      </c>
      <c r="C11" s="8"/>
    </row>
    <row r="12" spans="1:4" x14ac:dyDescent="0.25">
      <c r="A12" s="12">
        <v>28795</v>
      </c>
      <c r="B12" s="1">
        <v>75</v>
      </c>
      <c r="C12" s="8"/>
    </row>
    <row r="13" spans="1:4" x14ac:dyDescent="0.25">
      <c r="A13" s="12">
        <v>28825</v>
      </c>
      <c r="B13" s="1">
        <v>66.099999999999994</v>
      </c>
      <c r="C13" s="8" t="e">
        <f>VLOOKUP(A11,#REF!,5,FALSE)</f>
        <v>#REF!</v>
      </c>
      <c r="D13" s="9" t="e">
        <f>VLOOKUP(A11,#REF!,4,FALSE)</f>
        <v>#REF!</v>
      </c>
    </row>
    <row r="14" spans="1:4" x14ac:dyDescent="0.25">
      <c r="A14" s="12">
        <v>28856</v>
      </c>
      <c r="B14" s="1">
        <v>72.099999999999994</v>
      </c>
      <c r="C14" s="8"/>
    </row>
    <row r="15" spans="1:4" x14ac:dyDescent="0.25">
      <c r="A15" s="12">
        <v>28887</v>
      </c>
      <c r="B15" s="1">
        <v>73.900000000000006</v>
      </c>
      <c r="C15" s="8"/>
    </row>
    <row r="16" spans="1:4" x14ac:dyDescent="0.25">
      <c r="A16" s="12">
        <v>28915</v>
      </c>
      <c r="B16" s="1">
        <v>68.400000000000006</v>
      </c>
      <c r="C16" s="8" t="e">
        <f>VLOOKUP(A14,#REF!,5,FALSE)</f>
        <v>#REF!</v>
      </c>
      <c r="D16" s="9" t="e">
        <f>VLOOKUP(A14,#REF!,4,FALSE)</f>
        <v>#REF!</v>
      </c>
    </row>
    <row r="17" spans="1:4" x14ac:dyDescent="0.25">
      <c r="A17" s="12">
        <v>28946</v>
      </c>
      <c r="B17" s="1">
        <v>66</v>
      </c>
      <c r="C17" s="8"/>
    </row>
    <row r="18" spans="1:4" x14ac:dyDescent="0.25">
      <c r="A18" s="12">
        <v>28976</v>
      </c>
      <c r="B18" s="1">
        <v>68.099999999999994</v>
      </c>
      <c r="C18" s="8"/>
    </row>
    <row r="19" spans="1:4" x14ac:dyDescent="0.25">
      <c r="A19" s="12">
        <v>29007</v>
      </c>
      <c r="B19" s="1">
        <v>65.8</v>
      </c>
      <c r="C19" s="8" t="e">
        <f>VLOOKUP(A17,#REF!,5,FALSE)</f>
        <v>#REF!</v>
      </c>
      <c r="D19" s="9" t="e">
        <f>VLOOKUP(A17,#REF!,4,FALSE)</f>
        <v>#REF!</v>
      </c>
    </row>
    <row r="20" spans="1:4" x14ac:dyDescent="0.25">
      <c r="A20" s="12">
        <v>29037</v>
      </c>
      <c r="B20" s="1">
        <v>60.4</v>
      </c>
      <c r="C20" s="8"/>
    </row>
    <row r="21" spans="1:4" x14ac:dyDescent="0.25">
      <c r="A21" s="12">
        <v>29068</v>
      </c>
      <c r="B21" s="1">
        <v>64.5</v>
      </c>
      <c r="C21" s="8"/>
    </row>
    <row r="22" spans="1:4" x14ac:dyDescent="0.25">
      <c r="A22" s="12">
        <v>29099</v>
      </c>
      <c r="B22" s="1">
        <v>66.7</v>
      </c>
      <c r="C22" s="8" t="e">
        <f>VLOOKUP(A20,#REF!,5,FALSE)</f>
        <v>#REF!</v>
      </c>
      <c r="D22" s="9" t="e">
        <f>VLOOKUP(A20,#REF!,4,FALSE)</f>
        <v>#REF!</v>
      </c>
    </row>
    <row r="23" spans="1:4" x14ac:dyDescent="0.25">
      <c r="A23" s="12">
        <v>29129</v>
      </c>
      <c r="B23" s="1">
        <v>62.1</v>
      </c>
      <c r="C23" s="8"/>
    </row>
    <row r="24" spans="1:4" x14ac:dyDescent="0.25">
      <c r="A24" s="12">
        <v>29160</v>
      </c>
      <c r="B24" s="1">
        <v>63.3</v>
      </c>
      <c r="C24" s="8"/>
    </row>
    <row r="25" spans="1:4" x14ac:dyDescent="0.25">
      <c r="A25" s="12">
        <v>29190</v>
      </c>
      <c r="B25" s="1">
        <v>61</v>
      </c>
      <c r="C25" s="8" t="e">
        <f>VLOOKUP(A23,#REF!,5,FALSE)</f>
        <v>#REF!</v>
      </c>
      <c r="D25" s="9" t="e">
        <f>VLOOKUP(A23,#REF!,4,FALSE)</f>
        <v>#REF!</v>
      </c>
    </row>
    <row r="26" spans="1:4" x14ac:dyDescent="0.25">
      <c r="A26" s="12">
        <v>29221</v>
      </c>
      <c r="B26" s="1">
        <v>67</v>
      </c>
      <c r="C26" s="8"/>
    </row>
    <row r="27" spans="1:4" x14ac:dyDescent="0.25">
      <c r="A27" s="12">
        <v>29252</v>
      </c>
      <c r="B27" s="1">
        <v>66.900000000000006</v>
      </c>
      <c r="C27" s="8"/>
    </row>
    <row r="28" spans="1:4" x14ac:dyDescent="0.25">
      <c r="A28" s="12">
        <v>29281</v>
      </c>
      <c r="B28" s="1">
        <v>56.5</v>
      </c>
      <c r="C28" s="8" t="e">
        <f>VLOOKUP(A26,#REF!,5,FALSE)</f>
        <v>#REF!</v>
      </c>
      <c r="D28" s="9" t="e">
        <f>VLOOKUP(A26,#REF!,4,FALSE)</f>
        <v>#REF!</v>
      </c>
    </row>
    <row r="29" spans="1:4" x14ac:dyDescent="0.25">
      <c r="A29" s="12">
        <v>29312</v>
      </c>
      <c r="B29" s="1">
        <v>52.7</v>
      </c>
      <c r="C29" s="8"/>
    </row>
    <row r="30" spans="1:4" x14ac:dyDescent="0.25">
      <c r="A30" s="12">
        <v>29342</v>
      </c>
      <c r="B30" s="1">
        <v>51.7</v>
      </c>
      <c r="C30" s="8"/>
    </row>
    <row r="31" spans="1:4" x14ac:dyDescent="0.25">
      <c r="A31" s="12">
        <v>29373</v>
      </c>
      <c r="B31" s="1">
        <v>58.7</v>
      </c>
      <c r="C31" s="8" t="e">
        <f>VLOOKUP(A29,#REF!,5,FALSE)</f>
        <v>#REF!</v>
      </c>
      <c r="D31" s="9" t="e">
        <f>VLOOKUP(A29,#REF!,4,FALSE)</f>
        <v>#REF!</v>
      </c>
    </row>
    <row r="32" spans="1:4" x14ac:dyDescent="0.25">
      <c r="A32" s="12">
        <v>29403</v>
      </c>
      <c r="B32" s="1">
        <v>62.3</v>
      </c>
      <c r="C32" s="8"/>
    </row>
    <row r="33" spans="1:4" x14ac:dyDescent="0.25">
      <c r="A33" s="12">
        <v>29434</v>
      </c>
      <c r="B33" s="1">
        <v>67.3</v>
      </c>
      <c r="C33" s="8"/>
    </row>
    <row r="34" spans="1:4" x14ac:dyDescent="0.25">
      <c r="A34" s="12">
        <v>29465</v>
      </c>
      <c r="B34" s="1">
        <v>73.7</v>
      </c>
      <c r="C34" s="8" t="e">
        <f>VLOOKUP(A32,#REF!,5,FALSE)</f>
        <v>#REF!</v>
      </c>
      <c r="D34" s="9" t="e">
        <f>VLOOKUP(A32,#REF!,4,FALSE)</f>
        <v>#REF!</v>
      </c>
    </row>
    <row r="35" spans="1:4" x14ac:dyDescent="0.25">
      <c r="A35" s="12">
        <v>29495</v>
      </c>
      <c r="B35" s="1">
        <v>75</v>
      </c>
      <c r="C35" s="8"/>
    </row>
    <row r="36" spans="1:4" x14ac:dyDescent="0.25">
      <c r="A36" s="12">
        <v>29526</v>
      </c>
      <c r="B36" s="1">
        <v>76.7</v>
      </c>
      <c r="C36" s="8"/>
    </row>
    <row r="37" spans="1:4" x14ac:dyDescent="0.25">
      <c r="A37" s="12">
        <v>29556</v>
      </c>
      <c r="B37" s="1">
        <v>64.5</v>
      </c>
      <c r="C37" s="8" t="e">
        <f>VLOOKUP(A35,#REF!,5,FALSE)</f>
        <v>#REF!</v>
      </c>
      <c r="D37" s="9" t="e">
        <f>VLOOKUP(A35,#REF!,4,FALSE)</f>
        <v>#REF!</v>
      </c>
    </row>
    <row r="38" spans="1:4" x14ac:dyDescent="0.25">
      <c r="A38" s="12">
        <v>29587</v>
      </c>
      <c r="B38" s="1">
        <v>71.400000000000006</v>
      </c>
      <c r="C38" s="8"/>
    </row>
    <row r="39" spans="1:4" x14ac:dyDescent="0.25">
      <c r="A39" s="12">
        <v>29618</v>
      </c>
      <c r="B39" s="1">
        <v>66.900000000000006</v>
      </c>
      <c r="C39" s="8"/>
    </row>
    <row r="40" spans="1:4" x14ac:dyDescent="0.25">
      <c r="A40" s="12">
        <v>29646</v>
      </c>
      <c r="B40" s="1">
        <v>66.5</v>
      </c>
      <c r="C40" s="8" t="e">
        <f>VLOOKUP(A38,#REF!,5,FALSE)</f>
        <v>#REF!</v>
      </c>
      <c r="D40" s="9" t="e">
        <f>VLOOKUP(A38,#REF!,4,FALSE)</f>
        <v>#REF!</v>
      </c>
    </row>
    <row r="41" spans="1:4" x14ac:dyDescent="0.25">
      <c r="A41" s="12">
        <v>29677</v>
      </c>
      <c r="B41" s="1">
        <v>72.400000000000006</v>
      </c>
      <c r="C41" s="8"/>
    </row>
    <row r="42" spans="1:4" x14ac:dyDescent="0.25">
      <c r="A42" s="12">
        <v>29707</v>
      </c>
      <c r="B42" s="1">
        <v>76.3</v>
      </c>
      <c r="C42" s="8"/>
    </row>
    <row r="43" spans="1:4" x14ac:dyDescent="0.25">
      <c r="A43" s="12">
        <v>29738</v>
      </c>
      <c r="B43" s="1">
        <v>73.099999999999994</v>
      </c>
      <c r="C43" s="8" t="e">
        <f>VLOOKUP(A41,#REF!,5,FALSE)</f>
        <v>#REF!</v>
      </c>
      <c r="D43" s="9" t="e">
        <f>VLOOKUP(A41,#REF!,4,FALSE)</f>
        <v>#REF!</v>
      </c>
    </row>
    <row r="44" spans="1:4" x14ac:dyDescent="0.25">
      <c r="A44" s="12">
        <v>29768</v>
      </c>
      <c r="B44" s="1">
        <v>74.099999999999994</v>
      </c>
      <c r="C44" s="8"/>
    </row>
    <row r="45" spans="1:4" x14ac:dyDescent="0.25">
      <c r="A45" s="12">
        <v>29799</v>
      </c>
      <c r="B45" s="1">
        <v>77.2</v>
      </c>
      <c r="C45" s="8"/>
    </row>
    <row r="46" spans="1:4" x14ac:dyDescent="0.25">
      <c r="A46" s="12">
        <v>29830</v>
      </c>
      <c r="B46" s="1">
        <v>73.099999999999994</v>
      </c>
      <c r="C46" s="8" t="e">
        <f>VLOOKUP(A44,#REF!,5,FALSE)</f>
        <v>#REF!</v>
      </c>
      <c r="D46" s="9" t="e">
        <f>VLOOKUP(A44,#REF!,4,FALSE)</f>
        <v>#REF!</v>
      </c>
    </row>
    <row r="47" spans="1:4" x14ac:dyDescent="0.25">
      <c r="A47" s="12">
        <v>29860</v>
      </c>
      <c r="B47" s="1">
        <v>70.3</v>
      </c>
      <c r="C47" s="8"/>
    </row>
    <row r="48" spans="1:4" x14ac:dyDescent="0.25">
      <c r="A48" s="12">
        <v>29891</v>
      </c>
      <c r="B48" s="1">
        <v>62.5</v>
      </c>
      <c r="C48" s="8"/>
    </row>
    <row r="49" spans="1:4" x14ac:dyDescent="0.25">
      <c r="A49" s="12">
        <v>29921</v>
      </c>
      <c r="B49" s="1">
        <v>64.3</v>
      </c>
      <c r="C49" s="8" t="e">
        <f>VLOOKUP(A47,#REF!,5,FALSE)</f>
        <v>#REF!</v>
      </c>
      <c r="D49" s="9" t="e">
        <f>VLOOKUP(A47,#REF!,4,FALSE)</f>
        <v>#REF!</v>
      </c>
    </row>
    <row r="50" spans="1:4" x14ac:dyDescent="0.25">
      <c r="A50" s="12">
        <v>29952</v>
      </c>
      <c r="B50" s="1">
        <v>71</v>
      </c>
      <c r="C50" s="8"/>
    </row>
    <row r="51" spans="1:4" x14ac:dyDescent="0.25">
      <c r="A51" s="12">
        <v>29983</v>
      </c>
      <c r="B51" s="1">
        <v>66.5</v>
      </c>
      <c r="C51" s="8"/>
    </row>
    <row r="52" spans="1:4" x14ac:dyDescent="0.25">
      <c r="A52" s="12">
        <v>30011</v>
      </c>
      <c r="B52" s="1">
        <v>62</v>
      </c>
      <c r="C52" s="8" t="e">
        <f>VLOOKUP(A50,#REF!,5,FALSE)</f>
        <v>#REF!</v>
      </c>
      <c r="D52" s="9" t="e">
        <f>VLOOKUP(A50,#REF!,4,FALSE)</f>
        <v>#REF!</v>
      </c>
    </row>
    <row r="53" spans="1:4" x14ac:dyDescent="0.25">
      <c r="A53" s="12">
        <v>30042</v>
      </c>
      <c r="B53" s="1">
        <v>65.5</v>
      </c>
      <c r="C53" s="8"/>
    </row>
    <row r="54" spans="1:4" x14ac:dyDescent="0.25">
      <c r="A54" s="12">
        <v>30072</v>
      </c>
      <c r="B54" s="1">
        <v>67.5</v>
      </c>
      <c r="C54" s="8"/>
    </row>
    <row r="55" spans="1:4" x14ac:dyDescent="0.25">
      <c r="A55" s="12">
        <v>30103</v>
      </c>
      <c r="B55" s="1">
        <v>65.7</v>
      </c>
      <c r="C55" s="8" t="e">
        <f>VLOOKUP(A53,#REF!,5,FALSE)</f>
        <v>#REF!</v>
      </c>
      <c r="D55" s="9" t="e">
        <f>VLOOKUP(A53,#REF!,4,FALSE)</f>
        <v>#REF!</v>
      </c>
    </row>
    <row r="56" spans="1:4" x14ac:dyDescent="0.25">
      <c r="A56" s="12">
        <v>30133</v>
      </c>
      <c r="B56" s="1">
        <v>65.400000000000006</v>
      </c>
      <c r="C56" s="8"/>
    </row>
    <row r="57" spans="1:4" x14ac:dyDescent="0.25">
      <c r="A57" s="12">
        <v>30164</v>
      </c>
      <c r="B57" s="1">
        <v>65.400000000000006</v>
      </c>
      <c r="C57" s="8"/>
    </row>
    <row r="58" spans="1:4" x14ac:dyDescent="0.25">
      <c r="A58" s="12">
        <v>30195</v>
      </c>
      <c r="B58" s="1">
        <v>69.3</v>
      </c>
      <c r="C58" s="8" t="e">
        <f>VLOOKUP(A56,#REF!,5,FALSE)</f>
        <v>#REF!</v>
      </c>
      <c r="D58" s="9" t="e">
        <f>VLOOKUP(A56,#REF!,4,FALSE)</f>
        <v>#REF!</v>
      </c>
    </row>
    <row r="59" spans="1:4" x14ac:dyDescent="0.25">
      <c r="A59" s="12">
        <v>30225</v>
      </c>
      <c r="B59" s="1">
        <v>73.400000000000006</v>
      </c>
      <c r="C59" s="8"/>
    </row>
    <row r="60" spans="1:4" x14ac:dyDescent="0.25">
      <c r="A60" s="12">
        <v>30256</v>
      </c>
      <c r="B60" s="1">
        <v>72.099999999999994</v>
      </c>
      <c r="C60" s="8"/>
    </row>
    <row r="61" spans="1:4" x14ac:dyDescent="0.25">
      <c r="A61" s="12">
        <v>30286</v>
      </c>
      <c r="B61" s="1">
        <v>71.900000000000006</v>
      </c>
      <c r="C61" s="8" t="e">
        <f>VLOOKUP(A59,#REF!,5,FALSE)</f>
        <v>#REF!</v>
      </c>
      <c r="D61" s="9" t="e">
        <f>VLOOKUP(A59,#REF!,4,FALSE)</f>
        <v>#REF!</v>
      </c>
    </row>
    <row r="62" spans="1:4" x14ac:dyDescent="0.25">
      <c r="A62" s="12">
        <v>30317</v>
      </c>
      <c r="B62" s="1">
        <v>70.400000000000006</v>
      </c>
      <c r="C62" s="8"/>
    </row>
    <row r="63" spans="1:4" x14ac:dyDescent="0.25">
      <c r="A63" s="12">
        <v>30348</v>
      </c>
      <c r="B63" s="1">
        <v>74.599999999999994</v>
      </c>
      <c r="C63" s="8"/>
    </row>
    <row r="64" spans="1:4" x14ac:dyDescent="0.25">
      <c r="A64" s="12">
        <v>30376</v>
      </c>
      <c r="B64" s="1">
        <v>80.8</v>
      </c>
      <c r="C64" s="8" t="e">
        <f>VLOOKUP(A62,#REF!,5,FALSE)</f>
        <v>#REF!</v>
      </c>
      <c r="D64" s="9" t="e">
        <f>VLOOKUP(A62,#REF!,4,FALSE)</f>
        <v>#REF!</v>
      </c>
    </row>
    <row r="65" spans="1:4" x14ac:dyDescent="0.25">
      <c r="A65" s="12">
        <v>30407</v>
      </c>
      <c r="B65" s="1">
        <v>89.1</v>
      </c>
      <c r="C65" s="8"/>
    </row>
    <row r="66" spans="1:4" x14ac:dyDescent="0.25">
      <c r="A66" s="12">
        <v>30437</v>
      </c>
      <c r="B66" s="1">
        <v>93.3</v>
      </c>
      <c r="C66" s="8"/>
    </row>
    <row r="67" spans="1:4" x14ac:dyDescent="0.25">
      <c r="A67" s="12">
        <v>30468</v>
      </c>
      <c r="B67" s="1">
        <v>92.2</v>
      </c>
      <c r="C67" s="8" t="e">
        <f>VLOOKUP(A65,#REF!,5,FALSE)</f>
        <v>#REF!</v>
      </c>
      <c r="D67" s="9" t="e">
        <f>VLOOKUP(A65,#REF!,4,FALSE)</f>
        <v>#REF!</v>
      </c>
    </row>
    <row r="68" spans="1:4" x14ac:dyDescent="0.25">
      <c r="A68" s="12">
        <v>30498</v>
      </c>
      <c r="B68" s="1">
        <v>92.8</v>
      </c>
      <c r="C68" s="8"/>
    </row>
    <row r="69" spans="1:4" x14ac:dyDescent="0.25">
      <c r="A69" s="12">
        <v>30529</v>
      </c>
      <c r="B69" s="1">
        <v>90.9</v>
      </c>
      <c r="C69" s="8"/>
    </row>
    <row r="70" spans="1:4" x14ac:dyDescent="0.25">
      <c r="A70" s="12">
        <v>30560</v>
      </c>
      <c r="B70" s="1">
        <v>89.9</v>
      </c>
      <c r="C70" s="8" t="e">
        <f>VLOOKUP(A68,#REF!,5,FALSE)</f>
        <v>#REF!</v>
      </c>
      <c r="D70" s="9" t="e">
        <f>VLOOKUP(A68,#REF!,4,FALSE)</f>
        <v>#REF!</v>
      </c>
    </row>
    <row r="71" spans="1:4" x14ac:dyDescent="0.25">
      <c r="A71" s="12">
        <v>30590</v>
      </c>
      <c r="B71" s="1">
        <v>89.3</v>
      </c>
      <c r="C71" s="8"/>
    </row>
    <row r="72" spans="1:4" x14ac:dyDescent="0.25">
      <c r="A72" s="12">
        <v>30621</v>
      </c>
      <c r="B72" s="1">
        <v>91.1</v>
      </c>
      <c r="C72" s="8"/>
    </row>
    <row r="73" spans="1:4" x14ac:dyDescent="0.25">
      <c r="A73" s="12">
        <v>30651</v>
      </c>
      <c r="B73" s="1">
        <v>94.2</v>
      </c>
      <c r="C73" s="8" t="e">
        <f>VLOOKUP(A71,#REF!,5,FALSE)</f>
        <v>#REF!</v>
      </c>
      <c r="D73" s="9" t="e">
        <f>VLOOKUP(A71,#REF!,4,FALSE)</f>
        <v>#REF!</v>
      </c>
    </row>
    <row r="74" spans="1:4" x14ac:dyDescent="0.25">
      <c r="A74" s="12">
        <v>30682</v>
      </c>
      <c r="B74" s="1">
        <v>100.1</v>
      </c>
      <c r="C74" s="8"/>
    </row>
    <row r="75" spans="1:4" x14ac:dyDescent="0.25">
      <c r="A75" s="12">
        <v>30713</v>
      </c>
      <c r="B75" s="1">
        <v>97.4</v>
      </c>
      <c r="C75" s="8"/>
    </row>
    <row r="76" spans="1:4" x14ac:dyDescent="0.25">
      <c r="A76" s="12">
        <v>30742</v>
      </c>
      <c r="B76" s="1">
        <v>101</v>
      </c>
      <c r="C76" s="8" t="e">
        <f>VLOOKUP(A74,#REF!,5,FALSE)</f>
        <v>#REF!</v>
      </c>
      <c r="D76" s="9" t="e">
        <f>VLOOKUP(A74,#REF!,4,FALSE)</f>
        <v>#REF!</v>
      </c>
    </row>
    <row r="77" spans="1:4" x14ac:dyDescent="0.25">
      <c r="A77" s="12">
        <v>30773</v>
      </c>
      <c r="B77" s="1">
        <v>96.1</v>
      </c>
      <c r="C77" s="8"/>
    </row>
    <row r="78" spans="1:4" x14ac:dyDescent="0.25">
      <c r="A78" s="12">
        <v>30803</v>
      </c>
      <c r="B78" s="1">
        <v>98.1</v>
      </c>
      <c r="C78" s="8"/>
    </row>
    <row r="79" spans="1:4" x14ac:dyDescent="0.25">
      <c r="A79" s="12">
        <v>30834</v>
      </c>
      <c r="B79" s="1">
        <v>95.5</v>
      </c>
      <c r="C79" s="8" t="e">
        <f>VLOOKUP(A77,#REF!,5,FALSE)</f>
        <v>#REF!</v>
      </c>
      <c r="D79" s="9" t="e">
        <f>VLOOKUP(A77,#REF!,4,FALSE)</f>
        <v>#REF!</v>
      </c>
    </row>
    <row r="80" spans="1:4" x14ac:dyDescent="0.25">
      <c r="A80" s="12">
        <v>30864</v>
      </c>
      <c r="B80" s="1">
        <v>96.6</v>
      </c>
      <c r="C80" s="8"/>
    </row>
    <row r="81" spans="1:4" x14ac:dyDescent="0.25">
      <c r="A81" s="12">
        <v>30895</v>
      </c>
      <c r="B81" s="1">
        <v>99.1</v>
      </c>
      <c r="C81" s="8"/>
    </row>
    <row r="82" spans="1:4" x14ac:dyDescent="0.25">
      <c r="A82" s="12">
        <v>30926</v>
      </c>
      <c r="B82" s="1">
        <v>100.9</v>
      </c>
      <c r="C82" s="8" t="e">
        <f>VLOOKUP(A80,#REF!,5,FALSE)</f>
        <v>#REF!</v>
      </c>
      <c r="D82" s="9" t="e">
        <f>VLOOKUP(A80,#REF!,4,FALSE)</f>
        <v>#REF!</v>
      </c>
    </row>
    <row r="83" spans="1:4" x14ac:dyDescent="0.25">
      <c r="A83" s="12">
        <v>30956</v>
      </c>
      <c r="B83" s="1">
        <v>96.3</v>
      </c>
      <c r="C83" s="8"/>
    </row>
    <row r="84" spans="1:4" x14ac:dyDescent="0.25">
      <c r="A84" s="12">
        <v>30987</v>
      </c>
      <c r="B84" s="1">
        <v>95.7</v>
      </c>
      <c r="C84" s="8"/>
    </row>
    <row r="85" spans="1:4" x14ac:dyDescent="0.25">
      <c r="A85" s="12">
        <v>31017</v>
      </c>
      <c r="B85" s="1">
        <v>92.9</v>
      </c>
      <c r="C85" s="8" t="e">
        <f>VLOOKUP(A83,#REF!,5,FALSE)</f>
        <v>#REF!</v>
      </c>
      <c r="D85" s="9" t="e">
        <f>VLOOKUP(A83,#REF!,4,FALSE)</f>
        <v>#REF!</v>
      </c>
    </row>
    <row r="86" spans="1:4" x14ac:dyDescent="0.25">
      <c r="A86" s="12">
        <v>31048</v>
      </c>
      <c r="B86" s="1">
        <v>96</v>
      </c>
      <c r="C86" s="8"/>
    </row>
    <row r="87" spans="1:4" x14ac:dyDescent="0.25">
      <c r="A87" s="12">
        <v>31079</v>
      </c>
      <c r="B87" s="1">
        <v>93.7</v>
      </c>
      <c r="C87" s="8"/>
    </row>
    <row r="88" spans="1:4" x14ac:dyDescent="0.25">
      <c r="A88" s="12">
        <v>31107</v>
      </c>
      <c r="B88" s="1">
        <v>93.7</v>
      </c>
      <c r="C88" s="8" t="e">
        <f>VLOOKUP(A86,#REF!,5,FALSE)</f>
        <v>#REF!</v>
      </c>
      <c r="D88" s="9" t="e">
        <f>VLOOKUP(A86,#REF!,4,FALSE)</f>
        <v>#REF!</v>
      </c>
    </row>
    <row r="89" spans="1:4" x14ac:dyDescent="0.25">
      <c r="A89" s="12">
        <v>31138</v>
      </c>
      <c r="B89" s="1">
        <v>94.6</v>
      </c>
      <c r="C89" s="8"/>
    </row>
    <row r="90" spans="1:4" x14ac:dyDescent="0.25">
      <c r="A90" s="12">
        <v>31168</v>
      </c>
      <c r="B90" s="1">
        <v>91.8</v>
      </c>
      <c r="C90" s="8"/>
    </row>
    <row r="91" spans="1:4" x14ac:dyDescent="0.25">
      <c r="A91" s="12">
        <v>31199</v>
      </c>
      <c r="B91" s="1">
        <v>96.5</v>
      </c>
      <c r="C91" s="8" t="e">
        <f>VLOOKUP(A89,#REF!,5,FALSE)</f>
        <v>#REF!</v>
      </c>
      <c r="D91" s="9" t="e">
        <f>VLOOKUP(A89,#REF!,4,FALSE)</f>
        <v>#REF!</v>
      </c>
    </row>
    <row r="92" spans="1:4" x14ac:dyDescent="0.25">
      <c r="A92" s="12">
        <v>31229</v>
      </c>
      <c r="B92" s="1">
        <v>94</v>
      </c>
      <c r="C92" s="8"/>
    </row>
    <row r="93" spans="1:4" x14ac:dyDescent="0.25">
      <c r="A93" s="12">
        <v>31260</v>
      </c>
      <c r="B93" s="1">
        <v>92.4</v>
      </c>
      <c r="C93" s="8"/>
    </row>
    <row r="94" spans="1:4" x14ac:dyDescent="0.25">
      <c r="A94" s="12">
        <v>31291</v>
      </c>
      <c r="B94" s="1">
        <v>92.1</v>
      </c>
      <c r="C94" s="8" t="e">
        <f>VLOOKUP(A92,#REF!,5,FALSE)</f>
        <v>#REF!</v>
      </c>
      <c r="D94" s="9" t="e">
        <f>VLOOKUP(A92,#REF!,4,FALSE)</f>
        <v>#REF!</v>
      </c>
    </row>
    <row r="95" spans="1:4" x14ac:dyDescent="0.25">
      <c r="A95" s="12">
        <v>31321</v>
      </c>
      <c r="B95" s="1">
        <v>88.4</v>
      </c>
      <c r="C95" s="8"/>
    </row>
    <row r="96" spans="1:4" x14ac:dyDescent="0.25">
      <c r="A96" s="12">
        <v>31352</v>
      </c>
      <c r="B96" s="1">
        <v>90.9</v>
      </c>
      <c r="C96" s="8"/>
    </row>
    <row r="97" spans="1:4" x14ac:dyDescent="0.25">
      <c r="A97" s="12">
        <v>31382</v>
      </c>
      <c r="B97" s="1">
        <v>93.9</v>
      </c>
      <c r="C97" s="8" t="e">
        <f>VLOOKUP(A95,#REF!,5,FALSE)</f>
        <v>#REF!</v>
      </c>
      <c r="D97" s="9" t="e">
        <f>VLOOKUP(A95,#REF!,4,FALSE)</f>
        <v>#REF!</v>
      </c>
    </row>
    <row r="98" spans="1:4" x14ac:dyDescent="0.25">
      <c r="A98" s="12">
        <v>31413</v>
      </c>
      <c r="B98" s="1">
        <v>95.6</v>
      </c>
      <c r="C98" s="8"/>
    </row>
    <row r="99" spans="1:4" x14ac:dyDescent="0.25">
      <c r="A99" s="12">
        <v>31444</v>
      </c>
      <c r="B99" s="1">
        <v>95.9</v>
      </c>
      <c r="C99" s="8"/>
    </row>
    <row r="100" spans="1:4" x14ac:dyDescent="0.25">
      <c r="A100" s="12">
        <v>31472</v>
      </c>
      <c r="B100" s="1">
        <v>95.1</v>
      </c>
      <c r="C100" s="8" t="e">
        <f>VLOOKUP(A98,#REF!,5,FALSE)</f>
        <v>#REF!</v>
      </c>
      <c r="D100" s="9" t="e">
        <f>VLOOKUP(A98,#REF!,4,FALSE)</f>
        <v>#REF!</v>
      </c>
    </row>
    <row r="101" spans="1:4" x14ac:dyDescent="0.25">
      <c r="A101" s="12">
        <v>31503</v>
      </c>
      <c r="B101" s="1">
        <v>96.2</v>
      </c>
      <c r="C101" s="8"/>
    </row>
    <row r="102" spans="1:4" x14ac:dyDescent="0.25">
      <c r="A102" s="12">
        <v>31533</v>
      </c>
      <c r="B102" s="1">
        <v>94.8</v>
      </c>
      <c r="C102" s="8"/>
    </row>
    <row r="103" spans="1:4" x14ac:dyDescent="0.25">
      <c r="A103" s="12">
        <v>31564</v>
      </c>
      <c r="B103" s="1">
        <v>99.3</v>
      </c>
      <c r="C103" s="8" t="e">
        <f>VLOOKUP(A101,#REF!,5,FALSE)</f>
        <v>#REF!</v>
      </c>
      <c r="D103" s="9" t="e">
        <f>VLOOKUP(A101,#REF!,4,FALSE)</f>
        <v>#REF!</v>
      </c>
    </row>
    <row r="104" spans="1:4" x14ac:dyDescent="0.25">
      <c r="A104" s="12">
        <v>31594</v>
      </c>
      <c r="B104" s="1">
        <v>97.7</v>
      </c>
      <c r="C104" s="8"/>
    </row>
    <row r="105" spans="1:4" x14ac:dyDescent="0.25">
      <c r="A105" s="12">
        <v>31625</v>
      </c>
      <c r="B105" s="1">
        <v>94.9</v>
      </c>
      <c r="C105" s="8"/>
    </row>
    <row r="106" spans="1:4" x14ac:dyDescent="0.25">
      <c r="A106" s="12">
        <v>31656</v>
      </c>
      <c r="B106" s="1">
        <v>91.9</v>
      </c>
      <c r="C106" s="8" t="e">
        <f>VLOOKUP(A104,#REF!,5,FALSE)</f>
        <v>#REF!</v>
      </c>
      <c r="D106" s="9" t="e">
        <f>VLOOKUP(A104,#REF!,4,FALSE)</f>
        <v>#REF!</v>
      </c>
    </row>
    <row r="107" spans="1:4" x14ac:dyDescent="0.25">
      <c r="A107" s="12">
        <v>31686</v>
      </c>
      <c r="B107" s="1">
        <v>95.6</v>
      </c>
      <c r="C107" s="8"/>
    </row>
    <row r="108" spans="1:4" x14ac:dyDescent="0.25">
      <c r="A108" s="12">
        <v>31717</v>
      </c>
      <c r="B108" s="1">
        <v>91.4</v>
      </c>
      <c r="C108" s="8"/>
    </row>
    <row r="109" spans="1:4" x14ac:dyDescent="0.25">
      <c r="A109" s="12">
        <v>31747</v>
      </c>
      <c r="B109" s="1">
        <v>89.1</v>
      </c>
      <c r="C109" s="8" t="e">
        <f>VLOOKUP(A107,#REF!,5,FALSE)</f>
        <v>#REF!</v>
      </c>
      <c r="D109" s="9" t="e">
        <f>VLOOKUP(A107,#REF!,4,FALSE)</f>
        <v>#REF!</v>
      </c>
    </row>
    <row r="110" spans="1:4" x14ac:dyDescent="0.25">
      <c r="A110" s="12">
        <v>31778</v>
      </c>
      <c r="B110" s="1">
        <v>90.4</v>
      </c>
      <c r="C110" s="8"/>
    </row>
    <row r="111" spans="1:4" x14ac:dyDescent="0.25">
      <c r="A111" s="12">
        <v>31809</v>
      </c>
      <c r="B111" s="1">
        <v>90.2</v>
      </c>
      <c r="C111" s="8"/>
    </row>
    <row r="112" spans="1:4" x14ac:dyDescent="0.25">
      <c r="A112" s="12">
        <v>31837</v>
      </c>
      <c r="B112" s="1">
        <v>90.8</v>
      </c>
      <c r="C112" s="8" t="e">
        <f>VLOOKUP(A110,#REF!,5,FALSE)</f>
        <v>#REF!</v>
      </c>
      <c r="D112" s="9" t="e">
        <f>VLOOKUP(A110,#REF!,4,FALSE)</f>
        <v>#REF!</v>
      </c>
    </row>
    <row r="113" spans="1:4" x14ac:dyDescent="0.25">
      <c r="A113" s="12">
        <v>31868</v>
      </c>
      <c r="B113" s="1">
        <v>92.8</v>
      </c>
      <c r="C113" s="8"/>
    </row>
    <row r="114" spans="1:4" x14ac:dyDescent="0.25">
      <c r="A114" s="12">
        <v>31898</v>
      </c>
      <c r="B114" s="1">
        <v>91.1</v>
      </c>
      <c r="C114" s="8"/>
    </row>
    <row r="115" spans="1:4" x14ac:dyDescent="0.25">
      <c r="A115" s="12">
        <v>31929</v>
      </c>
      <c r="B115" s="1">
        <v>91.5</v>
      </c>
      <c r="C115" s="8" t="e">
        <f>VLOOKUP(A113,#REF!,5,FALSE)</f>
        <v>#REF!</v>
      </c>
      <c r="D115" s="9" t="e">
        <f>VLOOKUP(A113,#REF!,4,FALSE)</f>
        <v>#REF!</v>
      </c>
    </row>
    <row r="116" spans="1:4" x14ac:dyDescent="0.25">
      <c r="A116" s="12">
        <v>31959</v>
      </c>
      <c r="B116" s="1">
        <v>93.7</v>
      </c>
      <c r="C116" s="8"/>
    </row>
    <row r="117" spans="1:4" x14ac:dyDescent="0.25">
      <c r="A117" s="12">
        <v>31990</v>
      </c>
      <c r="B117" s="1">
        <v>94.4</v>
      </c>
      <c r="C117" s="8"/>
    </row>
    <row r="118" spans="1:4" x14ac:dyDescent="0.25">
      <c r="A118" s="12">
        <v>32021</v>
      </c>
      <c r="B118" s="1">
        <v>93.6</v>
      </c>
      <c r="C118" s="8" t="e">
        <f>VLOOKUP(A116,#REF!,5,FALSE)</f>
        <v>#REF!</v>
      </c>
      <c r="D118" s="9" t="e">
        <f>VLOOKUP(A116,#REF!,4,FALSE)</f>
        <v>#REF!</v>
      </c>
    </row>
    <row r="119" spans="1:4" x14ac:dyDescent="0.25">
      <c r="A119" s="12">
        <v>32051</v>
      </c>
      <c r="B119" s="1">
        <v>89.3</v>
      </c>
      <c r="C119" s="8"/>
    </row>
    <row r="120" spans="1:4" x14ac:dyDescent="0.25">
      <c r="A120" s="12">
        <v>32082</v>
      </c>
      <c r="B120" s="1">
        <v>83.1</v>
      </c>
      <c r="C120" s="8"/>
    </row>
    <row r="121" spans="1:4" x14ac:dyDescent="0.25">
      <c r="A121" s="12">
        <v>32112</v>
      </c>
      <c r="B121" s="1">
        <v>86.8</v>
      </c>
      <c r="C121" s="8" t="e">
        <f>VLOOKUP(A119,#REF!,5,FALSE)</f>
        <v>#REF!</v>
      </c>
      <c r="D121" s="9" t="e">
        <f>VLOOKUP(A119,#REF!,4,FALSE)</f>
        <v>#REF!</v>
      </c>
    </row>
    <row r="122" spans="1:4" x14ac:dyDescent="0.25">
      <c r="A122" s="12">
        <v>32143</v>
      </c>
      <c r="B122" s="1">
        <v>90.8</v>
      </c>
      <c r="C122" s="8"/>
    </row>
    <row r="123" spans="1:4" x14ac:dyDescent="0.25">
      <c r="A123" s="12">
        <v>32174</v>
      </c>
      <c r="B123" s="1">
        <v>91.6</v>
      </c>
      <c r="C123" s="8"/>
    </row>
    <row r="124" spans="1:4" x14ac:dyDescent="0.25">
      <c r="A124" s="12">
        <v>32203</v>
      </c>
      <c r="B124" s="1">
        <v>94.6</v>
      </c>
      <c r="C124" s="8" t="e">
        <f>VLOOKUP(A122,#REF!,5,FALSE)</f>
        <v>#REF!</v>
      </c>
      <c r="D124" s="9" t="e">
        <f>VLOOKUP(A122,#REF!,4,FALSE)</f>
        <v>#REF!</v>
      </c>
    </row>
    <row r="125" spans="1:4" x14ac:dyDescent="0.25">
      <c r="A125" s="12">
        <v>32234</v>
      </c>
      <c r="B125" s="1">
        <v>91.2</v>
      </c>
      <c r="C125" s="8"/>
    </row>
    <row r="126" spans="1:4" x14ac:dyDescent="0.25">
      <c r="A126" s="12">
        <v>32264</v>
      </c>
      <c r="B126" s="1">
        <v>94.8</v>
      </c>
      <c r="C126" s="8"/>
    </row>
    <row r="127" spans="1:4" x14ac:dyDescent="0.25">
      <c r="A127" s="12">
        <v>32295</v>
      </c>
      <c r="B127" s="1">
        <v>94.7</v>
      </c>
      <c r="C127" s="8" t="e">
        <f>VLOOKUP(A125,#REF!,5,FALSE)</f>
        <v>#REF!</v>
      </c>
      <c r="D127" s="9" t="e">
        <f>VLOOKUP(A125,#REF!,4,FALSE)</f>
        <v>#REF!</v>
      </c>
    </row>
    <row r="128" spans="1:4" x14ac:dyDescent="0.25">
      <c r="A128" s="12">
        <v>32325</v>
      </c>
      <c r="B128" s="1">
        <v>93.4</v>
      </c>
      <c r="C128" s="8"/>
    </row>
    <row r="129" spans="1:4" x14ac:dyDescent="0.25">
      <c r="A129" s="12">
        <v>32356</v>
      </c>
      <c r="B129" s="1">
        <v>97.4</v>
      </c>
      <c r="C129" s="8"/>
    </row>
    <row r="130" spans="1:4" x14ac:dyDescent="0.25">
      <c r="A130" s="12">
        <v>32387</v>
      </c>
      <c r="B130" s="1">
        <v>97.3</v>
      </c>
      <c r="C130" s="8" t="e">
        <f>VLOOKUP(A128,#REF!,5,FALSE)</f>
        <v>#REF!</v>
      </c>
      <c r="D130" s="9" t="e">
        <f>VLOOKUP(A128,#REF!,4,FALSE)</f>
        <v>#REF!</v>
      </c>
    </row>
    <row r="131" spans="1:4" x14ac:dyDescent="0.25">
      <c r="A131" s="12">
        <v>32417</v>
      </c>
      <c r="B131" s="1">
        <v>94.1</v>
      </c>
      <c r="C131" s="8"/>
    </row>
    <row r="132" spans="1:4" x14ac:dyDescent="0.25">
      <c r="A132" s="12">
        <v>32448</v>
      </c>
      <c r="B132" s="1">
        <v>93</v>
      </c>
      <c r="C132" s="8"/>
    </row>
    <row r="133" spans="1:4" x14ac:dyDescent="0.25">
      <c r="A133" s="12">
        <v>32478</v>
      </c>
      <c r="B133" s="1">
        <v>91.9</v>
      </c>
      <c r="C133" s="8" t="e">
        <f>VLOOKUP(A131,#REF!,5,FALSE)</f>
        <v>#REF!</v>
      </c>
      <c r="D133" s="9" t="e">
        <f>VLOOKUP(A131,#REF!,4,FALSE)</f>
        <v>#REF!</v>
      </c>
    </row>
    <row r="134" spans="1:4" x14ac:dyDescent="0.25">
      <c r="A134" s="12">
        <v>32509</v>
      </c>
      <c r="B134" s="1">
        <v>97.9</v>
      </c>
      <c r="C134" s="8"/>
    </row>
    <row r="135" spans="1:4" x14ac:dyDescent="0.25">
      <c r="A135" s="12">
        <v>32540</v>
      </c>
      <c r="B135" s="1">
        <v>95.4</v>
      </c>
      <c r="C135" s="8"/>
    </row>
    <row r="136" spans="1:4" x14ac:dyDescent="0.25">
      <c r="A136" s="12">
        <v>32568</v>
      </c>
      <c r="B136" s="1">
        <v>94.3</v>
      </c>
      <c r="C136" s="8" t="e">
        <f>VLOOKUP(A134,#REF!,5,FALSE)</f>
        <v>#REF!</v>
      </c>
      <c r="D136" s="9" t="e">
        <f>VLOOKUP(A134,#REF!,4,FALSE)</f>
        <v>#REF!</v>
      </c>
    </row>
    <row r="137" spans="1:4" x14ac:dyDescent="0.25">
      <c r="A137" s="12">
        <v>32599</v>
      </c>
      <c r="B137" s="1">
        <v>91.5</v>
      </c>
      <c r="C137" s="8"/>
    </row>
    <row r="138" spans="1:4" x14ac:dyDescent="0.25">
      <c r="A138" s="12">
        <v>32629</v>
      </c>
      <c r="B138" s="1">
        <v>90.7</v>
      </c>
      <c r="C138" s="8"/>
    </row>
    <row r="139" spans="1:4" x14ac:dyDescent="0.25">
      <c r="A139" s="12">
        <v>32660</v>
      </c>
      <c r="B139" s="1">
        <v>90.6</v>
      </c>
      <c r="C139" s="8" t="e">
        <f>VLOOKUP(A137,#REF!,5,FALSE)</f>
        <v>#REF!</v>
      </c>
      <c r="D139" s="9" t="e">
        <f>VLOOKUP(A137,#REF!,4,FALSE)</f>
        <v>#REF!</v>
      </c>
    </row>
    <row r="140" spans="1:4" x14ac:dyDescent="0.25">
      <c r="A140" s="12">
        <v>32690</v>
      </c>
      <c r="B140" s="1">
        <v>92</v>
      </c>
      <c r="C140" s="8"/>
    </row>
    <row r="141" spans="1:4" x14ac:dyDescent="0.25">
      <c r="A141" s="12">
        <v>32721</v>
      </c>
      <c r="B141" s="1">
        <v>89.6</v>
      </c>
      <c r="C141" s="8"/>
    </row>
    <row r="142" spans="1:4" x14ac:dyDescent="0.25">
      <c r="A142" s="12">
        <v>32752</v>
      </c>
      <c r="B142" s="1">
        <v>95.8</v>
      </c>
      <c r="C142" s="8" t="e">
        <f>VLOOKUP(A140,#REF!,5,FALSE)</f>
        <v>#REF!</v>
      </c>
      <c r="D142" s="9" t="e">
        <f>VLOOKUP(A140,#REF!,4,FALSE)</f>
        <v>#REF!</v>
      </c>
    </row>
    <row r="143" spans="1:4" x14ac:dyDescent="0.25">
      <c r="A143" s="12">
        <v>32782</v>
      </c>
      <c r="B143" s="1">
        <v>93.9</v>
      </c>
      <c r="C143" s="8"/>
    </row>
    <row r="144" spans="1:4" x14ac:dyDescent="0.25">
      <c r="A144" s="12">
        <v>32813</v>
      </c>
      <c r="B144" s="1">
        <v>90.9</v>
      </c>
      <c r="C144" s="8"/>
    </row>
    <row r="145" spans="1:4" x14ac:dyDescent="0.25">
      <c r="A145" s="12">
        <v>32843</v>
      </c>
      <c r="B145" s="1">
        <v>90.5</v>
      </c>
      <c r="C145" s="8" t="e">
        <f>VLOOKUP(A143,#REF!,5,FALSE)</f>
        <v>#REF!</v>
      </c>
      <c r="D145" s="9" t="e">
        <f>VLOOKUP(A143,#REF!,4,FALSE)</f>
        <v>#REF!</v>
      </c>
    </row>
    <row r="146" spans="1:4" x14ac:dyDescent="0.25">
      <c r="A146" s="12">
        <v>32874</v>
      </c>
      <c r="B146" s="1">
        <v>93</v>
      </c>
      <c r="C146" s="8"/>
    </row>
    <row r="147" spans="1:4" x14ac:dyDescent="0.25">
      <c r="A147" s="12">
        <v>32905</v>
      </c>
      <c r="B147" s="1">
        <v>89.5</v>
      </c>
      <c r="C147" s="8"/>
    </row>
    <row r="148" spans="1:4" x14ac:dyDescent="0.25">
      <c r="A148" s="12">
        <v>32933</v>
      </c>
      <c r="B148" s="1">
        <v>91.3</v>
      </c>
      <c r="C148" s="8" t="e">
        <f>VLOOKUP(A146,#REF!,5,FALSE)</f>
        <v>#REF!</v>
      </c>
      <c r="D148" s="9" t="e">
        <f>VLOOKUP(A146,#REF!,4,FALSE)</f>
        <v>#REF!</v>
      </c>
    </row>
    <row r="149" spans="1:4" x14ac:dyDescent="0.25">
      <c r="A149" s="12">
        <v>32964</v>
      </c>
      <c r="B149" s="1">
        <v>93.9</v>
      </c>
      <c r="C149" s="8"/>
    </row>
    <row r="150" spans="1:4" x14ac:dyDescent="0.25">
      <c r="A150" s="12">
        <v>32994</v>
      </c>
      <c r="B150" s="1">
        <v>90.6</v>
      </c>
      <c r="C150" s="8"/>
    </row>
    <row r="151" spans="1:4" x14ac:dyDescent="0.25">
      <c r="A151" s="12">
        <v>33025</v>
      </c>
      <c r="B151" s="1">
        <v>88.3</v>
      </c>
      <c r="C151" s="8" t="e">
        <f>VLOOKUP(A149,#REF!,5,FALSE)</f>
        <v>#REF!</v>
      </c>
      <c r="D151" s="9" t="e">
        <f>VLOOKUP(A149,#REF!,4,FALSE)</f>
        <v>#REF!</v>
      </c>
    </row>
    <row r="152" spans="1:4" x14ac:dyDescent="0.25">
      <c r="A152" s="12">
        <v>33055</v>
      </c>
      <c r="B152" s="1">
        <v>88.2</v>
      </c>
      <c r="C152" s="8"/>
    </row>
    <row r="153" spans="1:4" x14ac:dyDescent="0.25">
      <c r="A153" s="12">
        <v>33086</v>
      </c>
      <c r="B153" s="1">
        <v>76.400000000000006</v>
      </c>
      <c r="C153" s="8"/>
    </row>
    <row r="154" spans="1:4" x14ac:dyDescent="0.25">
      <c r="A154" s="12">
        <v>33117</v>
      </c>
      <c r="B154" s="1">
        <v>72.8</v>
      </c>
      <c r="C154" s="8" t="e">
        <f>VLOOKUP(A152,#REF!,5,FALSE)</f>
        <v>#REF!</v>
      </c>
      <c r="D154" s="9" t="e">
        <f>VLOOKUP(A152,#REF!,4,FALSE)</f>
        <v>#REF!</v>
      </c>
    </row>
    <row r="155" spans="1:4" x14ac:dyDescent="0.25">
      <c r="A155" s="12">
        <v>33147</v>
      </c>
      <c r="B155" s="1">
        <v>63.9</v>
      </c>
      <c r="C155" s="8"/>
    </row>
    <row r="156" spans="1:4" x14ac:dyDescent="0.25">
      <c r="A156" s="12">
        <v>33178</v>
      </c>
      <c r="B156" s="1">
        <v>66</v>
      </c>
      <c r="C156" s="8"/>
    </row>
    <row r="157" spans="1:4" x14ac:dyDescent="0.25">
      <c r="A157" s="12">
        <v>33208</v>
      </c>
      <c r="B157" s="1">
        <v>65.5</v>
      </c>
      <c r="C157" s="8" t="e">
        <f>VLOOKUP(A155,#REF!,5,FALSE)</f>
        <v>#REF!</v>
      </c>
      <c r="D157" s="9" t="e">
        <f>VLOOKUP(A155,#REF!,4,FALSE)</f>
        <v>#REF!</v>
      </c>
    </row>
    <row r="158" spans="1:4" x14ac:dyDescent="0.25">
      <c r="A158" s="12">
        <v>33239</v>
      </c>
      <c r="B158" s="1">
        <v>66.8</v>
      </c>
      <c r="C158" s="8"/>
    </row>
    <row r="159" spans="1:4" x14ac:dyDescent="0.25">
      <c r="A159" s="12">
        <v>33270</v>
      </c>
      <c r="B159" s="1">
        <v>70.400000000000006</v>
      </c>
      <c r="C159" s="8"/>
    </row>
    <row r="160" spans="1:4" x14ac:dyDescent="0.25">
      <c r="A160" s="12">
        <v>33298</v>
      </c>
      <c r="B160" s="1">
        <v>87.7</v>
      </c>
      <c r="C160" s="8" t="e">
        <f>VLOOKUP(A158,#REF!,5,FALSE)</f>
        <v>#REF!</v>
      </c>
      <c r="D160" s="9" t="e">
        <f>VLOOKUP(A158,#REF!,4,FALSE)</f>
        <v>#REF!</v>
      </c>
    </row>
    <row r="161" spans="1:4" x14ac:dyDescent="0.25">
      <c r="A161" s="12">
        <v>33329</v>
      </c>
      <c r="B161" s="1">
        <v>81.8</v>
      </c>
      <c r="C161" s="8"/>
    </row>
    <row r="162" spans="1:4" x14ac:dyDescent="0.25">
      <c r="A162" s="12">
        <v>33359</v>
      </c>
      <c r="B162" s="1">
        <v>78.3</v>
      </c>
      <c r="C162" s="8"/>
    </row>
    <row r="163" spans="1:4" x14ac:dyDescent="0.25">
      <c r="A163" s="12">
        <v>33390</v>
      </c>
      <c r="B163" s="1">
        <v>82.1</v>
      </c>
      <c r="C163" s="8" t="e">
        <f>VLOOKUP(A161,#REF!,5,FALSE)</f>
        <v>#REF!</v>
      </c>
      <c r="D163" s="9" t="e">
        <f>VLOOKUP(A161,#REF!,4,FALSE)</f>
        <v>#REF!</v>
      </c>
    </row>
    <row r="164" spans="1:4" x14ac:dyDescent="0.25">
      <c r="A164" s="12">
        <v>33420</v>
      </c>
      <c r="B164" s="1">
        <v>82.9</v>
      </c>
      <c r="C164" s="8"/>
    </row>
    <row r="165" spans="1:4" x14ac:dyDescent="0.25">
      <c r="A165" s="12">
        <v>33451</v>
      </c>
      <c r="B165" s="1">
        <v>82</v>
      </c>
      <c r="C165" s="8"/>
    </row>
    <row r="166" spans="1:4" x14ac:dyDescent="0.25">
      <c r="A166" s="12">
        <v>33482</v>
      </c>
      <c r="B166" s="1">
        <v>83</v>
      </c>
      <c r="C166" s="8" t="e">
        <f>VLOOKUP(A164,#REF!,5,FALSE)</f>
        <v>#REF!</v>
      </c>
      <c r="D166" s="9" t="e">
        <f>VLOOKUP(A164,#REF!,4,FALSE)</f>
        <v>#REF!</v>
      </c>
    </row>
    <row r="167" spans="1:4" x14ac:dyDescent="0.25">
      <c r="A167" s="12">
        <v>33512</v>
      </c>
      <c r="B167" s="1">
        <v>78.3</v>
      </c>
      <c r="C167" s="8"/>
    </row>
    <row r="168" spans="1:4" x14ac:dyDescent="0.25">
      <c r="A168" s="12">
        <v>33543</v>
      </c>
      <c r="B168" s="1">
        <v>69.099999999999994</v>
      </c>
      <c r="C168" s="8"/>
    </row>
    <row r="169" spans="1:4" x14ac:dyDescent="0.25">
      <c r="A169" s="12">
        <v>33573</v>
      </c>
      <c r="B169" s="1">
        <v>68.2</v>
      </c>
      <c r="C169" s="8" t="e">
        <f>VLOOKUP(A167,#REF!,5,FALSE)</f>
        <v>#REF!</v>
      </c>
      <c r="D169" s="9" t="e">
        <f>VLOOKUP(A167,#REF!,4,FALSE)</f>
        <v>#REF!</v>
      </c>
    </row>
    <row r="170" spans="1:4" x14ac:dyDescent="0.25">
      <c r="A170" s="12">
        <v>33604</v>
      </c>
      <c r="B170" s="1">
        <v>67.5</v>
      </c>
      <c r="C170" s="8"/>
    </row>
    <row r="171" spans="1:4" x14ac:dyDescent="0.25">
      <c r="A171" s="12">
        <v>33635</v>
      </c>
      <c r="B171" s="1">
        <v>68.8</v>
      </c>
      <c r="C171" s="8"/>
    </row>
    <row r="172" spans="1:4" x14ac:dyDescent="0.25">
      <c r="A172" s="12">
        <v>33664</v>
      </c>
      <c r="B172" s="1">
        <v>76</v>
      </c>
      <c r="C172" s="8" t="e">
        <f>VLOOKUP(A170,#REF!,5,FALSE)</f>
        <v>#REF!</v>
      </c>
      <c r="D172" s="9" t="e">
        <f>VLOOKUP(A170,#REF!,4,FALSE)</f>
        <v>#REF!</v>
      </c>
    </row>
    <row r="173" spans="1:4" x14ac:dyDescent="0.25">
      <c r="A173" s="12">
        <v>33695</v>
      </c>
      <c r="B173" s="1">
        <v>77.2</v>
      </c>
      <c r="C173" s="8"/>
    </row>
    <row r="174" spans="1:4" x14ac:dyDescent="0.25">
      <c r="A174" s="12">
        <v>33725</v>
      </c>
      <c r="B174" s="1">
        <v>79.2</v>
      </c>
      <c r="C174" s="8"/>
    </row>
    <row r="175" spans="1:4" x14ac:dyDescent="0.25">
      <c r="A175" s="12">
        <v>33756</v>
      </c>
      <c r="B175" s="1">
        <v>80.400000000000006</v>
      </c>
      <c r="C175" s="8" t="e">
        <f>VLOOKUP(A173,#REF!,5,FALSE)</f>
        <v>#REF!</v>
      </c>
      <c r="D175" s="9" t="e">
        <f>VLOOKUP(A173,#REF!,4,FALSE)</f>
        <v>#REF!</v>
      </c>
    </row>
    <row r="176" spans="1:4" x14ac:dyDescent="0.25">
      <c r="A176" s="12">
        <v>33786</v>
      </c>
      <c r="B176" s="1">
        <v>76.599999999999994</v>
      </c>
      <c r="C176" s="8"/>
    </row>
    <row r="177" spans="1:4" x14ac:dyDescent="0.25">
      <c r="A177" s="12">
        <v>33817</v>
      </c>
      <c r="B177" s="1">
        <v>76.099999999999994</v>
      </c>
      <c r="C177" s="8"/>
    </row>
    <row r="178" spans="1:4" x14ac:dyDescent="0.25">
      <c r="A178" s="12">
        <v>33848</v>
      </c>
      <c r="B178" s="1">
        <v>75.599999999999994</v>
      </c>
      <c r="C178" s="8" t="e">
        <f>VLOOKUP(A176,#REF!,5,FALSE)</f>
        <v>#REF!</v>
      </c>
      <c r="D178" s="9" t="e">
        <f>VLOOKUP(A176,#REF!,4,FALSE)</f>
        <v>#REF!</v>
      </c>
    </row>
    <row r="179" spans="1:4" x14ac:dyDescent="0.25">
      <c r="A179" s="12">
        <v>33878</v>
      </c>
      <c r="B179" s="1">
        <v>73.3</v>
      </c>
      <c r="C179" s="8"/>
    </row>
    <row r="180" spans="1:4" x14ac:dyDescent="0.25">
      <c r="A180" s="12">
        <v>33909</v>
      </c>
      <c r="B180" s="1">
        <v>85.3</v>
      </c>
      <c r="C180" s="8"/>
    </row>
    <row r="181" spans="1:4" x14ac:dyDescent="0.25">
      <c r="A181" s="12">
        <v>33939</v>
      </c>
      <c r="B181" s="1">
        <v>91</v>
      </c>
      <c r="C181" s="8" t="e">
        <f>VLOOKUP(A179,#REF!,5,FALSE)</f>
        <v>#REF!</v>
      </c>
      <c r="D181" s="9" t="e">
        <f>VLOOKUP(A179,#REF!,4,FALSE)</f>
        <v>#REF!</v>
      </c>
    </row>
    <row r="182" spans="1:4" x14ac:dyDescent="0.25">
      <c r="A182" s="12">
        <v>33970</v>
      </c>
      <c r="B182" s="1">
        <v>89.3</v>
      </c>
      <c r="C182" s="8"/>
    </row>
    <row r="183" spans="1:4" x14ac:dyDescent="0.25">
      <c r="A183" s="12">
        <v>34001</v>
      </c>
      <c r="B183" s="1">
        <v>86.6</v>
      </c>
      <c r="C183" s="8"/>
    </row>
    <row r="184" spans="1:4" x14ac:dyDescent="0.25">
      <c r="A184" s="12">
        <v>34029</v>
      </c>
      <c r="B184" s="1">
        <v>85.9</v>
      </c>
      <c r="C184" s="8" t="e">
        <f>VLOOKUP(A182,#REF!,5,FALSE)</f>
        <v>#REF!</v>
      </c>
      <c r="D184" s="9" t="e">
        <f>VLOOKUP(A182,#REF!,4,FALSE)</f>
        <v>#REF!</v>
      </c>
    </row>
    <row r="185" spans="1:4" x14ac:dyDescent="0.25">
      <c r="A185" s="12">
        <v>34060</v>
      </c>
      <c r="B185" s="1">
        <v>85.6</v>
      </c>
      <c r="C185" s="8"/>
    </row>
    <row r="186" spans="1:4" x14ac:dyDescent="0.25">
      <c r="A186" s="12">
        <v>34090</v>
      </c>
      <c r="B186" s="1">
        <v>80.3</v>
      </c>
      <c r="C186" s="8"/>
    </row>
    <row r="187" spans="1:4" x14ac:dyDescent="0.25">
      <c r="A187" s="12">
        <v>34121</v>
      </c>
      <c r="B187" s="1">
        <v>81.5</v>
      </c>
      <c r="C187" s="8" t="e">
        <f>VLOOKUP(A185,#REF!,5,FALSE)</f>
        <v>#REF!</v>
      </c>
      <c r="D187" s="9" t="e">
        <f>VLOOKUP(A185,#REF!,4,FALSE)</f>
        <v>#REF!</v>
      </c>
    </row>
    <row r="188" spans="1:4" x14ac:dyDescent="0.25">
      <c r="A188" s="12">
        <v>34151</v>
      </c>
      <c r="B188" s="1">
        <v>77</v>
      </c>
      <c r="C188" s="8"/>
    </row>
    <row r="189" spans="1:4" x14ac:dyDescent="0.25">
      <c r="A189" s="12">
        <v>34182</v>
      </c>
      <c r="B189" s="1">
        <v>77.3</v>
      </c>
      <c r="C189" s="8"/>
    </row>
    <row r="190" spans="1:4" x14ac:dyDescent="0.25">
      <c r="A190" s="12">
        <v>34213</v>
      </c>
      <c r="B190" s="1">
        <v>77.900000000000006</v>
      </c>
      <c r="C190" s="8" t="e">
        <f>VLOOKUP(A188,#REF!,5,FALSE)</f>
        <v>#REF!</v>
      </c>
      <c r="D190" s="9" t="e">
        <f>VLOOKUP(A188,#REF!,4,FALSE)</f>
        <v>#REF!</v>
      </c>
    </row>
    <row r="191" spans="1:4" x14ac:dyDescent="0.25">
      <c r="A191" s="12">
        <v>34243</v>
      </c>
      <c r="B191" s="1">
        <v>82.7</v>
      </c>
      <c r="C191" s="8"/>
    </row>
    <row r="192" spans="1:4" x14ac:dyDescent="0.25">
      <c r="A192" s="12">
        <v>34274</v>
      </c>
      <c r="B192" s="1">
        <v>81.2</v>
      </c>
      <c r="C192" s="8"/>
    </row>
    <row r="193" spans="1:4" x14ac:dyDescent="0.25">
      <c r="A193" s="12">
        <v>34304</v>
      </c>
      <c r="B193" s="1">
        <v>88.2</v>
      </c>
      <c r="C193" s="8" t="e">
        <f>VLOOKUP(A191,#REF!,5,FALSE)</f>
        <v>#REF!</v>
      </c>
      <c r="D193" s="9" t="e">
        <f>VLOOKUP(A191,#REF!,4,FALSE)</f>
        <v>#REF!</v>
      </c>
    </row>
    <row r="194" spans="1:4" x14ac:dyDescent="0.25">
      <c r="A194" s="12">
        <v>34335</v>
      </c>
      <c r="B194" s="1">
        <v>94.3</v>
      </c>
      <c r="C194" s="8"/>
    </row>
    <row r="195" spans="1:4" x14ac:dyDescent="0.25">
      <c r="A195" s="12">
        <v>34366</v>
      </c>
      <c r="B195" s="1">
        <v>93.2</v>
      </c>
      <c r="C195" s="8"/>
    </row>
    <row r="196" spans="1:4" x14ac:dyDescent="0.25">
      <c r="A196" s="12">
        <v>34394</v>
      </c>
      <c r="B196" s="1">
        <v>91.5</v>
      </c>
      <c r="C196" s="8" t="e">
        <f>VLOOKUP(A194,#REF!,5,FALSE)</f>
        <v>#REF!</v>
      </c>
      <c r="D196" s="9" t="e">
        <f>VLOOKUP(A194,#REF!,4,FALSE)</f>
        <v>#REF!</v>
      </c>
    </row>
    <row r="197" spans="1:4" x14ac:dyDescent="0.25">
      <c r="A197" s="12">
        <v>34425</v>
      </c>
      <c r="B197" s="1">
        <v>92.6</v>
      </c>
      <c r="C197" s="8"/>
    </row>
    <row r="198" spans="1:4" x14ac:dyDescent="0.25">
      <c r="A198" s="12">
        <v>34455</v>
      </c>
      <c r="B198" s="1">
        <v>92.8</v>
      </c>
      <c r="C198" s="8"/>
    </row>
    <row r="199" spans="1:4" x14ac:dyDescent="0.25">
      <c r="A199" s="12">
        <v>34486</v>
      </c>
      <c r="B199" s="1">
        <v>91.2</v>
      </c>
      <c r="C199" s="8" t="e">
        <f>VLOOKUP(A197,#REF!,5,FALSE)</f>
        <v>#REF!</v>
      </c>
      <c r="D199" s="9" t="e">
        <f>VLOOKUP(A197,#REF!,4,FALSE)</f>
        <v>#REF!</v>
      </c>
    </row>
    <row r="200" spans="1:4" x14ac:dyDescent="0.25">
      <c r="A200" s="12">
        <v>34516</v>
      </c>
      <c r="B200" s="1">
        <v>89</v>
      </c>
      <c r="C200" s="8"/>
    </row>
    <row r="201" spans="1:4" x14ac:dyDescent="0.25">
      <c r="A201" s="12">
        <v>34547</v>
      </c>
      <c r="B201" s="1">
        <v>91.7</v>
      </c>
      <c r="C201" s="8"/>
    </row>
    <row r="202" spans="1:4" x14ac:dyDescent="0.25">
      <c r="A202" s="12">
        <v>34578</v>
      </c>
      <c r="B202" s="1">
        <v>91.5</v>
      </c>
      <c r="C202" s="8" t="e">
        <f>VLOOKUP(A200,#REF!,5,FALSE)</f>
        <v>#REF!</v>
      </c>
      <c r="D202" s="9" t="e">
        <f>VLOOKUP(A200,#REF!,4,FALSE)</f>
        <v>#REF!</v>
      </c>
    </row>
    <row r="203" spans="1:4" x14ac:dyDescent="0.25">
      <c r="A203" s="12">
        <v>34608</v>
      </c>
      <c r="B203" s="1">
        <v>92.7</v>
      </c>
      <c r="C203" s="8"/>
    </row>
    <row r="204" spans="1:4" x14ac:dyDescent="0.25">
      <c r="A204" s="12">
        <v>34639</v>
      </c>
      <c r="B204" s="1">
        <v>91.6</v>
      </c>
      <c r="C204" s="8"/>
    </row>
    <row r="205" spans="1:4" x14ac:dyDescent="0.25">
      <c r="A205" s="12">
        <v>34669</v>
      </c>
      <c r="B205" s="1">
        <v>95.1</v>
      </c>
      <c r="C205" s="8" t="e">
        <f>VLOOKUP(A203,#REF!,5,FALSE)</f>
        <v>#REF!</v>
      </c>
      <c r="D205" s="9" t="e">
        <f>VLOOKUP(A203,#REF!,4,FALSE)</f>
        <v>#REF!</v>
      </c>
    </row>
    <row r="206" spans="1:4" x14ac:dyDescent="0.25">
      <c r="A206" s="12">
        <v>34700</v>
      </c>
      <c r="B206" s="1">
        <v>97.6</v>
      </c>
      <c r="C206" s="8"/>
    </row>
    <row r="207" spans="1:4" x14ac:dyDescent="0.25">
      <c r="A207" s="12">
        <v>34731</v>
      </c>
      <c r="B207" s="1">
        <v>95.1</v>
      </c>
      <c r="C207" s="8"/>
    </row>
    <row r="208" spans="1:4" x14ac:dyDescent="0.25">
      <c r="A208" s="12">
        <v>34759</v>
      </c>
      <c r="B208" s="1">
        <v>90.3</v>
      </c>
      <c r="C208" s="8" t="e">
        <f>VLOOKUP(A206,#REF!,5,FALSE)</f>
        <v>#REF!</v>
      </c>
      <c r="D208" s="9" t="e">
        <f>VLOOKUP(A206,#REF!,4,FALSE)</f>
        <v>#REF!</v>
      </c>
    </row>
    <row r="209" spans="1:4" x14ac:dyDescent="0.25">
      <c r="A209" s="12">
        <v>34790</v>
      </c>
      <c r="B209" s="1">
        <v>92.5</v>
      </c>
      <c r="C209" s="8"/>
    </row>
    <row r="210" spans="1:4" x14ac:dyDescent="0.25">
      <c r="A210" s="12">
        <v>34820</v>
      </c>
      <c r="B210" s="1">
        <v>89.8</v>
      </c>
      <c r="C210" s="8"/>
    </row>
    <row r="211" spans="1:4" x14ac:dyDescent="0.25">
      <c r="A211" s="12">
        <v>34851</v>
      </c>
      <c r="B211" s="1">
        <v>92.7</v>
      </c>
      <c r="C211" s="8" t="e">
        <f>VLOOKUP(A209,#REF!,5,FALSE)</f>
        <v>#REF!</v>
      </c>
      <c r="D211" s="9" t="e">
        <f>VLOOKUP(A209,#REF!,4,FALSE)</f>
        <v>#REF!</v>
      </c>
    </row>
    <row r="212" spans="1:4" x14ac:dyDescent="0.25">
      <c r="A212" s="12">
        <v>34881</v>
      </c>
      <c r="B212" s="1">
        <v>94.4</v>
      </c>
      <c r="C212" s="8"/>
    </row>
    <row r="213" spans="1:4" x14ac:dyDescent="0.25">
      <c r="A213" s="12">
        <v>34912</v>
      </c>
      <c r="B213" s="1">
        <v>96.2</v>
      </c>
      <c r="C213" s="8"/>
    </row>
    <row r="214" spans="1:4" x14ac:dyDescent="0.25">
      <c r="A214" s="12">
        <v>34943</v>
      </c>
      <c r="B214" s="1">
        <v>88.9</v>
      </c>
      <c r="C214" s="8" t="e">
        <f>VLOOKUP(A212,#REF!,5,FALSE)</f>
        <v>#REF!</v>
      </c>
      <c r="D214" s="9" t="e">
        <f>VLOOKUP(A212,#REF!,4,FALSE)</f>
        <v>#REF!</v>
      </c>
    </row>
    <row r="215" spans="1:4" x14ac:dyDescent="0.25">
      <c r="A215" s="12">
        <v>34973</v>
      </c>
      <c r="B215" s="1">
        <v>90.2</v>
      </c>
      <c r="C215" s="8"/>
    </row>
    <row r="216" spans="1:4" x14ac:dyDescent="0.25">
      <c r="A216" s="12">
        <v>35004</v>
      </c>
      <c r="B216" s="1">
        <v>88.2</v>
      </c>
      <c r="C216" s="8"/>
    </row>
    <row r="217" spans="1:4" x14ac:dyDescent="0.25">
      <c r="A217" s="12">
        <v>35034</v>
      </c>
      <c r="B217" s="1">
        <v>91</v>
      </c>
      <c r="C217" s="8" t="e">
        <f>VLOOKUP(A215,#REF!,5,FALSE)</f>
        <v>#REF!</v>
      </c>
      <c r="D217" s="9" t="e">
        <f>VLOOKUP(A215,#REF!,4,FALSE)</f>
        <v>#REF!</v>
      </c>
    </row>
    <row r="218" spans="1:4" x14ac:dyDescent="0.25">
      <c r="A218" s="12">
        <v>35065</v>
      </c>
      <c r="B218" s="1">
        <v>89.3</v>
      </c>
      <c r="C218" s="8"/>
    </row>
    <row r="219" spans="1:4" x14ac:dyDescent="0.25">
      <c r="A219" s="12">
        <v>35096</v>
      </c>
      <c r="B219" s="1">
        <v>88.5</v>
      </c>
      <c r="C219" s="8"/>
    </row>
    <row r="220" spans="1:4" x14ac:dyDescent="0.25">
      <c r="A220" s="12">
        <v>35125</v>
      </c>
      <c r="B220" s="1">
        <v>93.7</v>
      </c>
      <c r="C220" s="8" t="e">
        <f>VLOOKUP(A218,#REF!,5,FALSE)</f>
        <v>#REF!</v>
      </c>
      <c r="D220" s="9" t="e">
        <f>VLOOKUP(A218,#REF!,4,FALSE)</f>
        <v>#REF!</v>
      </c>
    </row>
    <row r="221" spans="1:4" x14ac:dyDescent="0.25">
      <c r="A221" s="12">
        <v>35156</v>
      </c>
      <c r="B221" s="1">
        <v>92.7</v>
      </c>
      <c r="C221" s="8"/>
    </row>
    <row r="222" spans="1:4" x14ac:dyDescent="0.25">
      <c r="A222" s="12">
        <v>35186</v>
      </c>
      <c r="B222" s="1">
        <v>89.4</v>
      </c>
      <c r="C222" s="8"/>
    </row>
    <row r="223" spans="1:4" x14ac:dyDescent="0.25">
      <c r="A223" s="12">
        <v>35217</v>
      </c>
      <c r="B223" s="1">
        <v>92.4</v>
      </c>
      <c r="C223" s="8" t="e">
        <f>VLOOKUP(A221,#REF!,5,FALSE)</f>
        <v>#REF!</v>
      </c>
      <c r="D223" s="9" t="e">
        <f>VLOOKUP(A221,#REF!,4,FALSE)</f>
        <v>#REF!</v>
      </c>
    </row>
    <row r="224" spans="1:4" x14ac:dyDescent="0.25">
      <c r="A224" s="12">
        <v>35247</v>
      </c>
      <c r="B224" s="1">
        <v>94.7</v>
      </c>
      <c r="C224" s="8"/>
    </row>
    <row r="225" spans="1:4" x14ac:dyDescent="0.25">
      <c r="A225" s="12">
        <v>35278</v>
      </c>
      <c r="B225" s="1">
        <v>95.3</v>
      </c>
      <c r="C225" s="8"/>
    </row>
    <row r="226" spans="1:4" x14ac:dyDescent="0.25">
      <c r="A226" s="12">
        <v>35309</v>
      </c>
      <c r="B226" s="1">
        <v>94.7</v>
      </c>
      <c r="C226" s="8" t="e">
        <f>VLOOKUP(A224,#REF!,5,FALSE)</f>
        <v>#REF!</v>
      </c>
      <c r="D226" s="9" t="e">
        <f>VLOOKUP(A224,#REF!,4,FALSE)</f>
        <v>#REF!</v>
      </c>
    </row>
    <row r="227" spans="1:4" x14ac:dyDescent="0.25">
      <c r="A227" s="12">
        <v>35339</v>
      </c>
      <c r="B227" s="1">
        <v>96.5</v>
      </c>
      <c r="C227" s="8"/>
    </row>
    <row r="228" spans="1:4" x14ac:dyDescent="0.25">
      <c r="A228" s="12">
        <v>35370</v>
      </c>
      <c r="B228" s="1">
        <v>99.2</v>
      </c>
      <c r="C228" s="8"/>
    </row>
    <row r="229" spans="1:4" x14ac:dyDescent="0.25">
      <c r="A229" s="12">
        <v>35400</v>
      </c>
      <c r="B229" s="1">
        <v>96.9</v>
      </c>
      <c r="C229" s="8" t="e">
        <f>VLOOKUP(A227,#REF!,5,FALSE)</f>
        <v>#REF!</v>
      </c>
      <c r="D229" s="9" t="e">
        <f>VLOOKUP(A227,#REF!,4,FALSE)</f>
        <v>#REF!</v>
      </c>
    </row>
    <row r="230" spans="1:4" x14ac:dyDescent="0.25">
      <c r="A230" s="12">
        <v>35431</v>
      </c>
      <c r="B230" s="1">
        <v>97.4</v>
      </c>
      <c r="C230" s="8"/>
    </row>
    <row r="231" spans="1:4" x14ac:dyDescent="0.25">
      <c r="A231" s="12">
        <v>35462</v>
      </c>
      <c r="B231" s="1">
        <v>99.7</v>
      </c>
      <c r="C231" s="8"/>
    </row>
    <row r="232" spans="1:4" x14ac:dyDescent="0.25">
      <c r="A232" s="12">
        <v>35490</v>
      </c>
      <c r="B232" s="1">
        <v>100</v>
      </c>
      <c r="C232" s="8" t="e">
        <f>VLOOKUP(A230,#REF!,5,FALSE)</f>
        <v>#REF!</v>
      </c>
      <c r="D232" s="9" t="e">
        <f>VLOOKUP(A230,#REF!,4,FALSE)</f>
        <v>#REF!</v>
      </c>
    </row>
    <row r="233" spans="1:4" x14ac:dyDescent="0.25">
      <c r="A233" s="12">
        <v>35521</v>
      </c>
      <c r="B233" s="1">
        <v>101.4</v>
      </c>
      <c r="C233" s="8"/>
    </row>
    <row r="234" spans="1:4" x14ac:dyDescent="0.25">
      <c r="A234" s="12">
        <v>35551</v>
      </c>
      <c r="B234" s="1">
        <v>103.2</v>
      </c>
      <c r="C234" s="8"/>
    </row>
    <row r="235" spans="1:4" x14ac:dyDescent="0.25">
      <c r="A235" s="12">
        <v>35582</v>
      </c>
      <c r="B235" s="1">
        <v>104.5</v>
      </c>
      <c r="C235" s="8" t="e">
        <f>VLOOKUP(A233,#REF!,5,FALSE)</f>
        <v>#REF!</v>
      </c>
      <c r="D235" s="9" t="e">
        <f>VLOOKUP(A233,#REF!,4,FALSE)</f>
        <v>#REF!</v>
      </c>
    </row>
    <row r="236" spans="1:4" x14ac:dyDescent="0.25">
      <c r="A236" s="12">
        <v>35612</v>
      </c>
      <c r="B236" s="1">
        <v>107.1</v>
      </c>
      <c r="C236" s="8"/>
    </row>
    <row r="237" spans="1:4" x14ac:dyDescent="0.25">
      <c r="A237" s="12">
        <v>35643</v>
      </c>
      <c r="B237" s="1">
        <v>104.4</v>
      </c>
      <c r="C237" s="8"/>
    </row>
    <row r="238" spans="1:4" x14ac:dyDescent="0.25">
      <c r="A238" s="12">
        <v>35674</v>
      </c>
      <c r="B238" s="1">
        <v>106</v>
      </c>
      <c r="C238" s="8" t="e">
        <f>VLOOKUP(A236,#REF!,5,FALSE)</f>
        <v>#REF!</v>
      </c>
      <c r="D238" s="9" t="e">
        <f>VLOOKUP(A236,#REF!,4,FALSE)</f>
        <v>#REF!</v>
      </c>
    </row>
    <row r="239" spans="1:4" x14ac:dyDescent="0.25">
      <c r="A239" s="12">
        <v>35704</v>
      </c>
      <c r="B239" s="1">
        <v>105.6</v>
      </c>
      <c r="C239" s="8"/>
    </row>
    <row r="240" spans="1:4" x14ac:dyDescent="0.25">
      <c r="A240" s="12">
        <v>35735</v>
      </c>
      <c r="B240" s="1">
        <v>107.2</v>
      </c>
      <c r="C240" s="8"/>
    </row>
    <row r="241" spans="1:4" x14ac:dyDescent="0.25">
      <c r="A241" s="12">
        <v>35765</v>
      </c>
      <c r="B241" s="1">
        <v>102.1</v>
      </c>
      <c r="C241" s="8" t="e">
        <f>VLOOKUP(A239,#REF!,5,FALSE)</f>
        <v>#REF!</v>
      </c>
      <c r="D241" s="9" t="e">
        <f>VLOOKUP(A239,#REF!,4,FALSE)</f>
        <v>#REF!</v>
      </c>
    </row>
    <row r="242" spans="1:4" x14ac:dyDescent="0.25">
      <c r="A242" s="12">
        <v>35796</v>
      </c>
      <c r="B242" s="1">
        <v>106.6</v>
      </c>
      <c r="C242" s="8"/>
    </row>
    <row r="243" spans="1:4" x14ac:dyDescent="0.25">
      <c r="A243" s="12">
        <v>35827</v>
      </c>
      <c r="B243" s="1">
        <v>110.4</v>
      </c>
      <c r="C243" s="8"/>
    </row>
    <row r="244" spans="1:4" x14ac:dyDescent="0.25">
      <c r="A244" s="12">
        <v>35855</v>
      </c>
      <c r="B244" s="1">
        <v>106.5</v>
      </c>
      <c r="C244" s="8" t="e">
        <f>VLOOKUP(A242,#REF!,5,FALSE)</f>
        <v>#REF!</v>
      </c>
      <c r="D244" s="9" t="e">
        <f>VLOOKUP(A242,#REF!,4,FALSE)</f>
        <v>#REF!</v>
      </c>
    </row>
    <row r="245" spans="1:4" x14ac:dyDescent="0.25">
      <c r="A245" s="12">
        <v>35886</v>
      </c>
      <c r="B245" s="1">
        <v>108.7</v>
      </c>
      <c r="C245" s="8"/>
    </row>
    <row r="246" spans="1:4" x14ac:dyDescent="0.25">
      <c r="A246" s="12">
        <v>35916</v>
      </c>
      <c r="B246" s="1">
        <v>106.5</v>
      </c>
      <c r="C246" s="8"/>
    </row>
    <row r="247" spans="1:4" x14ac:dyDescent="0.25">
      <c r="A247" s="12">
        <v>35947</v>
      </c>
      <c r="B247" s="1">
        <v>105.6</v>
      </c>
      <c r="C247" s="8" t="e">
        <f>VLOOKUP(A245,#REF!,5,FALSE)</f>
        <v>#REF!</v>
      </c>
      <c r="D247" s="9" t="e">
        <f>VLOOKUP(A245,#REF!,4,FALSE)</f>
        <v>#REF!</v>
      </c>
    </row>
    <row r="248" spans="1:4" x14ac:dyDescent="0.25">
      <c r="A248" s="12">
        <v>35977</v>
      </c>
      <c r="B248" s="1">
        <v>105.2</v>
      </c>
      <c r="C248" s="8"/>
    </row>
    <row r="249" spans="1:4" x14ac:dyDescent="0.25">
      <c r="A249" s="12">
        <v>36008</v>
      </c>
      <c r="B249" s="1">
        <v>104.4</v>
      </c>
      <c r="C249" s="8"/>
    </row>
    <row r="250" spans="1:4" x14ac:dyDescent="0.25">
      <c r="A250" s="12">
        <v>36039</v>
      </c>
      <c r="B250" s="1">
        <v>100.9</v>
      </c>
      <c r="C250" s="8" t="e">
        <f>VLOOKUP(A248,#REF!,5,FALSE)</f>
        <v>#REF!</v>
      </c>
      <c r="D250" s="9" t="e">
        <f>VLOOKUP(A248,#REF!,4,FALSE)</f>
        <v>#REF!</v>
      </c>
    </row>
    <row r="251" spans="1:4" x14ac:dyDescent="0.25">
      <c r="A251" s="12">
        <v>36069</v>
      </c>
      <c r="B251" s="1">
        <v>97.4</v>
      </c>
      <c r="C251" s="8"/>
    </row>
    <row r="252" spans="1:4" x14ac:dyDescent="0.25">
      <c r="A252" s="12">
        <v>36100</v>
      </c>
      <c r="B252" s="1">
        <v>102.7</v>
      </c>
      <c r="C252" s="8"/>
    </row>
    <row r="253" spans="1:4" x14ac:dyDescent="0.25">
      <c r="A253" s="12">
        <v>36130</v>
      </c>
      <c r="B253" s="1">
        <v>100.5</v>
      </c>
      <c r="C253" s="8" t="e">
        <f>VLOOKUP(A251,#REF!,5,FALSE)</f>
        <v>#REF!</v>
      </c>
      <c r="D253" s="9" t="e">
        <f>VLOOKUP(A251,#REF!,4,FALSE)</f>
        <v>#REF!</v>
      </c>
    </row>
    <row r="254" spans="1:4" x14ac:dyDescent="0.25">
      <c r="A254" s="12">
        <v>36161</v>
      </c>
      <c r="B254" s="1">
        <v>103.9</v>
      </c>
      <c r="C254" s="8"/>
    </row>
    <row r="255" spans="1:4" x14ac:dyDescent="0.25">
      <c r="A255" s="12">
        <v>36192</v>
      </c>
      <c r="B255" s="1">
        <v>108.1</v>
      </c>
      <c r="C255" s="8"/>
    </row>
    <row r="256" spans="1:4" x14ac:dyDescent="0.25">
      <c r="A256" s="12">
        <v>36220</v>
      </c>
      <c r="B256" s="1">
        <v>105.7</v>
      </c>
      <c r="C256" s="8" t="e">
        <f>VLOOKUP(A254,#REF!,5,FALSE)</f>
        <v>#REF!</v>
      </c>
      <c r="D256" s="9" t="e">
        <f>VLOOKUP(A254,#REF!,4,FALSE)</f>
        <v>#REF!</v>
      </c>
    </row>
    <row r="257" spans="1:4" x14ac:dyDescent="0.25">
      <c r="A257" s="12">
        <v>36251</v>
      </c>
      <c r="B257" s="1">
        <v>104.6</v>
      </c>
      <c r="C257" s="8"/>
    </row>
    <row r="258" spans="1:4" x14ac:dyDescent="0.25">
      <c r="A258" s="12">
        <v>36281</v>
      </c>
      <c r="B258" s="1">
        <v>106.8</v>
      </c>
      <c r="C258" s="8"/>
    </row>
    <row r="259" spans="1:4" x14ac:dyDescent="0.25">
      <c r="A259" s="12">
        <v>36312</v>
      </c>
      <c r="B259" s="1">
        <v>107.3</v>
      </c>
      <c r="C259" s="8" t="e">
        <f>VLOOKUP(A257,#REF!,5,FALSE)</f>
        <v>#REF!</v>
      </c>
      <c r="D259" s="9" t="e">
        <f>VLOOKUP(A257,#REF!,4,FALSE)</f>
        <v>#REF!</v>
      </c>
    </row>
    <row r="260" spans="1:4" x14ac:dyDescent="0.25">
      <c r="A260" s="12">
        <v>36342</v>
      </c>
      <c r="B260" s="1">
        <v>106</v>
      </c>
      <c r="C260" s="8"/>
    </row>
    <row r="261" spans="1:4" x14ac:dyDescent="0.25">
      <c r="A261" s="12">
        <v>36373</v>
      </c>
      <c r="B261" s="1">
        <v>104.5</v>
      </c>
      <c r="C261" s="8"/>
    </row>
    <row r="262" spans="1:4" x14ac:dyDescent="0.25">
      <c r="A262" s="12">
        <v>36404</v>
      </c>
      <c r="B262" s="1">
        <v>107.2</v>
      </c>
      <c r="C262" s="8" t="e">
        <f>VLOOKUP(A260,#REF!,5,FALSE)</f>
        <v>#REF!</v>
      </c>
      <c r="D262" s="9" t="e">
        <f>VLOOKUP(A260,#REF!,4,FALSE)</f>
        <v>#REF!</v>
      </c>
    </row>
    <row r="263" spans="1:4" x14ac:dyDescent="0.25">
      <c r="A263" s="12">
        <v>36434</v>
      </c>
      <c r="B263" s="1">
        <v>103.2</v>
      </c>
      <c r="C263" s="8"/>
    </row>
    <row r="264" spans="1:4" x14ac:dyDescent="0.25">
      <c r="A264" s="12">
        <v>36465</v>
      </c>
      <c r="B264" s="1">
        <v>107.2</v>
      </c>
      <c r="C264" s="8"/>
    </row>
    <row r="265" spans="1:4" x14ac:dyDescent="0.25">
      <c r="A265" s="12">
        <v>36495</v>
      </c>
      <c r="B265" s="1">
        <v>105.4</v>
      </c>
      <c r="C265" s="8" t="e">
        <f>VLOOKUP(A263,#REF!,5,FALSE)</f>
        <v>#REF!</v>
      </c>
      <c r="D265" s="9" t="e">
        <f>VLOOKUP(A263,#REF!,4,FALSE)</f>
        <v>#REF!</v>
      </c>
    </row>
    <row r="266" spans="1:4" x14ac:dyDescent="0.25">
      <c r="A266" s="12">
        <v>36526</v>
      </c>
      <c r="B266" s="1">
        <v>112</v>
      </c>
      <c r="C266" s="8"/>
    </row>
    <row r="267" spans="1:4" x14ac:dyDescent="0.25">
      <c r="A267" s="12">
        <v>36557</v>
      </c>
      <c r="B267" s="1">
        <v>111.3</v>
      </c>
      <c r="C267" s="8"/>
    </row>
    <row r="268" spans="1:4" x14ac:dyDescent="0.25">
      <c r="A268" s="12">
        <v>36586</v>
      </c>
      <c r="B268" s="1">
        <v>107.1</v>
      </c>
      <c r="C268" s="8" t="e">
        <f>VLOOKUP(A266,#REF!,5,FALSE)</f>
        <v>#REF!</v>
      </c>
      <c r="D268" s="9" t="e">
        <f>VLOOKUP(A266,#REF!,4,FALSE)</f>
        <v>#REF!</v>
      </c>
    </row>
    <row r="269" spans="1:4" x14ac:dyDescent="0.25">
      <c r="A269" s="12">
        <v>36617</v>
      </c>
      <c r="B269" s="1">
        <v>109.2</v>
      </c>
      <c r="C269" s="8"/>
    </row>
    <row r="270" spans="1:4" x14ac:dyDescent="0.25">
      <c r="A270" s="12">
        <v>36647</v>
      </c>
      <c r="B270" s="1">
        <v>110.7</v>
      </c>
      <c r="C270" s="8"/>
    </row>
    <row r="271" spans="1:4" x14ac:dyDescent="0.25">
      <c r="A271" s="12">
        <v>36678</v>
      </c>
      <c r="B271" s="1">
        <v>106.4</v>
      </c>
      <c r="C271" s="8" t="e">
        <f>VLOOKUP(A269,#REF!,5,FALSE)</f>
        <v>#REF!</v>
      </c>
      <c r="D271" s="9" t="e">
        <f>VLOOKUP(A269,#REF!,4,FALSE)</f>
        <v>#REF!</v>
      </c>
    </row>
    <row r="272" spans="1:4" x14ac:dyDescent="0.25">
      <c r="A272" s="12">
        <v>36708</v>
      </c>
      <c r="B272" s="1">
        <v>108.3</v>
      </c>
      <c r="C272" s="8"/>
    </row>
    <row r="273" spans="1:4" x14ac:dyDescent="0.25">
      <c r="A273" s="12">
        <v>36739</v>
      </c>
      <c r="B273" s="1">
        <v>107.3</v>
      </c>
      <c r="C273" s="8"/>
    </row>
    <row r="274" spans="1:4" x14ac:dyDescent="0.25">
      <c r="A274" s="12">
        <v>36770</v>
      </c>
      <c r="B274" s="1">
        <v>106.8</v>
      </c>
      <c r="C274" s="8" t="e">
        <f>VLOOKUP(A272,#REF!,5,FALSE)</f>
        <v>#REF!</v>
      </c>
      <c r="D274" s="9" t="e">
        <f>VLOOKUP(A272,#REF!,4,FALSE)</f>
        <v>#REF!</v>
      </c>
    </row>
    <row r="275" spans="1:4" x14ac:dyDescent="0.25">
      <c r="A275" s="12">
        <v>36800</v>
      </c>
      <c r="B275" s="1">
        <v>105.8</v>
      </c>
      <c r="C275" s="8"/>
    </row>
    <row r="276" spans="1:4" x14ac:dyDescent="0.25">
      <c r="A276" s="12">
        <v>36831</v>
      </c>
      <c r="B276" s="1">
        <v>107.6</v>
      </c>
      <c r="C276" s="8"/>
    </row>
    <row r="277" spans="1:4" x14ac:dyDescent="0.25">
      <c r="A277" s="12">
        <v>36861</v>
      </c>
      <c r="B277" s="1">
        <v>98.4</v>
      </c>
      <c r="C277" s="8" t="e">
        <f>VLOOKUP(A275,#REF!,5,FALSE)</f>
        <v>#REF!</v>
      </c>
      <c r="D277" s="9" t="e">
        <f>VLOOKUP(A275,#REF!,4,FALSE)</f>
        <v>#REF!</v>
      </c>
    </row>
    <row r="278" spans="1:4" x14ac:dyDescent="0.25">
      <c r="A278" s="12">
        <v>36892</v>
      </c>
      <c r="B278" s="1">
        <v>94.7</v>
      </c>
      <c r="C278" s="8"/>
    </row>
    <row r="279" spans="1:4" x14ac:dyDescent="0.25">
      <c r="A279" s="12">
        <v>36923</v>
      </c>
      <c r="B279" s="1">
        <v>90.6</v>
      </c>
      <c r="C279" s="8"/>
    </row>
    <row r="280" spans="1:4" x14ac:dyDescent="0.25">
      <c r="A280" s="12">
        <v>36951</v>
      </c>
      <c r="B280" s="1">
        <v>91.5</v>
      </c>
      <c r="C280" s="8" t="e">
        <f>VLOOKUP(A278,#REF!,5,FALSE)</f>
        <v>#REF!</v>
      </c>
      <c r="D280" s="9" t="e">
        <f>VLOOKUP(A278,#REF!,4,FALSE)</f>
        <v>#REF!</v>
      </c>
    </row>
    <row r="281" spans="1:4" x14ac:dyDescent="0.25">
      <c r="A281" s="12">
        <v>36982</v>
      </c>
      <c r="B281" s="1">
        <v>88.4</v>
      </c>
      <c r="C281" s="8"/>
    </row>
    <row r="282" spans="1:4" x14ac:dyDescent="0.25">
      <c r="A282" s="12">
        <v>37012</v>
      </c>
      <c r="B282" s="1">
        <v>92</v>
      </c>
      <c r="C282" s="8"/>
    </row>
    <row r="283" spans="1:4" x14ac:dyDescent="0.25">
      <c r="A283" s="12">
        <v>37043</v>
      </c>
      <c r="B283" s="1">
        <v>92.6</v>
      </c>
      <c r="C283" s="8" t="e">
        <f>VLOOKUP(A281,#REF!,5,FALSE)</f>
        <v>#REF!</v>
      </c>
      <c r="D283" s="9" t="e">
        <f>VLOOKUP(A281,#REF!,4,FALSE)</f>
        <v>#REF!</v>
      </c>
    </row>
    <row r="284" spans="1:4" x14ac:dyDescent="0.25">
      <c r="A284" s="12">
        <v>37073</v>
      </c>
      <c r="B284" s="1">
        <v>92.4</v>
      </c>
      <c r="C284" s="8"/>
    </row>
    <row r="285" spans="1:4" x14ac:dyDescent="0.25">
      <c r="A285" s="12">
        <v>37104</v>
      </c>
      <c r="B285" s="1">
        <v>91.5</v>
      </c>
      <c r="C285" s="8"/>
    </row>
    <row r="286" spans="1:4" x14ac:dyDescent="0.25">
      <c r="A286" s="12">
        <v>37135</v>
      </c>
      <c r="B286" s="1">
        <v>81.8</v>
      </c>
      <c r="C286" s="8" t="e">
        <f>VLOOKUP(A284,#REF!,5,FALSE)</f>
        <v>#REF!</v>
      </c>
      <c r="D286" s="9" t="e">
        <f>VLOOKUP(A284,#REF!,4,FALSE)</f>
        <v>#REF!</v>
      </c>
    </row>
    <row r="287" spans="1:4" x14ac:dyDescent="0.25">
      <c r="A287" s="12">
        <v>37165</v>
      </c>
      <c r="B287" s="1">
        <v>82.7</v>
      </c>
      <c r="C287" s="8"/>
    </row>
    <row r="288" spans="1:4" x14ac:dyDescent="0.25">
      <c r="A288" s="12">
        <v>37196</v>
      </c>
      <c r="B288" s="1">
        <v>83.9</v>
      </c>
      <c r="C288" s="8"/>
    </row>
    <row r="289" spans="1:4" x14ac:dyDescent="0.25">
      <c r="A289" s="12">
        <v>37226</v>
      </c>
      <c r="B289" s="1">
        <v>88.8</v>
      </c>
      <c r="C289" s="8" t="e">
        <f>VLOOKUP(A287,#REF!,5,FALSE)</f>
        <v>#REF!</v>
      </c>
      <c r="D289" s="9" t="e">
        <f>VLOOKUP(A287,#REF!,4,FALSE)</f>
        <v>#REF!</v>
      </c>
    </row>
    <row r="290" spans="1:4" x14ac:dyDescent="0.25">
      <c r="A290" s="12">
        <v>37257</v>
      </c>
      <c r="B290" s="1">
        <v>93</v>
      </c>
      <c r="C290" s="8"/>
    </row>
    <row r="291" spans="1:4" x14ac:dyDescent="0.25">
      <c r="A291" s="12">
        <v>37288</v>
      </c>
      <c r="B291" s="1">
        <v>90.7</v>
      </c>
      <c r="C291" s="8"/>
    </row>
    <row r="292" spans="1:4" x14ac:dyDescent="0.25">
      <c r="A292" s="12">
        <v>37316</v>
      </c>
      <c r="B292" s="1">
        <v>95.7</v>
      </c>
      <c r="C292" s="8" t="e">
        <f>VLOOKUP(A290,#REF!,5,FALSE)</f>
        <v>#REF!</v>
      </c>
      <c r="D292" s="9" t="e">
        <f>VLOOKUP(A290,#REF!,4,FALSE)</f>
        <v>#REF!</v>
      </c>
    </row>
    <row r="293" spans="1:4" x14ac:dyDescent="0.25">
      <c r="A293" s="12">
        <v>37347</v>
      </c>
      <c r="B293" s="1">
        <v>93</v>
      </c>
      <c r="C293" s="8"/>
    </row>
    <row r="294" spans="1:4" x14ac:dyDescent="0.25">
      <c r="A294" s="12">
        <v>37377</v>
      </c>
      <c r="B294" s="1">
        <v>96.9</v>
      </c>
      <c r="C294" s="8"/>
    </row>
    <row r="295" spans="1:4" x14ac:dyDescent="0.25">
      <c r="A295" s="12">
        <v>37408</v>
      </c>
      <c r="B295" s="1">
        <v>92.4</v>
      </c>
      <c r="C295" s="8" t="e">
        <f>VLOOKUP(A293,#REF!,5,FALSE)</f>
        <v>#REF!</v>
      </c>
      <c r="D295" s="9" t="e">
        <f>VLOOKUP(A293,#REF!,4,FALSE)</f>
        <v>#REF!</v>
      </c>
    </row>
    <row r="296" spans="1:4" x14ac:dyDescent="0.25">
      <c r="A296" s="12">
        <v>37438</v>
      </c>
      <c r="B296" s="1">
        <v>88.1</v>
      </c>
      <c r="C296" s="8"/>
    </row>
    <row r="297" spans="1:4" x14ac:dyDescent="0.25">
      <c r="A297" s="12">
        <v>37469</v>
      </c>
      <c r="B297" s="1">
        <v>87.6</v>
      </c>
      <c r="C297" s="8"/>
    </row>
    <row r="298" spans="1:4" x14ac:dyDescent="0.25">
      <c r="A298" s="12">
        <v>37500</v>
      </c>
      <c r="B298" s="1">
        <v>86.1</v>
      </c>
      <c r="C298" s="8" t="e">
        <f>VLOOKUP(A296,#REF!,5,FALSE)</f>
        <v>#REF!</v>
      </c>
      <c r="D298" s="9" t="e">
        <f>VLOOKUP(A296,#REF!,4,FALSE)</f>
        <v>#REF!</v>
      </c>
    </row>
    <row r="299" spans="1:4" x14ac:dyDescent="0.25">
      <c r="A299" s="12">
        <v>37530</v>
      </c>
      <c r="B299" s="1">
        <v>80.599999999999994</v>
      </c>
      <c r="C299" s="8"/>
    </row>
    <row r="300" spans="1:4" x14ac:dyDescent="0.25">
      <c r="A300" s="12">
        <v>37561</v>
      </c>
      <c r="B300" s="1">
        <v>84.2</v>
      </c>
      <c r="C300" s="8"/>
    </row>
    <row r="301" spans="1:4" x14ac:dyDescent="0.25">
      <c r="A301" s="12">
        <v>37591</v>
      </c>
      <c r="B301" s="1">
        <v>86.7</v>
      </c>
      <c r="C301" s="8" t="e">
        <f>VLOOKUP(A299,#REF!,5,FALSE)</f>
        <v>#REF!</v>
      </c>
      <c r="D301" s="9" t="e">
        <f>VLOOKUP(A299,#REF!,4,FALSE)</f>
        <v>#REF!</v>
      </c>
    </row>
    <row r="302" spans="1:4" x14ac:dyDescent="0.25">
      <c r="A302" s="12">
        <v>37622</v>
      </c>
      <c r="B302" s="1">
        <v>82.4</v>
      </c>
      <c r="C302" s="8"/>
    </row>
    <row r="303" spans="1:4" x14ac:dyDescent="0.25">
      <c r="A303" s="12">
        <v>37653</v>
      </c>
      <c r="B303" s="1">
        <v>79.900000000000006</v>
      </c>
      <c r="C303" s="8"/>
    </row>
    <row r="304" spans="1:4" x14ac:dyDescent="0.25">
      <c r="A304" s="12">
        <v>37681</v>
      </c>
      <c r="B304" s="1">
        <v>77.599999999999994</v>
      </c>
      <c r="C304" s="8" t="e">
        <f>VLOOKUP(A302,#REF!,5,FALSE)</f>
        <v>#REF!</v>
      </c>
      <c r="D304" s="9" t="e">
        <f>VLOOKUP(A302,#REF!,4,FALSE)</f>
        <v>#REF!</v>
      </c>
    </row>
    <row r="305" spans="1:4" x14ac:dyDescent="0.25">
      <c r="A305" s="12">
        <v>37712</v>
      </c>
      <c r="B305" s="1">
        <v>86</v>
      </c>
      <c r="C305" s="8"/>
    </row>
    <row r="306" spans="1:4" x14ac:dyDescent="0.25">
      <c r="A306" s="12">
        <v>37742</v>
      </c>
      <c r="B306" s="1">
        <v>92.1</v>
      </c>
      <c r="C306" s="8"/>
    </row>
    <row r="307" spans="1:4" x14ac:dyDescent="0.25">
      <c r="A307" s="12">
        <v>37773</v>
      </c>
      <c r="B307" s="1">
        <v>89.7</v>
      </c>
      <c r="C307" s="8" t="e">
        <f>VLOOKUP(A305,#REF!,5,FALSE)</f>
        <v>#REF!</v>
      </c>
      <c r="D307" s="9" t="e">
        <f>VLOOKUP(A305,#REF!,4,FALSE)</f>
        <v>#REF!</v>
      </c>
    </row>
    <row r="308" spans="1:4" x14ac:dyDescent="0.25">
      <c r="A308" s="12">
        <v>37803</v>
      </c>
      <c r="B308" s="1">
        <v>90.9</v>
      </c>
      <c r="C308" s="8"/>
    </row>
    <row r="309" spans="1:4" x14ac:dyDescent="0.25">
      <c r="A309" s="12">
        <v>37834</v>
      </c>
      <c r="B309" s="1">
        <v>89.3</v>
      </c>
      <c r="C309" s="8"/>
    </row>
    <row r="310" spans="1:4" x14ac:dyDescent="0.25">
      <c r="A310" s="12">
        <v>37865</v>
      </c>
      <c r="B310" s="1">
        <v>87.7</v>
      </c>
      <c r="C310" s="8" t="e">
        <f>VLOOKUP(A308,#REF!,5,FALSE)</f>
        <v>#REF!</v>
      </c>
      <c r="D310" s="9" t="e">
        <f>VLOOKUP(A308,#REF!,4,FALSE)</f>
        <v>#REF!</v>
      </c>
    </row>
    <row r="311" spans="1:4" x14ac:dyDescent="0.25">
      <c r="A311" s="12">
        <v>37895</v>
      </c>
      <c r="B311" s="1">
        <v>89.6</v>
      </c>
      <c r="C311" s="8"/>
    </row>
    <row r="312" spans="1:4" x14ac:dyDescent="0.25">
      <c r="A312" s="12">
        <v>37926</v>
      </c>
      <c r="B312" s="1">
        <v>93.7</v>
      </c>
      <c r="C312" s="8"/>
    </row>
    <row r="313" spans="1:4" x14ac:dyDescent="0.25">
      <c r="A313" s="12">
        <v>37956</v>
      </c>
      <c r="B313" s="1">
        <v>92.6</v>
      </c>
      <c r="C313" s="8" t="e">
        <f>VLOOKUP(A311,#REF!,5,FALSE)</f>
        <v>#REF!</v>
      </c>
      <c r="D313" s="9" t="e">
        <f>VLOOKUP(A311,#REF!,4,FALSE)</f>
        <v>#REF!</v>
      </c>
    </row>
    <row r="314" spans="1:4" x14ac:dyDescent="0.25">
      <c r="A314" s="12">
        <v>37987</v>
      </c>
      <c r="B314" s="1">
        <v>103.8</v>
      </c>
      <c r="C314" s="8"/>
    </row>
    <row r="315" spans="1:4" x14ac:dyDescent="0.25">
      <c r="A315" s="12">
        <v>38018</v>
      </c>
      <c r="B315" s="1">
        <v>94.4</v>
      </c>
      <c r="C315" s="8"/>
    </row>
    <row r="316" spans="1:4" x14ac:dyDescent="0.25">
      <c r="A316" s="12">
        <v>38047</v>
      </c>
      <c r="B316" s="1">
        <v>95.8</v>
      </c>
      <c r="C316" s="8" t="e">
        <f>VLOOKUP(A314,#REF!,5,FALSE)</f>
        <v>#REF!</v>
      </c>
      <c r="D316" s="9" t="e">
        <f>VLOOKUP(A314,#REF!,4,FALSE)</f>
        <v>#REF!</v>
      </c>
    </row>
    <row r="317" spans="1:4" x14ac:dyDescent="0.25">
      <c r="A317" s="12">
        <v>38078</v>
      </c>
      <c r="B317" s="1">
        <v>94.2</v>
      </c>
      <c r="C317" s="8"/>
    </row>
    <row r="318" spans="1:4" x14ac:dyDescent="0.25">
      <c r="A318" s="12">
        <v>38108</v>
      </c>
      <c r="B318" s="1">
        <v>90.2</v>
      </c>
      <c r="C318" s="8"/>
    </row>
    <row r="319" spans="1:4" x14ac:dyDescent="0.25">
      <c r="A319" s="12">
        <v>38139</v>
      </c>
      <c r="B319" s="1">
        <v>95.6</v>
      </c>
      <c r="C319" s="8" t="e">
        <f>VLOOKUP(A317,#REF!,5,FALSE)</f>
        <v>#REF!</v>
      </c>
      <c r="D319" s="9" t="e">
        <f>VLOOKUP(A317,#REF!,4,FALSE)</f>
        <v>#REF!</v>
      </c>
    </row>
    <row r="320" spans="1:4" x14ac:dyDescent="0.25">
      <c r="A320" s="12">
        <v>38169</v>
      </c>
      <c r="B320" s="1">
        <v>96.7</v>
      </c>
      <c r="C320" s="8"/>
    </row>
    <row r="321" spans="1:4" x14ac:dyDescent="0.25">
      <c r="A321" s="12">
        <v>38200</v>
      </c>
      <c r="B321" s="1">
        <v>95.9</v>
      </c>
      <c r="C321" s="8"/>
    </row>
    <row r="322" spans="1:4" x14ac:dyDescent="0.25">
      <c r="A322" s="12">
        <v>38231</v>
      </c>
      <c r="B322" s="1">
        <v>94.2</v>
      </c>
      <c r="C322" s="8" t="e">
        <f>VLOOKUP(A320,#REF!,5,FALSE)</f>
        <v>#REF!</v>
      </c>
      <c r="D322" s="9" t="e">
        <f>VLOOKUP(A320,#REF!,4,FALSE)</f>
        <v>#REF!</v>
      </c>
    </row>
    <row r="323" spans="1:4" x14ac:dyDescent="0.25">
      <c r="A323" s="12">
        <v>38261</v>
      </c>
      <c r="B323" s="1">
        <v>91.7</v>
      </c>
      <c r="C323" s="8"/>
    </row>
    <row r="324" spans="1:4" x14ac:dyDescent="0.25">
      <c r="A324" s="12">
        <v>38292</v>
      </c>
      <c r="B324" s="1">
        <v>92.8</v>
      </c>
      <c r="C324" s="8"/>
    </row>
    <row r="325" spans="1:4" x14ac:dyDescent="0.25">
      <c r="A325" s="12">
        <v>38322</v>
      </c>
      <c r="B325" s="1">
        <v>97.1</v>
      </c>
      <c r="C325" s="8" t="e">
        <f>VLOOKUP(A323,#REF!,5,FALSE)</f>
        <v>#REF!</v>
      </c>
      <c r="D325" s="9" t="e">
        <f>VLOOKUP(A323,#REF!,4,FALSE)</f>
        <v>#REF!</v>
      </c>
    </row>
    <row r="326" spans="1:4" x14ac:dyDescent="0.25">
      <c r="A326" s="12">
        <v>38353</v>
      </c>
      <c r="B326" s="1">
        <v>95.5</v>
      </c>
      <c r="C326" s="8"/>
    </row>
    <row r="327" spans="1:4" x14ac:dyDescent="0.25">
      <c r="A327" s="12">
        <v>38384</v>
      </c>
      <c r="B327" s="1">
        <v>94.1</v>
      </c>
      <c r="C327" s="8"/>
    </row>
    <row r="328" spans="1:4" x14ac:dyDescent="0.25">
      <c r="A328" s="12">
        <v>38412</v>
      </c>
      <c r="B328" s="1">
        <v>92.6</v>
      </c>
      <c r="C328" s="8" t="e">
        <f>VLOOKUP(A326,#REF!,5,FALSE)</f>
        <v>#REF!</v>
      </c>
      <c r="D328" s="9" t="e">
        <f>VLOOKUP(A326,#REF!,4,FALSE)</f>
        <v>#REF!</v>
      </c>
    </row>
    <row r="329" spans="1:4" x14ac:dyDescent="0.25">
      <c r="A329" s="12">
        <v>38443</v>
      </c>
      <c r="B329" s="1">
        <v>87.7</v>
      </c>
      <c r="C329" s="8"/>
    </row>
    <row r="330" spans="1:4" x14ac:dyDescent="0.25">
      <c r="A330" s="12">
        <v>38473</v>
      </c>
      <c r="B330" s="1">
        <v>86.9</v>
      </c>
      <c r="C330" s="8"/>
    </row>
    <row r="331" spans="1:4" x14ac:dyDescent="0.25">
      <c r="A331" s="12">
        <v>38504</v>
      </c>
      <c r="B331" s="1">
        <v>96</v>
      </c>
      <c r="C331" s="8" t="e">
        <f>VLOOKUP(A329,#REF!,5,FALSE)</f>
        <v>#REF!</v>
      </c>
      <c r="D331" s="9" t="e">
        <f>VLOOKUP(A329,#REF!,4,FALSE)</f>
        <v>#REF!</v>
      </c>
    </row>
    <row r="332" spans="1:4" x14ac:dyDescent="0.25">
      <c r="A332" s="12">
        <v>38534</v>
      </c>
      <c r="B332" s="1">
        <v>96.5</v>
      </c>
      <c r="C332" s="8"/>
    </row>
    <row r="333" spans="1:4" x14ac:dyDescent="0.25">
      <c r="A333" s="12">
        <v>38565</v>
      </c>
      <c r="B333" s="1">
        <v>89.1</v>
      </c>
      <c r="C333" s="8"/>
    </row>
    <row r="334" spans="1:4" x14ac:dyDescent="0.25">
      <c r="A334" s="12">
        <v>38596</v>
      </c>
      <c r="B334" s="1">
        <v>76.900000000000006</v>
      </c>
      <c r="C334" s="8" t="e">
        <f>VLOOKUP(A332,#REF!,5,FALSE)</f>
        <v>#REF!</v>
      </c>
      <c r="D334" s="9" t="e">
        <f>VLOOKUP(A332,#REF!,4,FALSE)</f>
        <v>#REF!</v>
      </c>
    </row>
    <row r="335" spans="1:4" x14ac:dyDescent="0.25">
      <c r="A335" s="12">
        <v>38626</v>
      </c>
      <c r="B335" s="1">
        <v>74.2</v>
      </c>
      <c r="C335" s="8"/>
    </row>
    <row r="336" spans="1:4" x14ac:dyDescent="0.25">
      <c r="A336" s="12">
        <v>38657</v>
      </c>
      <c r="B336" s="1">
        <v>81.599999999999994</v>
      </c>
      <c r="C336" s="8"/>
    </row>
    <row r="337" spans="1:4" x14ac:dyDescent="0.25">
      <c r="A337" s="12">
        <v>38687</v>
      </c>
      <c r="B337" s="1">
        <v>91.5</v>
      </c>
      <c r="C337" s="8" t="e">
        <f>VLOOKUP(A335,#REF!,5,FALSE)</f>
        <v>#REF!</v>
      </c>
      <c r="D337" s="9" t="e">
        <f>VLOOKUP(A335,#REF!,4,FALSE)</f>
        <v>#REF!</v>
      </c>
    </row>
    <row r="338" spans="1:4" x14ac:dyDescent="0.25">
      <c r="A338" s="12">
        <v>38718</v>
      </c>
      <c r="B338" s="1">
        <v>91.2</v>
      </c>
      <c r="C338" s="8"/>
    </row>
    <row r="339" spans="1:4" x14ac:dyDescent="0.25">
      <c r="A339" s="12">
        <v>38749</v>
      </c>
      <c r="B339" s="1">
        <v>86.7</v>
      </c>
      <c r="C339" s="8"/>
    </row>
    <row r="340" spans="1:4" x14ac:dyDescent="0.25">
      <c r="A340" s="12">
        <v>38777</v>
      </c>
      <c r="B340" s="1">
        <v>88.9</v>
      </c>
      <c r="C340" s="8" t="e">
        <f>VLOOKUP(A338,#REF!,5,FALSE)</f>
        <v>#REF!</v>
      </c>
      <c r="D340" s="9" t="e">
        <f>VLOOKUP(A338,#REF!,4,FALSE)</f>
        <v>#REF!</v>
      </c>
    </row>
    <row r="341" spans="1:4" x14ac:dyDescent="0.25">
      <c r="A341" s="12">
        <v>38808</v>
      </c>
      <c r="B341" s="1">
        <v>87.4</v>
      </c>
      <c r="C341" s="8"/>
    </row>
    <row r="342" spans="1:4" x14ac:dyDescent="0.25">
      <c r="A342" s="12">
        <v>38838</v>
      </c>
      <c r="B342" s="1">
        <v>79.099999999999994</v>
      </c>
      <c r="C342" s="8"/>
    </row>
    <row r="343" spans="1:4" x14ac:dyDescent="0.25">
      <c r="A343" s="12">
        <v>38869</v>
      </c>
      <c r="B343" s="1">
        <v>84.9</v>
      </c>
      <c r="C343" s="8" t="e">
        <f>VLOOKUP(A341,#REF!,5,FALSE)</f>
        <v>#REF!</v>
      </c>
      <c r="D343" s="9" t="e">
        <f>VLOOKUP(A341,#REF!,4,FALSE)</f>
        <v>#REF!</v>
      </c>
    </row>
    <row r="344" spans="1:4" x14ac:dyDescent="0.25">
      <c r="A344" s="12">
        <v>38899</v>
      </c>
      <c r="B344" s="1">
        <v>84.7</v>
      </c>
      <c r="C344" s="8"/>
    </row>
    <row r="345" spans="1:4" x14ac:dyDescent="0.25">
      <c r="A345" s="12">
        <v>38930</v>
      </c>
      <c r="B345" s="1">
        <v>82</v>
      </c>
      <c r="C345" s="8"/>
    </row>
    <row r="346" spans="1:4" x14ac:dyDescent="0.25">
      <c r="A346" s="12">
        <v>38961</v>
      </c>
      <c r="B346" s="1">
        <v>85.4</v>
      </c>
      <c r="C346" s="8" t="e">
        <f>VLOOKUP(A344,#REF!,5,FALSE)</f>
        <v>#REF!</v>
      </c>
      <c r="D346" s="9" t="e">
        <f>VLOOKUP(A344,#REF!,4,FALSE)</f>
        <v>#REF!</v>
      </c>
    </row>
    <row r="347" spans="1:4" x14ac:dyDescent="0.25">
      <c r="A347" s="12">
        <v>38991</v>
      </c>
      <c r="B347" s="1">
        <v>93.6</v>
      </c>
      <c r="C347" s="8"/>
    </row>
    <row r="348" spans="1:4" x14ac:dyDescent="0.25">
      <c r="A348" s="12">
        <v>39022</v>
      </c>
      <c r="B348" s="1">
        <v>92.1</v>
      </c>
      <c r="C348" s="8"/>
    </row>
    <row r="349" spans="1:4" x14ac:dyDescent="0.25">
      <c r="A349" s="12">
        <v>39052</v>
      </c>
      <c r="B349" s="1">
        <v>91.7</v>
      </c>
      <c r="C349" s="8" t="e">
        <f>VLOOKUP(A347,#REF!,5,FALSE)</f>
        <v>#REF!</v>
      </c>
      <c r="D349" s="9" t="e">
        <f>VLOOKUP(A347,#REF!,4,FALSE)</f>
        <v>#REF!</v>
      </c>
    </row>
    <row r="350" spans="1:4" x14ac:dyDescent="0.25">
      <c r="A350" s="12">
        <v>39083</v>
      </c>
      <c r="B350" s="1">
        <v>96.9</v>
      </c>
      <c r="C350" s="8"/>
    </row>
    <row r="351" spans="1:4" x14ac:dyDescent="0.25">
      <c r="A351" s="12">
        <v>39114</v>
      </c>
      <c r="B351" s="1">
        <v>91.3</v>
      </c>
      <c r="C351" s="8"/>
    </row>
    <row r="352" spans="1:4" x14ac:dyDescent="0.25">
      <c r="A352" s="12">
        <v>39142</v>
      </c>
      <c r="B352" s="1">
        <v>88.4</v>
      </c>
      <c r="C352" s="8" t="e">
        <f>VLOOKUP(A350,#REF!,5,FALSE)</f>
        <v>#REF!</v>
      </c>
      <c r="D352" s="9" t="e">
        <f>VLOOKUP(A350,#REF!,4,FALSE)</f>
        <v>#REF!</v>
      </c>
    </row>
    <row r="353" spans="1:4" x14ac:dyDescent="0.25">
      <c r="A353" s="12">
        <v>39173</v>
      </c>
      <c r="B353" s="1">
        <v>87.1</v>
      </c>
      <c r="C353" s="8"/>
    </row>
    <row r="354" spans="1:4" x14ac:dyDescent="0.25">
      <c r="A354" s="12">
        <v>39203</v>
      </c>
      <c r="B354" s="1">
        <v>88.3</v>
      </c>
      <c r="C354" s="8"/>
    </row>
    <row r="355" spans="1:4" x14ac:dyDescent="0.25">
      <c r="A355" s="12">
        <v>39234</v>
      </c>
      <c r="B355" s="1">
        <v>85.3</v>
      </c>
      <c r="C355" s="8" t="e">
        <f>VLOOKUP(A353,#REF!,5,FALSE)</f>
        <v>#REF!</v>
      </c>
      <c r="D355" s="9" t="e">
        <f>VLOOKUP(A353,#REF!,4,FALSE)</f>
        <v>#REF!</v>
      </c>
    </row>
    <row r="356" spans="1:4" x14ac:dyDescent="0.25">
      <c r="A356" s="12">
        <v>39264</v>
      </c>
      <c r="B356" s="1">
        <v>90.4</v>
      </c>
      <c r="C356" s="8"/>
    </row>
    <row r="357" spans="1:4" x14ac:dyDescent="0.25">
      <c r="A357" s="12">
        <v>39295</v>
      </c>
      <c r="B357" s="1">
        <v>83.4</v>
      </c>
      <c r="C357" s="8"/>
    </row>
    <row r="358" spans="1:4" x14ac:dyDescent="0.25">
      <c r="A358" s="12">
        <v>39326</v>
      </c>
      <c r="B358" s="1">
        <v>83.4</v>
      </c>
      <c r="C358" s="8" t="e">
        <f>VLOOKUP(A356,#REF!,5,FALSE)</f>
        <v>#REF!</v>
      </c>
      <c r="D358" s="9" t="e">
        <f>VLOOKUP(A356,#REF!,4,FALSE)</f>
        <v>#REF!</v>
      </c>
    </row>
    <row r="359" spans="1:4" x14ac:dyDescent="0.25">
      <c r="A359" s="12">
        <v>39356</v>
      </c>
      <c r="B359" s="1">
        <v>80.900000000000006</v>
      </c>
      <c r="C359" s="8"/>
    </row>
    <row r="360" spans="1:4" x14ac:dyDescent="0.25">
      <c r="A360" s="12">
        <v>39387</v>
      </c>
      <c r="B360" s="1">
        <v>76.099999999999994</v>
      </c>
      <c r="C360" s="8"/>
    </row>
    <row r="361" spans="1:4" x14ac:dyDescent="0.25">
      <c r="A361" s="12">
        <v>39417</v>
      </c>
      <c r="B361" s="1">
        <v>75.5</v>
      </c>
      <c r="C361" s="8" t="e">
        <f>VLOOKUP(A359,#REF!,5,FALSE)</f>
        <v>#REF!</v>
      </c>
      <c r="D361" s="9" t="e">
        <f>VLOOKUP(A359,#REF!,4,FALSE)</f>
        <v>#REF!</v>
      </c>
    </row>
    <row r="362" spans="1:4" x14ac:dyDescent="0.25">
      <c r="A362" s="12">
        <v>39448</v>
      </c>
      <c r="B362" s="1">
        <v>78.400000000000006</v>
      </c>
      <c r="C362" s="8"/>
    </row>
    <row r="363" spans="1:4" x14ac:dyDescent="0.25">
      <c r="A363" s="12">
        <v>39479</v>
      </c>
      <c r="B363" s="1">
        <v>70.8</v>
      </c>
      <c r="C363" s="8"/>
    </row>
    <row r="364" spans="1:4" x14ac:dyDescent="0.25">
      <c r="A364" s="12">
        <v>39508</v>
      </c>
      <c r="B364" s="1">
        <v>69.5</v>
      </c>
      <c r="C364" s="8" t="e">
        <f>VLOOKUP(A362,#REF!,5,FALSE)</f>
        <v>#REF!</v>
      </c>
      <c r="D364" s="9" t="e">
        <f>VLOOKUP(A362,#REF!,4,FALSE)</f>
        <v>#REF!</v>
      </c>
    </row>
    <row r="365" spans="1:4" x14ac:dyDescent="0.25">
      <c r="A365" s="12">
        <v>39539</v>
      </c>
      <c r="B365" s="1">
        <v>62.6</v>
      </c>
      <c r="C365" s="8"/>
    </row>
    <row r="366" spans="1:4" x14ac:dyDescent="0.25">
      <c r="A366" s="12">
        <v>39569</v>
      </c>
      <c r="B366" s="1">
        <v>59.8</v>
      </c>
      <c r="C366" s="8"/>
    </row>
    <row r="367" spans="1:4" x14ac:dyDescent="0.25">
      <c r="A367" s="12">
        <v>39600</v>
      </c>
      <c r="B367" s="1">
        <v>56.4</v>
      </c>
      <c r="C367" s="8" t="e">
        <f>VLOOKUP(A365,#REF!,5,FALSE)</f>
        <v>#REF!</v>
      </c>
      <c r="D367" s="9" t="e">
        <f>VLOOKUP(A365,#REF!,4,FALSE)</f>
        <v>#REF!</v>
      </c>
    </row>
    <row r="368" spans="1:4" x14ac:dyDescent="0.25">
      <c r="A368" s="12">
        <v>39630</v>
      </c>
      <c r="B368" s="1">
        <v>61.2</v>
      </c>
      <c r="C368" s="8"/>
    </row>
    <row r="369" spans="1:4" x14ac:dyDescent="0.25">
      <c r="A369" s="12">
        <v>39661</v>
      </c>
      <c r="B369" s="1">
        <v>63</v>
      </c>
      <c r="C369" s="8"/>
    </row>
    <row r="370" spans="1:4" x14ac:dyDescent="0.25">
      <c r="A370" s="12">
        <v>39692</v>
      </c>
      <c r="B370" s="1">
        <v>70.3</v>
      </c>
      <c r="C370" s="8" t="e">
        <f>VLOOKUP(A368,#REF!,5,FALSE)</f>
        <v>#REF!</v>
      </c>
      <c r="D370" s="9" t="e">
        <f>VLOOKUP(A368,#REF!,4,FALSE)</f>
        <v>#REF!</v>
      </c>
    </row>
    <row r="371" spans="1:4" x14ac:dyDescent="0.25">
      <c r="A371" s="12">
        <v>39722</v>
      </c>
      <c r="B371" s="1">
        <v>57.6</v>
      </c>
      <c r="C371" s="8"/>
    </row>
    <row r="372" spans="1:4" x14ac:dyDescent="0.25">
      <c r="A372" s="12">
        <v>39753</v>
      </c>
      <c r="B372" s="1">
        <v>55.3</v>
      </c>
      <c r="C372" s="8"/>
    </row>
    <row r="373" spans="1:4" x14ac:dyDescent="0.25">
      <c r="A373" s="12">
        <v>39783</v>
      </c>
      <c r="B373" s="1">
        <v>60.1</v>
      </c>
      <c r="C373" s="8" t="e">
        <f>VLOOKUP(A371,#REF!,5,FALSE)</f>
        <v>#REF!</v>
      </c>
      <c r="D373" s="9" t="e">
        <f>VLOOKUP(A371,#REF!,4,FALSE)</f>
        <v>#REF!</v>
      </c>
    </row>
    <row r="374" spans="1:4" x14ac:dyDescent="0.25">
      <c r="A374" s="12">
        <v>39814</v>
      </c>
      <c r="B374" s="1">
        <v>61.2</v>
      </c>
      <c r="C374" s="8"/>
    </row>
    <row r="375" spans="1:4" x14ac:dyDescent="0.25">
      <c r="A375" s="12">
        <v>39845</v>
      </c>
      <c r="B375" s="1">
        <v>56.3</v>
      </c>
      <c r="C375" s="8"/>
    </row>
    <row r="376" spans="1:4" x14ac:dyDescent="0.25">
      <c r="A376" s="12">
        <v>39873</v>
      </c>
      <c r="B376" s="1">
        <v>57.3</v>
      </c>
      <c r="C376" s="8" t="e">
        <f>VLOOKUP(A374,#REF!,5,FALSE)</f>
        <v>#REF!</v>
      </c>
      <c r="D376" s="9" t="e">
        <f>VLOOKUP(A374,#REF!,4,FALSE)</f>
        <v>#REF!</v>
      </c>
    </row>
    <row r="377" spans="1:4" x14ac:dyDescent="0.25">
      <c r="A377" s="12">
        <v>39904</v>
      </c>
      <c r="B377" s="1">
        <v>65.099999999999994</v>
      </c>
      <c r="C377" s="8"/>
    </row>
    <row r="378" spans="1:4" x14ac:dyDescent="0.25">
      <c r="A378" s="12">
        <v>39934</v>
      </c>
      <c r="B378" s="1">
        <v>68.7</v>
      </c>
      <c r="C378" s="8"/>
    </row>
    <row r="379" spans="1:4" x14ac:dyDescent="0.25">
      <c r="A379" s="12">
        <v>39973</v>
      </c>
      <c r="B379" s="1">
        <v>70.8</v>
      </c>
      <c r="C379" s="8" t="e">
        <f>VLOOKUP(A377,#REF!,5,FALSE)</f>
        <v>#REF!</v>
      </c>
      <c r="D379" s="9" t="e">
        <f>VLOOKUP(A377,#REF!,4,FALSE)</f>
        <v>#REF!</v>
      </c>
    </row>
    <row r="380" spans="1:4" x14ac:dyDescent="0.25">
      <c r="A380" s="12">
        <v>39995</v>
      </c>
      <c r="B380" s="1">
        <v>66</v>
      </c>
      <c r="C380" s="8"/>
    </row>
    <row r="381" spans="1:4" x14ac:dyDescent="0.25">
      <c r="A381" s="12">
        <v>40026</v>
      </c>
      <c r="B381" s="1">
        <v>65.7</v>
      </c>
      <c r="C381" s="8"/>
    </row>
    <row r="382" spans="1:4" x14ac:dyDescent="0.25">
      <c r="A382" s="12">
        <v>40057</v>
      </c>
      <c r="B382" s="1">
        <v>73.5</v>
      </c>
      <c r="C382" s="8" t="e">
        <f>VLOOKUP(A380,#REF!,5,FALSE)</f>
        <v>#REF!</v>
      </c>
      <c r="D382" s="9" t="e">
        <f>VLOOKUP(A380,#REF!,4,FALSE)</f>
        <v>#REF!</v>
      </c>
    </row>
    <row r="383" spans="1:4" x14ac:dyDescent="0.25">
      <c r="A383" s="12">
        <v>40087</v>
      </c>
      <c r="B383" s="1">
        <v>70.599999999999994</v>
      </c>
      <c r="C383" s="8"/>
    </row>
    <row r="384" spans="1:4" x14ac:dyDescent="0.25">
      <c r="A384" s="12">
        <v>40118</v>
      </c>
      <c r="B384" s="1">
        <v>67.400000000000006</v>
      </c>
      <c r="C384" s="8"/>
    </row>
    <row r="385" spans="1:4" x14ac:dyDescent="0.25">
      <c r="A385" s="12">
        <v>40148</v>
      </c>
      <c r="B385" s="1">
        <v>72.5</v>
      </c>
      <c r="C385" s="8" t="e">
        <f>VLOOKUP(A383,#REF!,5,FALSE)</f>
        <v>#REF!</v>
      </c>
      <c r="D385" s="9" t="e">
        <f>VLOOKUP(A383,#REF!,4,FALSE)</f>
        <v>#REF!</v>
      </c>
    </row>
    <row r="386" spans="1:4" x14ac:dyDescent="0.25">
      <c r="A386" s="12">
        <v>40179</v>
      </c>
      <c r="B386" s="1">
        <v>74.400000000000006</v>
      </c>
      <c r="C386" s="8"/>
    </row>
    <row r="387" spans="1:4" x14ac:dyDescent="0.25">
      <c r="A387" s="12">
        <v>40210</v>
      </c>
      <c r="B387" s="1">
        <v>73.599999999999994</v>
      </c>
      <c r="C387" s="8"/>
    </row>
    <row r="388" spans="1:4" x14ac:dyDescent="0.25">
      <c r="A388" s="12">
        <v>40238</v>
      </c>
      <c r="B388" s="1">
        <v>73.599999999999994</v>
      </c>
      <c r="C388" s="8" t="e">
        <f>VLOOKUP(A386,#REF!,5,FALSE)</f>
        <v>#REF!</v>
      </c>
      <c r="D388" s="9" t="e">
        <f>VLOOKUP(A386,#REF!,4,FALSE)</f>
        <v>#REF!</v>
      </c>
    </row>
    <row r="389" spans="1:4" x14ac:dyDescent="0.25">
      <c r="A389" s="12">
        <v>40269</v>
      </c>
      <c r="B389" s="1">
        <v>72.2</v>
      </c>
      <c r="C389" s="8"/>
    </row>
    <row r="390" spans="1:4" x14ac:dyDescent="0.25">
      <c r="A390" s="12">
        <v>40299</v>
      </c>
      <c r="B390" s="1">
        <v>73.599999999999994</v>
      </c>
      <c r="C390" s="8"/>
    </row>
    <row r="391" spans="1:4" x14ac:dyDescent="0.25">
      <c r="A391" s="12">
        <v>40330</v>
      </c>
      <c r="B391" s="1">
        <v>76</v>
      </c>
      <c r="C391" s="8" t="e">
        <f>VLOOKUP(A389,#REF!,5,FALSE)</f>
        <v>#REF!</v>
      </c>
      <c r="D391" s="9" t="e">
        <f>VLOOKUP(A389,#REF!,4,FALSE)</f>
        <v>#REF!</v>
      </c>
    </row>
    <row r="392" spans="1:4" x14ac:dyDescent="0.25">
      <c r="A392" s="12">
        <v>40360</v>
      </c>
      <c r="B392" s="1">
        <v>67.8</v>
      </c>
      <c r="C392" s="8"/>
    </row>
    <row r="393" spans="1:4" x14ac:dyDescent="0.25">
      <c r="A393" s="12">
        <v>40391</v>
      </c>
      <c r="B393" s="1">
        <v>68.900000000000006</v>
      </c>
      <c r="C393" s="8"/>
    </row>
    <row r="394" spans="1:4" x14ac:dyDescent="0.25">
      <c r="A394" s="12">
        <v>40422</v>
      </c>
      <c r="B394" s="1">
        <v>68.2</v>
      </c>
      <c r="C394" s="8" t="e">
        <f>VLOOKUP(A392,#REF!,5,FALSE)</f>
        <v>#REF!</v>
      </c>
      <c r="D394" s="9" t="e">
        <f>VLOOKUP(A392,#REF!,4,FALSE)</f>
        <v>#REF!</v>
      </c>
    </row>
    <row r="395" spans="1:4" x14ac:dyDescent="0.25">
      <c r="A395" s="12">
        <v>40452</v>
      </c>
      <c r="B395" s="1">
        <v>67.7</v>
      </c>
      <c r="C395" s="8"/>
    </row>
    <row r="396" spans="1:4" x14ac:dyDescent="0.25">
      <c r="A396" s="12">
        <v>40483</v>
      </c>
      <c r="B396" s="1">
        <v>71.599999999999994</v>
      </c>
      <c r="C396" s="8"/>
    </row>
    <row r="397" spans="1:4" x14ac:dyDescent="0.25">
      <c r="A397" s="12">
        <v>40513</v>
      </c>
      <c r="B397" s="1">
        <v>74.5</v>
      </c>
      <c r="C397" s="8" t="e">
        <f>VLOOKUP(A395,#REF!,5,FALSE)</f>
        <v>#REF!</v>
      </c>
      <c r="D397" s="9" t="e">
        <f>VLOOKUP(A395,#REF!,4,FALSE)</f>
        <v>#REF!</v>
      </c>
    </row>
    <row r="398" spans="1:4" x14ac:dyDescent="0.25">
      <c r="A398" s="12">
        <v>40544</v>
      </c>
      <c r="B398" s="2">
        <v>74.2</v>
      </c>
      <c r="C398" s="8"/>
    </row>
    <row r="399" spans="1:4" x14ac:dyDescent="0.25">
      <c r="A399" s="12">
        <v>40575</v>
      </c>
      <c r="B399" s="2">
        <v>77.5</v>
      </c>
      <c r="C399" s="8"/>
    </row>
    <row r="400" spans="1:4" x14ac:dyDescent="0.25">
      <c r="A400" s="12">
        <v>40603</v>
      </c>
      <c r="B400" s="2">
        <v>67.5</v>
      </c>
      <c r="C400" s="8" t="e">
        <f>VLOOKUP(A398,#REF!,5,FALSE)</f>
        <v>#REF!</v>
      </c>
      <c r="D400" s="9" t="e">
        <f>VLOOKUP(A398,#REF!,4,FALSE)</f>
        <v>#REF!</v>
      </c>
    </row>
    <row r="401" spans="1:4" x14ac:dyDescent="0.25">
      <c r="A401" s="12">
        <v>40634</v>
      </c>
      <c r="B401" s="2">
        <v>69.8</v>
      </c>
      <c r="C401" s="8"/>
    </row>
    <row r="402" spans="1:4" x14ac:dyDescent="0.25">
      <c r="A402" s="12">
        <v>40664</v>
      </c>
      <c r="B402" s="3">
        <v>74.3</v>
      </c>
      <c r="C402" s="8"/>
    </row>
    <row r="403" spans="1:4" x14ac:dyDescent="0.25">
      <c r="A403" s="12">
        <v>40695</v>
      </c>
      <c r="B403" s="2">
        <v>71.5</v>
      </c>
      <c r="C403" s="8" t="e">
        <f>VLOOKUP(A401,#REF!,5,FALSE)</f>
        <v>#REF!</v>
      </c>
      <c r="D403" s="9" t="e">
        <f>VLOOKUP(A401,#REF!,4,FALSE)</f>
        <v>#REF!</v>
      </c>
    </row>
    <row r="404" spans="1:4" x14ac:dyDescent="0.25">
      <c r="A404" s="12">
        <v>40725</v>
      </c>
      <c r="B404" s="4">
        <v>63.7</v>
      </c>
      <c r="C404" s="8"/>
    </row>
    <row r="405" spans="1:4" x14ac:dyDescent="0.25">
      <c r="A405" s="12">
        <v>40756</v>
      </c>
      <c r="B405" s="4">
        <v>55.7</v>
      </c>
      <c r="C405" s="8"/>
    </row>
    <row r="406" spans="1:4" x14ac:dyDescent="0.25">
      <c r="A406" s="12">
        <v>40787</v>
      </c>
      <c r="B406" s="4">
        <v>59.4</v>
      </c>
      <c r="C406" s="8" t="e">
        <f>VLOOKUP(A404,#REF!,5,FALSE)</f>
        <v>#REF!</v>
      </c>
      <c r="D406" s="9" t="e">
        <f>VLOOKUP(A404,#REF!,4,FALSE)</f>
        <v>#REF!</v>
      </c>
    </row>
    <row r="407" spans="1:4" x14ac:dyDescent="0.25">
      <c r="A407" s="12">
        <v>40817</v>
      </c>
      <c r="B407" s="4">
        <v>60.9</v>
      </c>
      <c r="C407" s="8"/>
    </row>
    <row r="408" spans="1:4" x14ac:dyDescent="0.25">
      <c r="A408" s="12">
        <v>40848</v>
      </c>
      <c r="B408" s="4">
        <v>64.099999999999994</v>
      </c>
      <c r="C408" s="8"/>
    </row>
    <row r="409" spans="1:4" x14ac:dyDescent="0.25">
      <c r="A409" s="12">
        <v>40878</v>
      </c>
      <c r="B409" s="4">
        <v>69.900000000000006</v>
      </c>
      <c r="C409" s="8" t="e">
        <f>VLOOKUP(A407,#REF!,5,FALSE)</f>
        <v>#REF!</v>
      </c>
      <c r="D409" s="9" t="e">
        <f>VLOOKUP(A407,#REF!,4,FALSE)</f>
        <v>#REF!</v>
      </c>
    </row>
    <row r="410" spans="1:4" x14ac:dyDescent="0.25">
      <c r="A410" s="12">
        <v>40909</v>
      </c>
      <c r="B410" s="4">
        <v>75</v>
      </c>
      <c r="C410" s="8"/>
    </row>
    <row r="411" spans="1:4" x14ac:dyDescent="0.25">
      <c r="A411" s="12">
        <v>40940</v>
      </c>
      <c r="B411" s="2">
        <v>75.3</v>
      </c>
      <c r="C411" s="8"/>
    </row>
    <row r="412" spans="1:4" x14ac:dyDescent="0.25">
      <c r="A412" s="13">
        <v>40969</v>
      </c>
      <c r="B412" s="2">
        <v>76.2</v>
      </c>
      <c r="C412" s="8" t="e">
        <f>VLOOKUP(A410,#REF!,5,FALSE)</f>
        <v>#REF!</v>
      </c>
      <c r="D412" s="9" t="e">
        <f>VLOOKUP(A410,#REF!,4,FALSE)</f>
        <v>#REF!</v>
      </c>
    </row>
    <row r="413" spans="1:4" x14ac:dyDescent="0.25">
      <c r="A413" s="13">
        <v>41000</v>
      </c>
      <c r="B413" s="1">
        <v>75.7</v>
      </c>
      <c r="C413" s="8"/>
    </row>
    <row r="414" spans="1:4" x14ac:dyDescent="0.25">
      <c r="A414" s="13">
        <v>41030</v>
      </c>
      <c r="B414" s="1">
        <v>79.3</v>
      </c>
      <c r="C414" s="8"/>
    </row>
    <row r="415" spans="1:4" x14ac:dyDescent="0.25">
      <c r="A415" s="13">
        <v>41061</v>
      </c>
      <c r="B415" s="1">
        <v>73.2</v>
      </c>
      <c r="C415" s="8" t="e">
        <f>VLOOKUP(A413,#REF!,5,FALSE)</f>
        <v>#REF!</v>
      </c>
      <c r="D415" s="9" t="e">
        <f>VLOOKUP(A413,#REF!,4,FALSE)</f>
        <v>#REF!</v>
      </c>
    </row>
    <row r="416" spans="1:4" x14ac:dyDescent="0.25">
      <c r="A416" s="13">
        <v>41091</v>
      </c>
      <c r="B416" s="1">
        <v>72.3</v>
      </c>
      <c r="C416" s="8"/>
    </row>
    <row r="417" spans="1:4" x14ac:dyDescent="0.25">
      <c r="A417" s="13">
        <v>41122</v>
      </c>
      <c r="B417" s="1">
        <v>74.3</v>
      </c>
      <c r="C417" s="8"/>
    </row>
    <row r="418" spans="1:4" x14ac:dyDescent="0.25">
      <c r="A418" s="13">
        <v>41153</v>
      </c>
      <c r="B418" s="1">
        <v>78.3</v>
      </c>
      <c r="C418" s="8" t="e">
        <f>VLOOKUP(A416,#REF!,5,FALSE)</f>
        <v>#REF!</v>
      </c>
      <c r="D418" s="9" t="e">
        <f>VLOOKUP(A416,#REF!,4,FALSE)</f>
        <v>#REF!</v>
      </c>
    </row>
    <row r="419" spans="1:4" x14ac:dyDescent="0.25">
      <c r="A419" s="13">
        <v>41183</v>
      </c>
      <c r="B419" s="1">
        <v>82.6</v>
      </c>
      <c r="C419" s="8"/>
    </row>
    <row r="420" spans="1:4" x14ac:dyDescent="0.25">
      <c r="A420" s="13">
        <v>41214</v>
      </c>
      <c r="B420" s="1">
        <v>82.7</v>
      </c>
      <c r="C420" s="8"/>
    </row>
    <row r="421" spans="1:4" x14ac:dyDescent="0.25">
      <c r="A421" s="13">
        <v>41244</v>
      </c>
      <c r="B421" s="1">
        <v>72.900000000000006</v>
      </c>
      <c r="C421" s="8" t="e">
        <f>VLOOKUP(A419,#REF!,5,FALSE)</f>
        <v>#REF!</v>
      </c>
      <c r="D421" s="9" t="e">
        <f>VLOOKUP(A419,#REF!,4,FALSE)</f>
        <v>#REF!</v>
      </c>
    </row>
    <row r="422" spans="1:4" x14ac:dyDescent="0.25">
      <c r="A422" s="13">
        <v>41275</v>
      </c>
      <c r="B422" s="1">
        <v>73.8</v>
      </c>
      <c r="C422" s="8"/>
    </row>
    <row r="423" spans="1:4" x14ac:dyDescent="0.25">
      <c r="A423" s="13">
        <v>41306</v>
      </c>
      <c r="B423" s="1">
        <v>77.599999999999994</v>
      </c>
      <c r="C423" s="8"/>
    </row>
    <row r="424" spans="1:4" x14ac:dyDescent="0.25">
      <c r="A424" s="13">
        <v>41334</v>
      </c>
      <c r="B424" s="1">
        <v>78.599999999999994</v>
      </c>
      <c r="C424" s="8" t="e">
        <f>VLOOKUP(A422,#REF!,5,FALSE)</f>
        <v>#REF!</v>
      </c>
      <c r="D424" s="9" t="e">
        <f>VLOOKUP(A422,#REF!,4,FALSE)</f>
        <v>#REF!</v>
      </c>
    </row>
    <row r="425" spans="1:4" x14ac:dyDescent="0.25">
      <c r="A425" s="13">
        <v>41365</v>
      </c>
      <c r="B425" s="1">
        <v>76.400000000000006</v>
      </c>
      <c r="C425" s="8"/>
    </row>
    <row r="426" spans="1:4" x14ac:dyDescent="0.25">
      <c r="A426" s="13">
        <v>41395</v>
      </c>
      <c r="B426" s="1">
        <v>84.5</v>
      </c>
      <c r="C426" s="8"/>
    </row>
    <row r="427" spans="1:4" x14ac:dyDescent="0.25">
      <c r="A427" s="13">
        <v>41426</v>
      </c>
      <c r="B427" s="1">
        <v>84.1</v>
      </c>
      <c r="C427" s="8" t="e">
        <f>VLOOKUP(A425,#REF!,5,FALSE)</f>
        <v>#REF!</v>
      </c>
      <c r="D427" s="9" t="e">
        <f>VLOOKUP(A425,#REF!,4,FALSE)</f>
        <v>#REF!</v>
      </c>
    </row>
    <row r="428" spans="1:4" x14ac:dyDescent="0.25">
      <c r="A428" s="13">
        <v>41456</v>
      </c>
      <c r="B428" s="6">
        <v>85.1</v>
      </c>
      <c r="C428" s="8"/>
    </row>
    <row r="429" spans="1:4" x14ac:dyDescent="0.25">
      <c r="A429" s="13">
        <v>41487</v>
      </c>
      <c r="B429" s="1">
        <v>82.1</v>
      </c>
      <c r="C429" s="8"/>
    </row>
    <row r="430" spans="1:4" x14ac:dyDescent="0.25">
      <c r="A430" s="13">
        <v>41518</v>
      </c>
      <c r="B430" s="1">
        <v>77.5</v>
      </c>
      <c r="C430" s="8" t="e">
        <f>VLOOKUP(A428,#REF!,5,FALSE)</f>
        <v>#REF!</v>
      </c>
      <c r="D430" s="9" t="e">
        <f>VLOOKUP(A428,#REF!,4,FALSE)</f>
        <v>#REF!</v>
      </c>
    </row>
    <row r="431" spans="1:4" x14ac:dyDescent="0.25">
      <c r="A431" s="13">
        <v>41548</v>
      </c>
      <c r="B431" s="1">
        <v>73.2</v>
      </c>
      <c r="C431" s="8"/>
    </row>
    <row r="432" spans="1:4" x14ac:dyDescent="0.25">
      <c r="A432" s="13">
        <v>41579</v>
      </c>
      <c r="B432" s="1">
        <v>75.099999999999994</v>
      </c>
      <c r="C432" s="8"/>
    </row>
    <row r="433" spans="1:4" x14ac:dyDescent="0.25">
      <c r="A433" s="13">
        <v>41609</v>
      </c>
      <c r="B433" s="1" t="e">
        <f>#REF!</f>
        <v>#REF!</v>
      </c>
      <c r="C433" s="8" t="e">
        <f>VLOOKUP(A431,#REF!,5,FALSE)</f>
        <v>#REF!</v>
      </c>
      <c r="D433" s="9" t="e">
        <f>VLOOKUP(A431,#REF!,4,FALSE)</f>
        <v>#REF!</v>
      </c>
    </row>
    <row r="434" spans="1:4" x14ac:dyDescent="0.25">
      <c r="A434" s="13">
        <v>41640</v>
      </c>
      <c r="B434" s="1" t="e">
        <f>#REF!</f>
        <v>#REF!</v>
      </c>
      <c r="C434" s="8"/>
    </row>
    <row r="435" spans="1:4" x14ac:dyDescent="0.25">
      <c r="A435" s="13">
        <v>41671</v>
      </c>
      <c r="B435" s="1" t="e">
        <f>#REF!</f>
        <v>#REF!</v>
      </c>
      <c r="C435" s="8"/>
    </row>
    <row r="436" spans="1:4" x14ac:dyDescent="0.25">
      <c r="A436" s="13">
        <v>41699</v>
      </c>
      <c r="B436" s="1" t="e">
        <f>#REF!</f>
        <v>#REF!</v>
      </c>
      <c r="C436" s="8" t="e">
        <f>VLOOKUP(A434,#REF!,5,FALSE)</f>
        <v>#REF!</v>
      </c>
      <c r="D436" s="9" t="e">
        <f>VLOOKUP(A434,#REF!,4,FALSE)</f>
        <v>#REF!</v>
      </c>
    </row>
    <row r="437" spans="1:4" x14ac:dyDescent="0.25">
      <c r="A437" s="13">
        <v>41730</v>
      </c>
      <c r="B437" s="1" t="e">
        <f>#REF!</f>
        <v>#REF!</v>
      </c>
      <c r="C437" s="8"/>
    </row>
    <row r="438" spans="1:4" x14ac:dyDescent="0.25">
      <c r="A438" s="13">
        <v>41760</v>
      </c>
      <c r="B438" s="1" t="e">
        <f>#REF!</f>
        <v>#REF!</v>
      </c>
      <c r="C438" s="8"/>
    </row>
    <row r="439" spans="1:4" x14ac:dyDescent="0.25">
      <c r="A439" s="13">
        <v>41791</v>
      </c>
      <c r="B439" s="1" t="e">
        <f>#REF!</f>
        <v>#REF!</v>
      </c>
      <c r="C439" s="8" t="e">
        <f>VLOOKUP(A437,#REF!,5,FALSE)</f>
        <v>#REF!</v>
      </c>
      <c r="D439" s="9" t="e">
        <f>VLOOKUP(A437,#REF!,4,FALSE)</f>
        <v>#REF!</v>
      </c>
    </row>
    <row r="440" spans="1:4" x14ac:dyDescent="0.25">
      <c r="A440" s="13">
        <v>41821</v>
      </c>
      <c r="B440" s="1" t="e">
        <f>#REF!</f>
        <v>#REF!</v>
      </c>
      <c r="C440" s="8"/>
    </row>
    <row r="441" spans="1:4" x14ac:dyDescent="0.25">
      <c r="A441" s="13">
        <v>41852</v>
      </c>
      <c r="B441" s="1" t="e">
        <f>#REF!</f>
        <v>#REF!</v>
      </c>
      <c r="C441" s="8"/>
    </row>
    <row r="442" spans="1:4" x14ac:dyDescent="0.25">
      <c r="A442" s="13">
        <v>41883</v>
      </c>
      <c r="B442" s="1" t="e">
        <f>#REF!</f>
        <v>#REF!</v>
      </c>
      <c r="C442" s="8" t="e">
        <f>VLOOKUP(A440,#REF!,5,FALSE)</f>
        <v>#REF!</v>
      </c>
      <c r="D442" s="9" t="e">
        <f>VLOOKUP(A440,#REF!,4,FALSE)</f>
        <v>#REF!</v>
      </c>
    </row>
    <row r="443" spans="1:4" x14ac:dyDescent="0.25">
      <c r="A443" s="13">
        <v>41913</v>
      </c>
      <c r="B443" s="1" t="e">
        <f>#REF!</f>
        <v>#REF!</v>
      </c>
      <c r="C443" s="8"/>
    </row>
    <row r="444" spans="1:4" x14ac:dyDescent="0.25">
      <c r="A444" s="13">
        <v>41944</v>
      </c>
      <c r="B444" s="1" t="e">
        <f>#REF!</f>
        <v>#REF!</v>
      </c>
      <c r="C444" s="8"/>
    </row>
    <row r="445" spans="1:4" x14ac:dyDescent="0.25">
      <c r="A445" s="13">
        <v>41974</v>
      </c>
      <c r="B445" s="1" t="e">
        <f>#REF!</f>
        <v>#REF!</v>
      </c>
      <c r="C445" s="8" t="e">
        <f>VLOOKUP(A443,#REF!,5,FALSE)</f>
        <v>#REF!</v>
      </c>
      <c r="D445" s="9" t="e">
        <f>VLOOKUP(A443,#REF!,4,FALSE)</f>
        <v>#REF!</v>
      </c>
    </row>
    <row r="446" spans="1:4" x14ac:dyDescent="0.25">
      <c r="A446" s="13">
        <v>42005</v>
      </c>
      <c r="B446" s="1" t="e">
        <f>#REF!</f>
        <v>#REF!</v>
      </c>
      <c r="C446" s="8"/>
    </row>
    <row r="447" spans="1:4" x14ac:dyDescent="0.25">
      <c r="A447" s="13">
        <v>42036</v>
      </c>
      <c r="B447" s="1" t="e">
        <f>#REF!</f>
        <v>#REF!</v>
      </c>
      <c r="C447" s="8"/>
    </row>
    <row r="448" spans="1:4" x14ac:dyDescent="0.25">
      <c r="A448" s="13">
        <v>42064</v>
      </c>
      <c r="B448" s="1" t="e">
        <f>#REF!</f>
        <v>#REF!</v>
      </c>
      <c r="C448" s="8" t="e">
        <f>VLOOKUP(A446,#REF!,5,FALSE)</f>
        <v>#REF!</v>
      </c>
      <c r="D448" s="9" t="e">
        <f>VLOOKUP(A446,#REF!,4,FALSE)</f>
        <v>#REF!</v>
      </c>
    </row>
    <row r="449" spans="1:4" x14ac:dyDescent="0.25">
      <c r="A449" s="13">
        <v>42095</v>
      </c>
      <c r="B449" s="1" t="e">
        <f>#REF!</f>
        <v>#REF!</v>
      </c>
      <c r="C449" s="8"/>
    </row>
    <row r="450" spans="1:4" x14ac:dyDescent="0.25">
      <c r="A450" s="13">
        <v>42125</v>
      </c>
      <c r="B450" s="1" t="e">
        <f>#REF!</f>
        <v>#REF!</v>
      </c>
      <c r="C450" s="8"/>
    </row>
    <row r="451" spans="1:4" x14ac:dyDescent="0.25">
      <c r="A451" s="13">
        <v>42156</v>
      </c>
      <c r="B451" s="1" t="e">
        <f>#REF!</f>
        <v>#REF!</v>
      </c>
      <c r="C451" s="8" t="e">
        <f>VLOOKUP(A449,#REF!,5,FALSE)</f>
        <v>#REF!</v>
      </c>
      <c r="D451" s="9" t="e">
        <f>VLOOKUP(A449,#REF!,4,FALSE)</f>
        <v>#REF!</v>
      </c>
    </row>
    <row r="452" spans="1:4" x14ac:dyDescent="0.25">
      <c r="A452" s="13">
        <v>42186</v>
      </c>
      <c r="B452" s="1" t="e">
        <f>#REF!</f>
        <v>#REF!</v>
      </c>
      <c r="C452" s="8"/>
    </row>
    <row r="453" spans="1:4" x14ac:dyDescent="0.25">
      <c r="A453" s="13">
        <v>42217</v>
      </c>
      <c r="B453" s="1" t="e">
        <f>#REF!</f>
        <v>#REF!</v>
      </c>
      <c r="C453" s="8"/>
    </row>
    <row r="454" spans="1:4" x14ac:dyDescent="0.25">
      <c r="A454" s="13">
        <v>42248</v>
      </c>
      <c r="B454" s="1" t="e">
        <f>#REF!</f>
        <v>#REF!</v>
      </c>
      <c r="C454" s="8" t="e">
        <f>VLOOKUP(A452,#REF!,5,FALSE)</f>
        <v>#REF!</v>
      </c>
      <c r="D454" s="9" t="e">
        <f>VLOOKUP(A452,#REF!,4,FALSE)</f>
        <v>#REF!</v>
      </c>
    </row>
    <row r="455" spans="1:4" x14ac:dyDescent="0.25">
      <c r="A455" s="13">
        <v>42278</v>
      </c>
      <c r="B455" s="1" t="e">
        <f>#REF!</f>
        <v>#REF!</v>
      </c>
      <c r="C455" s="8"/>
    </row>
    <row r="456" spans="1:4" x14ac:dyDescent="0.25">
      <c r="A456" s="13">
        <v>42309</v>
      </c>
      <c r="B456" s="1" t="e">
        <f>#REF!</f>
        <v>#REF!</v>
      </c>
      <c r="C456" s="8"/>
    </row>
    <row r="457" spans="1:4" x14ac:dyDescent="0.25">
      <c r="A457" s="13">
        <v>42339</v>
      </c>
      <c r="B457" s="1" t="e">
        <f>#REF!</f>
        <v>#REF!</v>
      </c>
      <c r="C457" s="8" t="e">
        <f>VLOOKUP(A455,#REF!,5,FALSE)</f>
        <v>#REF!</v>
      </c>
      <c r="D457" s="9" t="e">
        <f>VLOOKUP(A455,#REF!,4,FALSE)</f>
        <v>#REF!</v>
      </c>
    </row>
    <row r="458" spans="1:4" x14ac:dyDescent="0.25">
      <c r="A458" s="13">
        <v>42370</v>
      </c>
      <c r="B458" s="1" t="e">
        <f>#REF!</f>
        <v>#REF!</v>
      </c>
      <c r="C458" s="8"/>
    </row>
    <row r="459" spans="1:4" x14ac:dyDescent="0.25">
      <c r="A459" s="13">
        <v>42401</v>
      </c>
      <c r="B459" s="1" t="e">
        <f>#REF!</f>
        <v>#REF!</v>
      </c>
      <c r="C459" s="8"/>
    </row>
    <row r="460" spans="1:4" x14ac:dyDescent="0.25">
      <c r="A460" s="13">
        <v>42430</v>
      </c>
      <c r="B460" s="1" t="e">
        <f>#REF!</f>
        <v>#REF!</v>
      </c>
      <c r="C460" s="8" t="e">
        <f>VLOOKUP(A458,#REF!,5,FALSE)</f>
        <v>#REF!</v>
      </c>
      <c r="D460" s="9" t="e">
        <f>VLOOKUP(A458,#REF!,4,FALSE)</f>
        <v>#REF!</v>
      </c>
    </row>
    <row r="461" spans="1:4" x14ac:dyDescent="0.25">
      <c r="A461" s="13">
        <v>42461</v>
      </c>
      <c r="B461" s="1" t="e">
        <f>#REF!</f>
        <v>#REF!</v>
      </c>
      <c r="C461" s="8"/>
    </row>
    <row r="462" spans="1:4" x14ac:dyDescent="0.25">
      <c r="A462" s="13">
        <v>42491</v>
      </c>
      <c r="B462" s="1" t="e">
        <f>#REF!</f>
        <v>#REF!</v>
      </c>
      <c r="C462" s="8"/>
    </row>
    <row r="463" spans="1:4" x14ac:dyDescent="0.25">
      <c r="A463" s="13">
        <v>42522</v>
      </c>
      <c r="B463" s="1" t="e">
        <f>#REF!</f>
        <v>#REF!</v>
      </c>
      <c r="C463" s="8" t="e">
        <f>VLOOKUP(A461,#REF!,5,FALSE)</f>
        <v>#REF!</v>
      </c>
      <c r="D463" s="9" t="e">
        <f>VLOOKUP(A461,#REF!,4,FALSE)</f>
        <v>#REF!</v>
      </c>
    </row>
    <row r="464" spans="1:4" x14ac:dyDescent="0.25">
      <c r="A464" s="13">
        <v>42552</v>
      </c>
      <c r="B464" s="1" t="e">
        <f>#REF!</f>
        <v>#REF!</v>
      </c>
      <c r="C464" s="8"/>
    </row>
    <row r="465" spans="1:4" x14ac:dyDescent="0.25">
      <c r="A465" s="13">
        <v>42583</v>
      </c>
      <c r="B465" s="1" t="e">
        <f>#REF!</f>
        <v>#REF!</v>
      </c>
      <c r="C465" s="8"/>
    </row>
    <row r="466" spans="1:4" x14ac:dyDescent="0.25">
      <c r="A466" s="13">
        <v>42614</v>
      </c>
      <c r="B466" s="1" t="e">
        <f>#REF!</f>
        <v>#REF!</v>
      </c>
      <c r="C466" s="8" t="e">
        <f>VLOOKUP(A464,#REF!,5,FALSE)</f>
        <v>#REF!</v>
      </c>
      <c r="D466" s="9" t="e">
        <f>VLOOKUP(A464,#REF!,4,FALSE)</f>
        <v>#REF!</v>
      </c>
    </row>
    <row r="467" spans="1:4" x14ac:dyDescent="0.25">
      <c r="A467" s="13">
        <v>42644</v>
      </c>
      <c r="B467" s="1" t="e">
        <f>#REF!</f>
        <v>#REF!</v>
      </c>
      <c r="C467" s="8"/>
    </row>
    <row r="468" spans="1:4" x14ac:dyDescent="0.25">
      <c r="A468" s="13">
        <v>42675</v>
      </c>
      <c r="B468" s="1" t="e">
        <f>#REF!</f>
        <v>#REF!</v>
      </c>
      <c r="C468" s="8"/>
    </row>
    <row r="469" spans="1:4" x14ac:dyDescent="0.25">
      <c r="A469" s="13">
        <v>42705</v>
      </c>
      <c r="B469" s="1" t="e">
        <f>#REF!</f>
        <v>#REF!</v>
      </c>
      <c r="C469" s="8" t="e">
        <f>VLOOKUP(A467,#REF!,5,FALSE)</f>
        <v>#REF!</v>
      </c>
      <c r="D469" s="9" t="e">
        <f>VLOOKUP(A467,#REF!,4,FALSE)</f>
        <v>#REF!</v>
      </c>
    </row>
    <row r="470" spans="1:4" x14ac:dyDescent="0.25">
      <c r="A470" s="13">
        <v>42736</v>
      </c>
      <c r="B470" s="1" t="e">
        <f>#REF!</f>
        <v>#REF!</v>
      </c>
      <c r="C470" s="8"/>
    </row>
    <row r="471" spans="1:4" x14ac:dyDescent="0.25">
      <c r="A471" s="13">
        <v>42767</v>
      </c>
      <c r="B471" s="1" t="e">
        <f>#REF!</f>
        <v>#REF!</v>
      </c>
      <c r="C471" s="8"/>
    </row>
    <row r="472" spans="1:4" x14ac:dyDescent="0.25">
      <c r="A472" s="13">
        <v>42795</v>
      </c>
      <c r="B472" s="1" t="e">
        <f>#REF!</f>
        <v>#REF!</v>
      </c>
      <c r="C472" s="8" t="e">
        <f>VLOOKUP(A470,#REF!,5,FALSE)</f>
        <v>#REF!</v>
      </c>
      <c r="D472" s="9" t="e">
        <f>VLOOKUP(A470,#REF!,4,FALSE)</f>
        <v>#REF!</v>
      </c>
    </row>
    <row r="473" spans="1:4" x14ac:dyDescent="0.25">
      <c r="A473" s="13">
        <v>42826</v>
      </c>
      <c r="B473" s="1" t="e">
        <f>#REF!</f>
        <v>#REF!</v>
      </c>
      <c r="C473" s="8"/>
    </row>
    <row r="474" spans="1:4" x14ac:dyDescent="0.25">
      <c r="A474" s="13">
        <v>42856</v>
      </c>
      <c r="B474" s="1" t="e">
        <f>#REF!</f>
        <v>#REF!</v>
      </c>
      <c r="C474" s="8"/>
    </row>
    <row r="475" spans="1:4" x14ac:dyDescent="0.25">
      <c r="C475" s="8"/>
    </row>
    <row r="476" spans="1:4" x14ac:dyDescent="0.25">
      <c r="C476" s="8"/>
    </row>
    <row r="477" spans="1:4" x14ac:dyDescent="0.25">
      <c r="C477" s="8"/>
    </row>
    <row r="478" spans="1:4" x14ac:dyDescent="0.25">
      <c r="C478" s="8"/>
    </row>
    <row r="479" spans="1:4" x14ac:dyDescent="0.25">
      <c r="C479" s="8"/>
    </row>
    <row r="480" spans="1:4" x14ac:dyDescent="0.25">
      <c r="C480" s="8"/>
    </row>
    <row r="481" spans="3:3" x14ac:dyDescent="0.25">
      <c r="C481" s="8"/>
    </row>
    <row r="482" spans="3:3" x14ac:dyDescent="0.25">
      <c r="C482" s="8"/>
    </row>
    <row r="483" spans="3:3" x14ac:dyDescent="0.25">
      <c r="C483" s="8"/>
    </row>
    <row r="484" spans="3:3" x14ac:dyDescent="0.25">
      <c r="C484" s="8"/>
    </row>
    <row r="485" spans="3:3" x14ac:dyDescent="0.25">
      <c r="C485" s="8"/>
    </row>
    <row r="486" spans="3:3" x14ac:dyDescent="0.25">
      <c r="C486" s="8"/>
    </row>
    <row r="487" spans="3:3" x14ac:dyDescent="0.25">
      <c r="C487" s="8"/>
    </row>
    <row r="488" spans="3:3" x14ac:dyDescent="0.25">
      <c r="C488" s="8"/>
    </row>
    <row r="489" spans="3:3" x14ac:dyDescent="0.25">
      <c r="C489" s="8"/>
    </row>
    <row r="490" spans="3:3" x14ac:dyDescent="0.25">
      <c r="C490" s="8"/>
    </row>
    <row r="491" spans="3:3" x14ac:dyDescent="0.25">
      <c r="C491" s="8"/>
    </row>
    <row r="492" spans="3:3" x14ac:dyDescent="0.25">
      <c r="C492" s="8"/>
    </row>
    <row r="493" spans="3:3" x14ac:dyDescent="0.25">
      <c r="C493" s="8"/>
    </row>
    <row r="494" spans="3:3" x14ac:dyDescent="0.25">
      <c r="C494" s="8"/>
    </row>
    <row r="495" spans="3:3" x14ac:dyDescent="0.25">
      <c r="C495" s="8"/>
    </row>
    <row r="496" spans="3:3" x14ac:dyDescent="0.25">
      <c r="C496" s="8"/>
    </row>
    <row r="497" spans="3:3" x14ac:dyDescent="0.25">
      <c r="C497" s="8"/>
    </row>
    <row r="498" spans="3:3" x14ac:dyDescent="0.25">
      <c r="C498" s="8"/>
    </row>
    <row r="499" spans="3:3" x14ac:dyDescent="0.25">
      <c r="C499" s="8"/>
    </row>
    <row r="500" spans="3:3" x14ac:dyDescent="0.25">
      <c r="C500" s="8"/>
    </row>
    <row r="501" spans="3:3" x14ac:dyDescent="0.25">
      <c r="C501" s="8"/>
    </row>
    <row r="502" spans="3:3" x14ac:dyDescent="0.25">
      <c r="C502" s="8"/>
    </row>
    <row r="503" spans="3:3" x14ac:dyDescent="0.25">
      <c r="C503" s="8"/>
    </row>
    <row r="504" spans="3:3" x14ac:dyDescent="0.25">
      <c r="C504" s="8"/>
    </row>
    <row r="505" spans="3:3" x14ac:dyDescent="0.25">
      <c r="C505" s="8"/>
    </row>
    <row r="506" spans="3:3" x14ac:dyDescent="0.25">
      <c r="C506" s="8"/>
    </row>
    <row r="507" spans="3:3" x14ac:dyDescent="0.25">
      <c r="C507" s="8"/>
    </row>
    <row r="508" spans="3:3" x14ac:dyDescent="0.25">
      <c r="C508" s="8"/>
    </row>
    <row r="509" spans="3:3" x14ac:dyDescent="0.25">
      <c r="C509" s="8"/>
    </row>
    <row r="510" spans="3:3" x14ac:dyDescent="0.25">
      <c r="C510" s="8"/>
    </row>
    <row r="511" spans="3:3" x14ac:dyDescent="0.25">
      <c r="C511" s="8"/>
    </row>
    <row r="512" spans="3:3" x14ac:dyDescent="0.25">
      <c r="C512" s="8"/>
    </row>
    <row r="513" spans="3:3" x14ac:dyDescent="0.25">
      <c r="C513" s="8"/>
    </row>
    <row r="514" spans="3:3" x14ac:dyDescent="0.25">
      <c r="C514" s="8"/>
    </row>
    <row r="515" spans="3:3" x14ac:dyDescent="0.25">
      <c r="C515" s="8"/>
    </row>
    <row r="516" spans="3:3" x14ac:dyDescent="0.25">
      <c r="C516" s="8"/>
    </row>
    <row r="517" spans="3:3" x14ac:dyDescent="0.25">
      <c r="C517" s="8"/>
    </row>
    <row r="518" spans="3:3" x14ac:dyDescent="0.25">
      <c r="C518" s="8"/>
    </row>
    <row r="519" spans="3:3" x14ac:dyDescent="0.25">
      <c r="C519" s="8"/>
    </row>
    <row r="520" spans="3:3" x14ac:dyDescent="0.25">
      <c r="C520" s="8"/>
    </row>
    <row r="521" spans="3:3" x14ac:dyDescent="0.25">
      <c r="C521" s="8"/>
    </row>
    <row r="522" spans="3:3" x14ac:dyDescent="0.25">
      <c r="C522" s="8"/>
    </row>
    <row r="523" spans="3:3" x14ac:dyDescent="0.25">
      <c r="C523" s="8"/>
    </row>
    <row r="524" spans="3:3" x14ac:dyDescent="0.25">
      <c r="C524" s="8"/>
    </row>
    <row r="525" spans="3:3" x14ac:dyDescent="0.25">
      <c r="C525" s="8"/>
    </row>
    <row r="526" spans="3:3" x14ac:dyDescent="0.25">
      <c r="C526" s="8"/>
    </row>
    <row r="527" spans="3:3" x14ac:dyDescent="0.25">
      <c r="C527" s="8"/>
    </row>
    <row r="528" spans="3:3" x14ac:dyDescent="0.25">
      <c r="C528" s="8"/>
    </row>
    <row r="529" spans="3:3" x14ac:dyDescent="0.25">
      <c r="C529" s="8"/>
    </row>
    <row r="530" spans="3:3" x14ac:dyDescent="0.25">
      <c r="C530" s="8"/>
    </row>
    <row r="531" spans="3:3" x14ac:dyDescent="0.25">
      <c r="C531" s="8"/>
    </row>
    <row r="532" spans="3:3" x14ac:dyDescent="0.25">
      <c r="C532" s="8"/>
    </row>
    <row r="533" spans="3:3" x14ac:dyDescent="0.25">
      <c r="C533" s="8"/>
    </row>
    <row r="534" spans="3:3" x14ac:dyDescent="0.25">
      <c r="C534" s="8"/>
    </row>
    <row r="535" spans="3:3" x14ac:dyDescent="0.25">
      <c r="C535" s="8"/>
    </row>
    <row r="536" spans="3:3" x14ac:dyDescent="0.25">
      <c r="C536" s="8"/>
    </row>
    <row r="537" spans="3:3" x14ac:dyDescent="0.25">
      <c r="C537" s="8"/>
    </row>
    <row r="538" spans="3:3" x14ac:dyDescent="0.25">
      <c r="C538" s="8"/>
    </row>
    <row r="539" spans="3:3" x14ac:dyDescent="0.25">
      <c r="C539" s="8"/>
    </row>
    <row r="540" spans="3:3" x14ac:dyDescent="0.25">
      <c r="C540" s="8"/>
    </row>
    <row r="541" spans="3:3" x14ac:dyDescent="0.25">
      <c r="C541" s="8"/>
    </row>
    <row r="542" spans="3:3" x14ac:dyDescent="0.25">
      <c r="C542" s="8"/>
    </row>
    <row r="543" spans="3:3" x14ac:dyDescent="0.25">
      <c r="C543" s="8"/>
    </row>
    <row r="544" spans="3:3" x14ac:dyDescent="0.25">
      <c r="C544" s="8"/>
    </row>
    <row r="545" spans="3:3" x14ac:dyDescent="0.25">
      <c r="C545" s="8"/>
    </row>
    <row r="546" spans="3:3" x14ac:dyDescent="0.25">
      <c r="C546" s="8"/>
    </row>
    <row r="547" spans="3:3" x14ac:dyDescent="0.25">
      <c r="C547" s="8"/>
    </row>
    <row r="548" spans="3:3" x14ac:dyDescent="0.25">
      <c r="C548" s="8"/>
    </row>
    <row r="549" spans="3:3" x14ac:dyDescent="0.25">
      <c r="C549" s="8"/>
    </row>
    <row r="550" spans="3:3" x14ac:dyDescent="0.25">
      <c r="C550" s="8"/>
    </row>
    <row r="551" spans="3:3" x14ac:dyDescent="0.25">
      <c r="C551" s="8"/>
    </row>
    <row r="552" spans="3:3" x14ac:dyDescent="0.25">
      <c r="C552" s="8"/>
    </row>
    <row r="553" spans="3:3" x14ac:dyDescent="0.25">
      <c r="C553" s="8"/>
    </row>
    <row r="554" spans="3:3" x14ac:dyDescent="0.25">
      <c r="C554" s="8"/>
    </row>
    <row r="555" spans="3:3" x14ac:dyDescent="0.25">
      <c r="C555" s="8"/>
    </row>
    <row r="556" spans="3:3" x14ac:dyDescent="0.25">
      <c r="C556" s="8"/>
    </row>
    <row r="557" spans="3:3" x14ac:dyDescent="0.25">
      <c r="C557" s="8"/>
    </row>
    <row r="558" spans="3:3" x14ac:dyDescent="0.25">
      <c r="C558" s="8"/>
    </row>
    <row r="559" spans="3:3" x14ac:dyDescent="0.25">
      <c r="C559" s="8"/>
    </row>
    <row r="560" spans="3:3" x14ac:dyDescent="0.25">
      <c r="C560" s="8"/>
    </row>
    <row r="561" spans="3:3" x14ac:dyDescent="0.25">
      <c r="C561" s="8"/>
    </row>
    <row r="562" spans="3:3" x14ac:dyDescent="0.25">
      <c r="C562" s="8"/>
    </row>
    <row r="563" spans="3:3" x14ac:dyDescent="0.25">
      <c r="C563" s="8"/>
    </row>
    <row r="564" spans="3:3" x14ac:dyDescent="0.25">
      <c r="C564" s="8"/>
    </row>
    <row r="565" spans="3:3" x14ac:dyDescent="0.25">
      <c r="C565" s="8"/>
    </row>
    <row r="566" spans="3:3" x14ac:dyDescent="0.25">
      <c r="C566" s="8"/>
    </row>
    <row r="567" spans="3:3" x14ac:dyDescent="0.25">
      <c r="C567" s="8"/>
    </row>
    <row r="568" spans="3:3" x14ac:dyDescent="0.25">
      <c r="C568" s="8"/>
    </row>
    <row r="569" spans="3:3" x14ac:dyDescent="0.25">
      <c r="C569" s="8"/>
    </row>
    <row r="570" spans="3:3" x14ac:dyDescent="0.25">
      <c r="C570" s="8"/>
    </row>
    <row r="571" spans="3:3" x14ac:dyDescent="0.25">
      <c r="C571" s="8"/>
    </row>
    <row r="572" spans="3:3" x14ac:dyDescent="0.25">
      <c r="C572" s="8"/>
    </row>
    <row r="573" spans="3:3" x14ac:dyDescent="0.25">
      <c r="C573" s="8"/>
    </row>
    <row r="574" spans="3:3" x14ac:dyDescent="0.25">
      <c r="C574" s="8"/>
    </row>
    <row r="575" spans="3:3" x14ac:dyDescent="0.25">
      <c r="C575" s="8"/>
    </row>
    <row r="576" spans="3:3" x14ac:dyDescent="0.25">
      <c r="C576" s="8"/>
    </row>
    <row r="577" spans="3:3" x14ac:dyDescent="0.25">
      <c r="C577" s="8"/>
    </row>
    <row r="578" spans="3:3" x14ac:dyDescent="0.25">
      <c r="C578" s="8"/>
    </row>
    <row r="579" spans="3:3" x14ac:dyDescent="0.25">
      <c r="C579" s="8"/>
    </row>
    <row r="580" spans="3:3" x14ac:dyDescent="0.25">
      <c r="C580" s="8"/>
    </row>
    <row r="581" spans="3:3" x14ac:dyDescent="0.25">
      <c r="C581" s="8"/>
    </row>
    <row r="582" spans="3:3" x14ac:dyDescent="0.25">
      <c r="C582" s="8"/>
    </row>
    <row r="583" spans="3:3" x14ac:dyDescent="0.25">
      <c r="C583" s="8"/>
    </row>
    <row r="584" spans="3:3" x14ac:dyDescent="0.25">
      <c r="C584" s="8"/>
    </row>
    <row r="585" spans="3:3" x14ac:dyDescent="0.25">
      <c r="C585" s="8"/>
    </row>
    <row r="586" spans="3:3" x14ac:dyDescent="0.25">
      <c r="C586" s="8"/>
    </row>
    <row r="587" spans="3:3" x14ac:dyDescent="0.25">
      <c r="C587" s="8"/>
    </row>
    <row r="588" spans="3:3" x14ac:dyDescent="0.25">
      <c r="C588" s="8"/>
    </row>
    <row r="589" spans="3:3" x14ac:dyDescent="0.25">
      <c r="C589" s="8"/>
    </row>
    <row r="590" spans="3:3" x14ac:dyDescent="0.25">
      <c r="C590" s="8"/>
    </row>
    <row r="591" spans="3:3" x14ac:dyDescent="0.25">
      <c r="C591" s="8"/>
    </row>
    <row r="592" spans="3:3" x14ac:dyDescent="0.25">
      <c r="C592" s="8"/>
    </row>
    <row r="593" spans="3:3" x14ac:dyDescent="0.25">
      <c r="C593" s="8"/>
    </row>
    <row r="594" spans="3:3" x14ac:dyDescent="0.25">
      <c r="C594" s="8"/>
    </row>
    <row r="595" spans="3:3" x14ac:dyDescent="0.25">
      <c r="C595" s="8"/>
    </row>
    <row r="596" spans="3:3" x14ac:dyDescent="0.25">
      <c r="C596" s="8"/>
    </row>
    <row r="597" spans="3:3" x14ac:dyDescent="0.25">
      <c r="C597" s="8"/>
    </row>
    <row r="598" spans="3:3" x14ac:dyDescent="0.25">
      <c r="C598" s="8"/>
    </row>
    <row r="599" spans="3:3" x14ac:dyDescent="0.25">
      <c r="C599" s="8"/>
    </row>
    <row r="600" spans="3:3" x14ac:dyDescent="0.25">
      <c r="C600" s="8"/>
    </row>
    <row r="601" spans="3:3" x14ac:dyDescent="0.25">
      <c r="C601" s="8"/>
    </row>
    <row r="602" spans="3:3" x14ac:dyDescent="0.25">
      <c r="C602" s="8"/>
    </row>
    <row r="603" spans="3:3" x14ac:dyDescent="0.25">
      <c r="C603" s="8"/>
    </row>
    <row r="604" spans="3:3" x14ac:dyDescent="0.25">
      <c r="C604" s="8"/>
    </row>
    <row r="605" spans="3:3" x14ac:dyDescent="0.25">
      <c r="C605" s="8"/>
    </row>
    <row r="606" spans="3:3" x14ac:dyDescent="0.25">
      <c r="C606" s="8"/>
    </row>
    <row r="607" spans="3:3" x14ac:dyDescent="0.25">
      <c r="C607" s="8"/>
    </row>
    <row r="608" spans="3:3" x14ac:dyDescent="0.25">
      <c r="C608" s="8"/>
    </row>
    <row r="609" spans="3:3" x14ac:dyDescent="0.25">
      <c r="C609" s="8"/>
    </row>
    <row r="610" spans="3:3" x14ac:dyDescent="0.25">
      <c r="C610" s="8"/>
    </row>
    <row r="611" spans="3:3" x14ac:dyDescent="0.25">
      <c r="C611" s="8"/>
    </row>
    <row r="612" spans="3:3" x14ac:dyDescent="0.25">
      <c r="C612" s="8"/>
    </row>
    <row r="613" spans="3:3" x14ac:dyDescent="0.25">
      <c r="C613" s="8"/>
    </row>
    <row r="614" spans="3:3" x14ac:dyDescent="0.25">
      <c r="C614" s="8"/>
    </row>
    <row r="615" spans="3:3" x14ac:dyDescent="0.25">
      <c r="C615" s="8"/>
    </row>
    <row r="616" spans="3:3" x14ac:dyDescent="0.25">
      <c r="C616" s="8"/>
    </row>
    <row r="617" spans="3:3" x14ac:dyDescent="0.25">
      <c r="C617" s="8"/>
    </row>
    <row r="618" spans="3:3" x14ac:dyDescent="0.25">
      <c r="C618" s="8"/>
    </row>
    <row r="619" spans="3:3" x14ac:dyDescent="0.25">
      <c r="C619" s="8"/>
    </row>
    <row r="620" spans="3:3" x14ac:dyDescent="0.25">
      <c r="C620" s="8"/>
    </row>
    <row r="621" spans="3:3" x14ac:dyDescent="0.25">
      <c r="C621" s="8"/>
    </row>
    <row r="622" spans="3:3" x14ac:dyDescent="0.25">
      <c r="C622" s="8"/>
    </row>
    <row r="623" spans="3:3" x14ac:dyDescent="0.25">
      <c r="C623" s="8"/>
    </row>
    <row r="624" spans="3:3" x14ac:dyDescent="0.25">
      <c r="C624" s="8"/>
    </row>
    <row r="625" spans="3:3" x14ac:dyDescent="0.25">
      <c r="C625" s="8"/>
    </row>
    <row r="626" spans="3:3" x14ac:dyDescent="0.25">
      <c r="C626" s="8"/>
    </row>
    <row r="627" spans="3:3" x14ac:dyDescent="0.25">
      <c r="C627" s="8"/>
    </row>
    <row r="628" spans="3:3" x14ac:dyDescent="0.25">
      <c r="C628" s="8"/>
    </row>
    <row r="629" spans="3:3" x14ac:dyDescent="0.25">
      <c r="C629" s="8"/>
    </row>
    <row r="630" spans="3:3" x14ac:dyDescent="0.25">
      <c r="C630" s="8"/>
    </row>
    <row r="631" spans="3:3" x14ac:dyDescent="0.25">
      <c r="C631" s="8"/>
    </row>
    <row r="632" spans="3:3" x14ac:dyDescent="0.25">
      <c r="C632" s="8"/>
    </row>
    <row r="633" spans="3:3" x14ac:dyDescent="0.25">
      <c r="C633" s="8"/>
    </row>
    <row r="634" spans="3:3" x14ac:dyDescent="0.25">
      <c r="C634" s="8"/>
    </row>
    <row r="635" spans="3:3" x14ac:dyDescent="0.25">
      <c r="C635" s="8"/>
    </row>
    <row r="636" spans="3:3" x14ac:dyDescent="0.25">
      <c r="C636" s="8"/>
    </row>
    <row r="637" spans="3:3" x14ac:dyDescent="0.25">
      <c r="C637" s="8"/>
    </row>
    <row r="638" spans="3:3" x14ac:dyDescent="0.25">
      <c r="C638" s="8"/>
    </row>
    <row r="639" spans="3:3" x14ac:dyDescent="0.25">
      <c r="C639" s="8"/>
    </row>
    <row r="640" spans="3:3" x14ac:dyDescent="0.25">
      <c r="C640" s="8"/>
    </row>
    <row r="641" spans="3:3" x14ac:dyDescent="0.25">
      <c r="C641" s="8"/>
    </row>
    <row r="642" spans="3:3" x14ac:dyDescent="0.25">
      <c r="C642" s="8"/>
    </row>
    <row r="643" spans="3:3" x14ac:dyDescent="0.25">
      <c r="C643" s="8"/>
    </row>
    <row r="644" spans="3:3" x14ac:dyDescent="0.25">
      <c r="C644" s="8"/>
    </row>
    <row r="645" spans="3:3" x14ac:dyDescent="0.25">
      <c r="C645" s="8"/>
    </row>
    <row r="646" spans="3:3" x14ac:dyDescent="0.25">
      <c r="C646" s="8"/>
    </row>
    <row r="647" spans="3:3" x14ac:dyDescent="0.25">
      <c r="C647" s="8"/>
    </row>
    <row r="648" spans="3:3" x14ac:dyDescent="0.25">
      <c r="C648" s="8"/>
    </row>
    <row r="649" spans="3:3" x14ac:dyDescent="0.25">
      <c r="C649" s="8"/>
    </row>
    <row r="650" spans="3:3" x14ac:dyDescent="0.25">
      <c r="C650" s="8"/>
    </row>
    <row r="651" spans="3:3" x14ac:dyDescent="0.25">
      <c r="C651" s="8"/>
    </row>
    <row r="652" spans="3:3" x14ac:dyDescent="0.25">
      <c r="C652" s="8"/>
    </row>
    <row r="653" spans="3:3" x14ac:dyDescent="0.25">
      <c r="C653" s="8"/>
    </row>
    <row r="654" spans="3:3" x14ac:dyDescent="0.25">
      <c r="C654" s="8"/>
    </row>
    <row r="655" spans="3:3" x14ac:dyDescent="0.25">
      <c r="C655" s="8"/>
    </row>
    <row r="656" spans="3:3" x14ac:dyDescent="0.25">
      <c r="C656" s="8"/>
    </row>
    <row r="657" spans="3:3" x14ac:dyDescent="0.25">
      <c r="C657" s="8"/>
    </row>
    <row r="658" spans="3:3" x14ac:dyDescent="0.25">
      <c r="C658" s="8"/>
    </row>
    <row r="659" spans="3:3" x14ac:dyDescent="0.25">
      <c r="C659" s="8"/>
    </row>
    <row r="660" spans="3:3" x14ac:dyDescent="0.25">
      <c r="C660" s="8"/>
    </row>
    <row r="661" spans="3:3" x14ac:dyDescent="0.25">
      <c r="C661" s="8"/>
    </row>
    <row r="662" spans="3:3" x14ac:dyDescent="0.25">
      <c r="C662" s="8"/>
    </row>
    <row r="663" spans="3:3" x14ac:dyDescent="0.25">
      <c r="C663" s="8"/>
    </row>
    <row r="664" spans="3:3" x14ac:dyDescent="0.25">
      <c r="C664" s="8"/>
    </row>
    <row r="665" spans="3:3" x14ac:dyDescent="0.25">
      <c r="C665" s="8"/>
    </row>
    <row r="666" spans="3:3" x14ac:dyDescent="0.25">
      <c r="C666" s="8"/>
    </row>
    <row r="667" spans="3:3" x14ac:dyDescent="0.25">
      <c r="C667" s="8"/>
    </row>
    <row r="668" spans="3:3" x14ac:dyDescent="0.25">
      <c r="C668" s="8"/>
    </row>
    <row r="669" spans="3:3" x14ac:dyDescent="0.25">
      <c r="C669" s="8"/>
    </row>
    <row r="670" spans="3:3" x14ac:dyDescent="0.25">
      <c r="C670" s="8"/>
    </row>
    <row r="671" spans="3:3" x14ac:dyDescent="0.25">
      <c r="C671" s="8"/>
    </row>
    <row r="672" spans="3:3" x14ac:dyDescent="0.25">
      <c r="C672" s="8"/>
    </row>
    <row r="673" spans="3:3" x14ac:dyDescent="0.25">
      <c r="C673" s="8"/>
    </row>
    <row r="674" spans="3:3" x14ac:dyDescent="0.25">
      <c r="C674" s="8"/>
    </row>
    <row r="675" spans="3:3" x14ac:dyDescent="0.25">
      <c r="C675" s="8"/>
    </row>
    <row r="676" spans="3:3" x14ac:dyDescent="0.25">
      <c r="C676" s="8"/>
    </row>
    <row r="677" spans="3:3" x14ac:dyDescent="0.25">
      <c r="C677" s="8"/>
    </row>
    <row r="678" spans="3:3" x14ac:dyDescent="0.25">
      <c r="C678" s="8"/>
    </row>
    <row r="679" spans="3:3" x14ac:dyDescent="0.25">
      <c r="C679" s="8"/>
    </row>
    <row r="680" spans="3:3" x14ac:dyDescent="0.25">
      <c r="C680" s="8"/>
    </row>
    <row r="681" spans="3:3" x14ac:dyDescent="0.25">
      <c r="C681" s="8"/>
    </row>
    <row r="682" spans="3:3" x14ac:dyDescent="0.25">
      <c r="C682" s="8"/>
    </row>
    <row r="683" spans="3:3" x14ac:dyDescent="0.25">
      <c r="C683" s="8"/>
    </row>
    <row r="684" spans="3:3" x14ac:dyDescent="0.25">
      <c r="C684" s="8"/>
    </row>
    <row r="685" spans="3:3" x14ac:dyDescent="0.25">
      <c r="C685" s="8"/>
    </row>
    <row r="686" spans="3:3" x14ac:dyDescent="0.25">
      <c r="C686" s="8"/>
    </row>
    <row r="687" spans="3:3" x14ac:dyDescent="0.25">
      <c r="C687" s="8"/>
    </row>
    <row r="688" spans="3:3" x14ac:dyDescent="0.25">
      <c r="C688" s="8"/>
    </row>
    <row r="689" spans="3:3" x14ac:dyDescent="0.25">
      <c r="C689" s="8"/>
    </row>
    <row r="690" spans="3:3" x14ac:dyDescent="0.25">
      <c r="C690" s="8"/>
    </row>
    <row r="691" spans="3:3" x14ac:dyDescent="0.25">
      <c r="C691" s="8"/>
    </row>
    <row r="692" spans="3:3" x14ac:dyDescent="0.25">
      <c r="C692" s="8"/>
    </row>
    <row r="693" spans="3:3" x14ac:dyDescent="0.25">
      <c r="C693" s="8"/>
    </row>
    <row r="694" spans="3:3" x14ac:dyDescent="0.25">
      <c r="C694" s="8"/>
    </row>
    <row r="695" spans="3:3" x14ac:dyDescent="0.25">
      <c r="C695" s="8"/>
    </row>
    <row r="696" spans="3:3" x14ac:dyDescent="0.25">
      <c r="C696" s="8"/>
    </row>
    <row r="697" spans="3:3" x14ac:dyDescent="0.25">
      <c r="C697" s="8"/>
    </row>
    <row r="698" spans="3:3" x14ac:dyDescent="0.25">
      <c r="C698" s="8"/>
    </row>
    <row r="699" spans="3:3" x14ac:dyDescent="0.25">
      <c r="C699" s="8"/>
    </row>
    <row r="700" spans="3:3" x14ac:dyDescent="0.25">
      <c r="C700" s="8"/>
    </row>
    <row r="701" spans="3:3" x14ac:dyDescent="0.25">
      <c r="C701" s="8"/>
    </row>
    <row r="702" spans="3:3" x14ac:dyDescent="0.25">
      <c r="C702" s="8"/>
    </row>
    <row r="703" spans="3:3" x14ac:dyDescent="0.25">
      <c r="C703" s="8"/>
    </row>
    <row r="704" spans="3:3" x14ac:dyDescent="0.25">
      <c r="C704" s="8"/>
    </row>
    <row r="705" spans="3:3" x14ac:dyDescent="0.25">
      <c r="C705" s="8"/>
    </row>
    <row r="706" spans="3:3" x14ac:dyDescent="0.25">
      <c r="C706" s="8"/>
    </row>
    <row r="707" spans="3:3" x14ac:dyDescent="0.25">
      <c r="C707" s="8"/>
    </row>
    <row r="708" spans="3:3" x14ac:dyDescent="0.25">
      <c r="C708" s="8"/>
    </row>
    <row r="709" spans="3:3" x14ac:dyDescent="0.25">
      <c r="C709" s="8"/>
    </row>
    <row r="710" spans="3:3" x14ac:dyDescent="0.25">
      <c r="C710" s="8"/>
    </row>
    <row r="711" spans="3:3" x14ac:dyDescent="0.25">
      <c r="C711" s="8"/>
    </row>
    <row r="712" spans="3:3" x14ac:dyDescent="0.25">
      <c r="C712" s="8"/>
    </row>
    <row r="713" spans="3:3" x14ac:dyDescent="0.25">
      <c r="C713" s="8"/>
    </row>
    <row r="714" spans="3:3" x14ac:dyDescent="0.25">
      <c r="C714" s="8"/>
    </row>
    <row r="715" spans="3:3" x14ac:dyDescent="0.25">
      <c r="C715" s="8"/>
    </row>
    <row r="716" spans="3:3" x14ac:dyDescent="0.25">
      <c r="C716" s="8"/>
    </row>
    <row r="717" spans="3:3" x14ac:dyDescent="0.25">
      <c r="C717" s="8"/>
    </row>
    <row r="718" spans="3:3" x14ac:dyDescent="0.25">
      <c r="C718" s="8"/>
    </row>
    <row r="719" spans="3:3" x14ac:dyDescent="0.25">
      <c r="C719" s="8"/>
    </row>
    <row r="720" spans="3:3" x14ac:dyDescent="0.25">
      <c r="C720" s="8"/>
    </row>
    <row r="721" spans="3:3" x14ac:dyDescent="0.25">
      <c r="C721" s="8"/>
    </row>
    <row r="722" spans="3:3" x14ac:dyDescent="0.25">
      <c r="C722" s="8"/>
    </row>
    <row r="723" spans="3:3" x14ac:dyDescent="0.25">
      <c r="C723" s="8"/>
    </row>
    <row r="724" spans="3:3" x14ac:dyDescent="0.25">
      <c r="C724" s="8"/>
    </row>
    <row r="725" spans="3:3" x14ac:dyDescent="0.25">
      <c r="C725" s="8"/>
    </row>
    <row r="726" spans="3:3" x14ac:dyDescent="0.25">
      <c r="C726" s="8"/>
    </row>
    <row r="727" spans="3:3" x14ac:dyDescent="0.25">
      <c r="C727" s="8"/>
    </row>
    <row r="728" spans="3:3" x14ac:dyDescent="0.25">
      <c r="C728" s="8"/>
    </row>
    <row r="729" spans="3:3" x14ac:dyDescent="0.25">
      <c r="C729" s="8"/>
    </row>
    <row r="730" spans="3:3" x14ac:dyDescent="0.25">
      <c r="C730" s="8"/>
    </row>
    <row r="731" spans="3:3" x14ac:dyDescent="0.25">
      <c r="C731" s="8"/>
    </row>
    <row r="732" spans="3:3" x14ac:dyDescent="0.25">
      <c r="C732" s="8"/>
    </row>
    <row r="733" spans="3:3" x14ac:dyDescent="0.25">
      <c r="C733" s="8"/>
    </row>
    <row r="734" spans="3:3" x14ac:dyDescent="0.25">
      <c r="C734" s="8"/>
    </row>
    <row r="735" spans="3:3" x14ac:dyDescent="0.25">
      <c r="C735" s="8"/>
    </row>
    <row r="736" spans="3:3" x14ac:dyDescent="0.25">
      <c r="C736" s="8"/>
    </row>
    <row r="737" spans="3:3" x14ac:dyDescent="0.25">
      <c r="C737" s="8"/>
    </row>
    <row r="738" spans="3:3" x14ac:dyDescent="0.25">
      <c r="C738" s="8"/>
    </row>
    <row r="739" spans="3:3" x14ac:dyDescent="0.25">
      <c r="C739" s="8"/>
    </row>
    <row r="740" spans="3:3" x14ac:dyDescent="0.25">
      <c r="C740" s="8"/>
    </row>
    <row r="741" spans="3:3" x14ac:dyDescent="0.25">
      <c r="C741" s="8"/>
    </row>
    <row r="742" spans="3:3" x14ac:dyDescent="0.25">
      <c r="C742" s="8"/>
    </row>
    <row r="743" spans="3:3" x14ac:dyDescent="0.25">
      <c r="C743" s="8"/>
    </row>
    <row r="744" spans="3:3" x14ac:dyDescent="0.25">
      <c r="C744" s="8"/>
    </row>
    <row r="745" spans="3:3" x14ac:dyDescent="0.25">
      <c r="C745" s="8"/>
    </row>
    <row r="746" spans="3:3" x14ac:dyDescent="0.25">
      <c r="C746" s="8"/>
    </row>
    <row r="747" spans="3:3" x14ac:dyDescent="0.25">
      <c r="C747" s="8"/>
    </row>
    <row r="748" spans="3:3" x14ac:dyDescent="0.25">
      <c r="C748" s="8"/>
    </row>
    <row r="749" spans="3:3" x14ac:dyDescent="0.25">
      <c r="C749" s="8"/>
    </row>
    <row r="750" spans="3:3" x14ac:dyDescent="0.25">
      <c r="C750" s="8"/>
    </row>
    <row r="751" spans="3:3" x14ac:dyDescent="0.25">
      <c r="C751" s="8"/>
    </row>
    <row r="752" spans="3:3" x14ac:dyDescent="0.25">
      <c r="C752" s="8"/>
    </row>
    <row r="753" spans="3:3" x14ac:dyDescent="0.25">
      <c r="C753" s="8"/>
    </row>
    <row r="754" spans="3:3" x14ac:dyDescent="0.25">
      <c r="C754" s="8"/>
    </row>
    <row r="755" spans="3:3" x14ac:dyDescent="0.25">
      <c r="C755" s="8"/>
    </row>
    <row r="756" spans="3:3" x14ac:dyDescent="0.25">
      <c r="C756" s="8"/>
    </row>
    <row r="757" spans="3:3" x14ac:dyDescent="0.25">
      <c r="C757" s="8"/>
    </row>
    <row r="758" spans="3:3" x14ac:dyDescent="0.25">
      <c r="C758" s="8"/>
    </row>
    <row r="759" spans="3:3" x14ac:dyDescent="0.25">
      <c r="C759" s="8"/>
    </row>
    <row r="760" spans="3:3" x14ac:dyDescent="0.25">
      <c r="C760" s="8"/>
    </row>
    <row r="761" spans="3:3" x14ac:dyDescent="0.25">
      <c r="C761" s="8"/>
    </row>
    <row r="762" spans="3:3" x14ac:dyDescent="0.25">
      <c r="C762" s="8"/>
    </row>
    <row r="763" spans="3:3" x14ac:dyDescent="0.25">
      <c r="C763" s="8"/>
    </row>
    <row r="764" spans="3:3" x14ac:dyDescent="0.25">
      <c r="C764" s="8"/>
    </row>
    <row r="765" spans="3:3" x14ac:dyDescent="0.25">
      <c r="C765" s="8"/>
    </row>
    <row r="766" spans="3:3" x14ac:dyDescent="0.25">
      <c r="C766" s="8"/>
    </row>
    <row r="767" spans="3:3" x14ac:dyDescent="0.25">
      <c r="C767" s="8"/>
    </row>
    <row r="768" spans="3:3" x14ac:dyDescent="0.25">
      <c r="C768" s="8"/>
    </row>
    <row r="769" spans="3:3" x14ac:dyDescent="0.25">
      <c r="C769" s="8"/>
    </row>
    <row r="770" spans="3:3" x14ac:dyDescent="0.25">
      <c r="C770" s="8"/>
    </row>
    <row r="771" spans="3:3" x14ac:dyDescent="0.25">
      <c r="C771" s="8"/>
    </row>
    <row r="772" spans="3:3" x14ac:dyDescent="0.25">
      <c r="C772" s="8"/>
    </row>
    <row r="773" spans="3:3" x14ac:dyDescent="0.25">
      <c r="C773" s="8"/>
    </row>
    <row r="774" spans="3:3" x14ac:dyDescent="0.25">
      <c r="C774" s="8"/>
    </row>
    <row r="775" spans="3:3" x14ac:dyDescent="0.25">
      <c r="C775" s="8"/>
    </row>
    <row r="776" spans="3:3" x14ac:dyDescent="0.25">
      <c r="C776" s="8"/>
    </row>
    <row r="777" spans="3:3" x14ac:dyDescent="0.25">
      <c r="C777" s="8"/>
    </row>
    <row r="778" spans="3:3" x14ac:dyDescent="0.25">
      <c r="C778" s="8"/>
    </row>
    <row r="779" spans="3:3" x14ac:dyDescent="0.25">
      <c r="C779" s="8"/>
    </row>
    <row r="780" spans="3:3" x14ac:dyDescent="0.25">
      <c r="C780" s="8"/>
    </row>
    <row r="781" spans="3:3" x14ac:dyDescent="0.25">
      <c r="C781" s="8"/>
    </row>
    <row r="782" spans="3:3" x14ac:dyDescent="0.25">
      <c r="C782" s="8"/>
    </row>
    <row r="783" spans="3:3" x14ac:dyDescent="0.25">
      <c r="C783" s="8"/>
    </row>
    <row r="784" spans="3:3" x14ac:dyDescent="0.25">
      <c r="C784" s="8"/>
    </row>
    <row r="785" spans="3:3" x14ac:dyDescent="0.25">
      <c r="C785" s="8"/>
    </row>
    <row r="786" spans="3:3" x14ac:dyDescent="0.25">
      <c r="C786" s="8"/>
    </row>
    <row r="787" spans="3:3" x14ac:dyDescent="0.25">
      <c r="C787" s="8"/>
    </row>
    <row r="788" spans="3:3" x14ac:dyDescent="0.25">
      <c r="C788" s="8"/>
    </row>
    <row r="789" spans="3:3" x14ac:dyDescent="0.25">
      <c r="C789" s="8"/>
    </row>
    <row r="790" spans="3:3" x14ac:dyDescent="0.25">
      <c r="C790" s="8"/>
    </row>
    <row r="791" spans="3:3" x14ac:dyDescent="0.25">
      <c r="C791" s="8"/>
    </row>
    <row r="792" spans="3:3" x14ac:dyDescent="0.25">
      <c r="C792" s="8"/>
    </row>
  </sheetData>
  <conditionalFormatting sqref="B2:B47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f c e a c 4 - f 8 3 0 - 4 1 1 a - b 6 6 9 - d 9 1 5 2 d 8 d 7 6 3 e "   x m l n s = " h t t p : / / s c h e m a s . m i c r o s o f t . c o m / D a t a M a s h u p " > A A A A A O s E A A B Q S w M E F A A C A A g A Y n W w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J 1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d b B W V 6 f w 6 O E B A A C D C A A A E w A c A E Z v c m 1 1 b G F z L 1 N l Y 3 R p b 2 4 x L m 0 g o h g A K K A U A A A A A A A A A A A A A A A A A A A A A A A A A A A A 7 V T B a t t A E L 0 b / A / L 9 i K D I k W F 9 p C i Q 5 A N D T R p i x x 6 C K G s 1 x N 5 q b R r d n b d B K M P S n 8 j P 9 a R F W P Z j R N 6 M L l E F 4 1 G u 2 / e G 9 4 M g n T K a J a 3 7 + R T v 9 f v 4 U x Y m L J z J W e q E P r n 5 X m W n 7 G U l e D 6 P U Z P b r y V Q J k M F 9 H Q S F + B d s E P m E S Z 0 Y 5 i D P j M u T m e x L E V v 6 N C u Z m f e A Q r 2 / + R N F V 8 A f I X e o z H V k y V L o b C i b g S S s e r 6 E w v A B 3 l 4 2 0 e k c Q F H 4 R X Q y h V p R z Y l I c 8 Z J k p f a U x f R + y k Z a m A U w / f j g + T k L 2 3 R s H u b s r I d 2 E 0 Y X R c D 0 I W 0 H v + E g f u Y c / D p D N r a k 8 c l I 3 F h M 6 + I 2 + 6 d Z n E F O w G L T a Q 3 b 1 m D 8 t y 1 y K U l h M n f V d y P H d H F h F V G 7 U w / 0 G j + R q v D G 2 a i k 3 p z B 4 g k C 4 X H L q B J A 4 1 y B N K a 5 D t u S r N q y z D m 5 d X W + K f l G F J g x n q S Z 0 V O T G u m C X U 6 f E V 0 v q o i G g B N 0 0 r 4 u 5 d S l 5 U c k O h a b I F m X t q w n Y u g 4 5 6 K P L n A / 6 P a X 3 1 N r 2 Y 7 G y A X k M y X F 2 d D s n 1 4 r G t / i a 7 t z P 6 s 2 r 6 6 4 w 6 L T l M N 4 9 P Y x 1 n 1 X w j 5 X 3 a E m e F 5 O 8 M I n d A d k F f n J j Z 9 5 a M j J x n 6 r V f n / 9 5 b 1 L 6 W 0 2 H j v C 5 L o l B x q M Q y 3 1 / f z / a 8 P / B V B L A Q I t A B Q A A g A I A G J 1 s F a V J b m n q A A A A P k A A A A S A A A A A A A A A A A A A A A A A A A A A A B D b 2 5 m a W c v U G F j a 2 F n Z S 5 4 b W x Q S w E C L Q A U A A I A C A B i d b B W D 8 r p q 6 Q A A A D p A A A A E w A A A A A A A A A A A A A A A A D 0 A A A A W 0 N v b n R l b n R f V H l w Z X N d L n h t b F B L A Q I t A B Q A A g A I A G J 1 s F Z X p / D o 4 Q E A A I M I A A A T A A A A A A A A A A A A A A A A A O U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g A A A A A A A A h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p Y 2 h p Z 2 F u X 1 V N Q 1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W l j a G l n Y W 5 f V U 1 D U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E y O j A w O j Q 0 L j c z M z c 4 M j Z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V N Q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j a G l n Y W 5 f V U 1 D U 0 k v V H l w Z S B t b 2 R p Z m n D q S 5 7 R G F 0 Z S w w f S Z x d W 9 0 O y w m c X V v d D t T Z W N 0 a W 9 u M S 9 N a W N o a W d h b l 9 V T U N T S S 9 U e X B l I G 1 v Z G l m a c O p M S 5 7 V U 1 D U 0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j a G l n Y W 5 f V U 1 D U 0 k v V H l w Z S B t b 2 R p Z m n D q S 5 7 R G F 0 Z S w w f S Z x d W 9 0 O y w m c X V v d D t T Z W N 0 a W 9 u M S 9 N a W N o a W d h b l 9 V T U N T S S 9 U e X B l I G 1 v Z G l m a c O p M S 5 7 V U 1 D U 0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Y 2 h p Z 2 F u X 1 V N Q 1 N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2 h p Z 2 F u X 1 V N Q 1 N J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N o a W d h b l 9 V T U N T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j a G l n Y W 5 f V U 1 D U 0 k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N o a W d h b l 9 V T U N T S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2 l n Y W 5 f Q 2 9 u c 3 V t Z X J F e H B l Y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R m l s b F R h c m d l d C I g V m F s d W U 9 I n N N a W d p Z 2 F u X 0 N v b n N 1 b W V y R X h w Z W N 0 Y X R p b 2 5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Z 2 l n Y W 5 f Q 2 9 u c 3 V t Z X J F e H B l Y 3 R h d G l v b n M v V H l w Z S B t b 2 R p Z m n D q S 5 7 R G F 0 Z S w w f S Z x d W 9 0 O y w m c X V v d D t T Z W N 0 a W 9 u M S 9 N a W d p Z 2 F u X 0 N v b n N 1 b W V y R X h w Z W N 0 Y X R p b 2 5 z L 1 R 5 c G U g b W 9 k a W Z p w 6 k x L n t D b 2 5 z d W 1 l c i B l e H B l Y 3 R h d G l v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n a W d h b l 9 D b 2 5 z d W 1 l c k V 4 c G V j d G F 0 a W 9 u c y 9 U e X B l I G 1 v Z G l m a c O p L n t E Y X R l L D B 9 J n F 1 b 3 Q 7 L C Z x d W 9 0 O 1 N l Y 3 R p b 2 4 x L 0 1 p Z 2 l n Y W 5 f Q 2 9 u c 3 V t Z X J F e H B l Y 3 R h d G l v b n M v V H l w Z S B t b 2 R p Z m n D q T E u e 0 N v b n N 1 b W V y I G V 4 c G V j d G F 0 a W 9 u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b 2 5 z d W 1 l c i B l e H B l Y 3 R h d G l v b n M m c X V v d D t d I i A v P j x F b n R y e S B U e X B l P S J G a W x s Q 2 9 s d W 1 u V H l w Z X M i I F Z h b H V l P S J z Q 1 F V P S I g L z 4 8 R W 5 0 c n k g V H l w Z T 0 i R m l s b E x h c 3 R V c G R h d G V k I i B W Y W x 1 Z T 0 i Z D I w M j M t M D U t M T Z U M T I 6 M D E 6 N T k u M z Y 5 N D c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4 N i I g L z 4 8 R W 5 0 c n k g V H l w Z T 0 i Q W R k Z W R U b 0 R h d G F N b 2 R l b C I g V m F s d W U 9 I m w w I i A v P j x F b n R y e S B U e X B l P S J R d W V y e U l E I i B W Y W x 1 Z T 0 i c z U 5 Y T Y 3 N j F j L T c y Z D I t N D g 4 Y y 0 5 N W U z L T N k M T I w Z T Q 5 N T d i M y I g L z 4 8 L 1 N 0 Y W J s Z U V u d H J p Z X M + P C 9 J d G V t P j x J d G V t P j x J d G V t T G 9 j Y X R p b 2 4 + P E l 0 Z W 1 U e X B l P k Z v c m 1 1 b G E 8 L 0 l 0 Z W 1 U e X B l P j x J d G V t U G F 0 a D 5 T Z W N 0 a W 9 u M S 9 N a W d p Z 2 F u X 0 N v b n N 1 b W V y R X h w Z W N 0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2 l n Y W 5 f Q 2 9 u c 3 V t Z X J F e H B l Y 3 R h d G l v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2 l n Y W 5 f Q 2 9 u c 3 V t Z X J F e H B l Y 3 R h d G l v b n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2 l n Y W 5 f Q 2 9 u c 3 V t Z X J F e H B l Y 3 R h d G l v b n M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d p Z 2 F u X 0 N v b n N 1 b W V y R X h w Z W N 0 Y X R p b 2 5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n a W d h b l 9 D b 2 5 z d W 1 l c k V 4 c G V j d G F 0 a W 9 u c y 9 M a W d u Z X M l M j B 0 c m k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N o a W d h b l 9 D d X J y Z W 5 0 Q 2 9 u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T W l j a G l n Y W 5 f Q 3 V y c m V u d E N v b m R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T I 6 M D I 6 N D U u M z A 1 N z g 3 N l o i I C 8 + P E V u d H J 5 I F R 5 c G U 9 I k Z p b G x D b 2 x 1 b W 5 U e X B l c y I g V m F s d W U 9 I n N D U V U 9 I i A v P j x F b n R y e S B U e X B l P S J G a W x s Q 2 9 s d W 1 u T m F t Z X M i I F Z h b H V l P S J z W y Z x d W 9 0 O 0 R h d G U m c X V v d D s s J n F 1 b 3 Q 7 Q 3 V y c m V u d C B j b 2 5 k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j a G l n Y W 5 f Q 3 V y c m V u d E N v b m R p d G l v b i 9 U e X B l I G 1 v Z G l m a c O p L n t E Y X R l L D B 9 J n F 1 b 3 Q 7 L C Z x d W 9 0 O 1 N l Y 3 R p b 2 4 x L 0 1 p Y 2 h p Z 2 F u X 0 N 1 c n J l b n R D b 2 5 k a X R p b 2 4 v V H l w Z S B t b 2 R p Z m n D q T E u e 0 N 1 c n J l b n Q g Y 2 9 u Z G l 0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a W N o a W d h b l 9 D d X J y Z W 5 0 Q 2 9 u Z G l 0 a W 9 u L 1 R 5 c G U g b W 9 k a W Z p w 6 k u e 0 R h d G U s M H 0 m c X V v d D s s J n F 1 b 3 Q 7 U 2 V j d G l v b j E v T W l j a G l n Y W 5 f Q 3 V y c m V u d E N v b m R p d G l v b i 9 U e X B l I G 1 v Z G l m a c O p M S 5 7 Q 3 V y c m V u d C B j b 2 5 k a X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N o a W d h b l 9 D d X J y Z W 5 0 Q 2 9 u Z G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2 h p Z 2 F u X 0 N 1 c n J l b n R D b 2 5 k a X R p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2 h p Z 2 F u X 0 N 1 c n J l b n R D b 2 5 k a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2 h p Z 2 F u X 0 N 1 c n J l b n R D b 2 5 k a X R p b 2 4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N o a W d h b l 9 D d X J y Z W 5 0 Q 2 9 u Z G l 0 a W 9 u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U 6 N p W t G d Z G t i F u x I 2 P Y X 4 A A A A A A g A A A A A A A 2 Y A A M A A A A A Q A A A A L L Y y + m q o + R A z b 0 d + G p Y p L Q A A A A A E g A A A o A A A A B A A A A A v W C 0 w Z l J X a X J m g z 3 V r B r Q U A A A A D a H N 6 B t J A a u j Q H K Y S Y x 2 U 8 1 p F A 4 P u H Y / e v J Y j 2 k u 2 6 R V a T n u d T V g W R B U 2 4 p 8 p + Z 5 o i 3 0 B X g l a j O t f V g T L 6 K P Y N d 1 n 5 b b E c d X l l 2 i N 0 p a o b k F A A A A O X M u 7 P p U b Z D a 3 r S u 4 e 4 L K 4 s k 4 O p < / D a t a M a s h u p > 
</file>

<file path=customXml/itemProps1.xml><?xml version="1.0" encoding="utf-8"?>
<ds:datastoreItem xmlns:ds="http://schemas.openxmlformats.org/officeDocument/2006/customXml" ds:itemID="{FC11F3E3-F6AC-4326-AEDE-39A7F11D1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Summary</vt:lpstr>
      <vt:lpstr>Data</vt:lpstr>
      <vt:lpstr>Sources</vt:lpstr>
      <vt:lpstr>NOTES</vt:lpstr>
      <vt:lpstr>UMCSI-Exp-CC</vt:lpstr>
      <vt:lpstr>UMCSI_VS_USGDP</vt:lpstr>
      <vt:lpstr>UMCSI_VS_SP500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2021-02-02T13:23:44Z</dcterms:created>
  <dcterms:modified xsi:type="dcterms:W3CDTF">2023-05-16T12:46:07Z</dcterms:modified>
</cp:coreProperties>
</file>