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 defaultThemeVersion="166925"/>
  <xr:revisionPtr revIDLastSave="0" documentId="13_ncr:1_{8C989385-E1F0-46B9-9F52-E12D6CA8340D}" xr6:coauthVersionLast="36" xr6:coauthVersionMax="47" xr10:uidLastSave="{00000000-0000-0000-0000-000000000000}"/>
  <bookViews>
    <workbookView xWindow="-120" yWindow="-120" windowWidth="29040" windowHeight="15840" xr2:uid="{F584AC01-CC90-412C-88E2-8012708342FA}"/>
  </bookViews>
  <sheets>
    <sheet name="Summary" sheetId="3" r:id="rId1"/>
    <sheet name="US Real GDP" sheetId="4" r:id="rId2"/>
    <sheet name="S&amp;P 500 (1M)" sheetId="6" r:id="rId3"/>
    <sheet name="Sources" sheetId="1" r:id="rId4"/>
  </sheets>
  <definedNames>
    <definedName name="DonnéesExternes_1" localSheetId="2" hidden="1">'S&amp;P 500 (1M)'!$A$1:$G$468</definedName>
    <definedName name="DonnéesExternes_1" localSheetId="1" hidden="1">'US Real GDP'!$A$1:$B$308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3" l="1"/>
  <c r="C37" i="3" s="1"/>
  <c r="D37" i="3" l="1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G12" i="3" s="1"/>
  <c r="A13" i="3"/>
  <c r="B13" i="3"/>
  <c r="A14" i="3"/>
  <c r="B14" i="3"/>
  <c r="A15" i="3"/>
  <c r="B15" i="3"/>
  <c r="A16" i="3"/>
  <c r="B16" i="3"/>
  <c r="G16" i="3" s="1"/>
  <c r="A17" i="3"/>
  <c r="B17" i="3"/>
  <c r="A18" i="3"/>
  <c r="B18" i="3"/>
  <c r="A19" i="3"/>
  <c r="B19" i="3"/>
  <c r="A20" i="3"/>
  <c r="B20" i="3"/>
  <c r="G20" i="3" s="1"/>
  <c r="A21" i="3"/>
  <c r="B21" i="3"/>
  <c r="A22" i="3"/>
  <c r="B22" i="3"/>
  <c r="A23" i="3"/>
  <c r="B23" i="3"/>
  <c r="A24" i="3"/>
  <c r="B24" i="3"/>
  <c r="G24" i="3" s="1"/>
  <c r="A25" i="3"/>
  <c r="B25" i="3"/>
  <c r="A26" i="3"/>
  <c r="B26" i="3"/>
  <c r="A27" i="3"/>
  <c r="B27" i="3"/>
  <c r="A28" i="3"/>
  <c r="B28" i="3"/>
  <c r="G28" i="3" s="1"/>
  <c r="A29" i="3"/>
  <c r="B29" i="3"/>
  <c r="A30" i="3"/>
  <c r="B30" i="3"/>
  <c r="A31" i="3"/>
  <c r="B31" i="3"/>
  <c r="A32" i="3"/>
  <c r="B32" i="3"/>
  <c r="G32" i="3" s="1"/>
  <c r="A33" i="3"/>
  <c r="B33" i="3"/>
  <c r="A34" i="3"/>
  <c r="B34" i="3"/>
  <c r="A35" i="3"/>
  <c r="B35" i="3"/>
  <c r="A36" i="3"/>
  <c r="B36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G139" i="3" s="1"/>
  <c r="A140" i="3"/>
  <c r="B140" i="3"/>
  <c r="A141" i="3"/>
  <c r="B141" i="3"/>
  <c r="A142" i="3"/>
  <c r="B142" i="3"/>
  <c r="A143" i="3"/>
  <c r="B143" i="3"/>
  <c r="G143" i="3" s="1"/>
  <c r="A144" i="3"/>
  <c r="B144" i="3"/>
  <c r="A145" i="3"/>
  <c r="B145" i="3"/>
  <c r="A146" i="3"/>
  <c r="B146" i="3"/>
  <c r="A147" i="3"/>
  <c r="B147" i="3"/>
  <c r="G147" i="3" s="1"/>
  <c r="A148" i="3"/>
  <c r="B148" i="3"/>
  <c r="A149" i="3"/>
  <c r="B149" i="3"/>
  <c r="A150" i="3"/>
  <c r="B150" i="3"/>
  <c r="A151" i="3"/>
  <c r="B151" i="3"/>
  <c r="G151" i="3" s="1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B2" i="3"/>
  <c r="A2" i="3"/>
  <c r="G8" i="3" l="1"/>
  <c r="C2" i="3"/>
  <c r="E2" i="3"/>
  <c r="G135" i="3"/>
  <c r="G131" i="3"/>
  <c r="G127" i="3"/>
  <c r="G123" i="3"/>
  <c r="G119" i="3"/>
  <c r="G115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149" i="3"/>
  <c r="G145" i="3"/>
  <c r="G141" i="3"/>
  <c r="G137" i="3"/>
  <c r="G133" i="3"/>
  <c r="G129" i="3"/>
  <c r="G125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4" i="3"/>
  <c r="G26" i="3"/>
  <c r="G10" i="3"/>
  <c r="G30" i="3"/>
  <c r="G6" i="3"/>
  <c r="G22" i="3"/>
  <c r="G18" i="3"/>
  <c r="G4" i="3"/>
  <c r="G14" i="3"/>
  <c r="C19" i="3"/>
  <c r="D19" i="3"/>
  <c r="C199" i="3"/>
  <c r="D199" i="3"/>
  <c r="C195" i="3"/>
  <c r="D195" i="3"/>
  <c r="C191" i="3"/>
  <c r="D191" i="3"/>
  <c r="C187" i="3"/>
  <c r="D187" i="3"/>
  <c r="C183" i="3"/>
  <c r="D183" i="3"/>
  <c r="C179" i="3"/>
  <c r="D179" i="3"/>
  <c r="C175" i="3"/>
  <c r="D175" i="3"/>
  <c r="C171" i="3"/>
  <c r="D171" i="3"/>
  <c r="C167" i="3"/>
  <c r="D167" i="3"/>
  <c r="C163" i="3"/>
  <c r="D163" i="3"/>
  <c r="C159" i="3"/>
  <c r="D159" i="3"/>
  <c r="C155" i="3"/>
  <c r="D155" i="3"/>
  <c r="C151" i="3"/>
  <c r="D151" i="3"/>
  <c r="C147" i="3"/>
  <c r="D147" i="3"/>
  <c r="C143" i="3"/>
  <c r="D143" i="3"/>
  <c r="C139" i="3"/>
  <c r="D139" i="3"/>
  <c r="C135" i="3"/>
  <c r="D135" i="3"/>
  <c r="C131" i="3"/>
  <c r="D131" i="3"/>
  <c r="C127" i="3"/>
  <c r="D127" i="3"/>
  <c r="C123" i="3"/>
  <c r="D123" i="3"/>
  <c r="C119" i="3"/>
  <c r="D119" i="3"/>
  <c r="C115" i="3"/>
  <c r="D115" i="3"/>
  <c r="C111" i="3"/>
  <c r="D111" i="3"/>
  <c r="C107" i="3"/>
  <c r="D107" i="3"/>
  <c r="C103" i="3"/>
  <c r="D103" i="3"/>
  <c r="C99" i="3"/>
  <c r="D99" i="3"/>
  <c r="C95" i="3"/>
  <c r="D95" i="3"/>
  <c r="C91" i="3"/>
  <c r="D91" i="3"/>
  <c r="C87" i="3"/>
  <c r="D87" i="3"/>
  <c r="C83" i="3"/>
  <c r="D83" i="3"/>
  <c r="C79" i="3"/>
  <c r="D79" i="3"/>
  <c r="C75" i="3"/>
  <c r="D75" i="3"/>
  <c r="C71" i="3"/>
  <c r="D71" i="3"/>
  <c r="C67" i="3"/>
  <c r="D67" i="3"/>
  <c r="C63" i="3"/>
  <c r="D63" i="3"/>
  <c r="C59" i="3"/>
  <c r="D59" i="3"/>
  <c r="C55" i="3"/>
  <c r="D55" i="3"/>
  <c r="C51" i="3"/>
  <c r="D51" i="3"/>
  <c r="C47" i="3"/>
  <c r="D47" i="3"/>
  <c r="C43" i="3"/>
  <c r="D43" i="3"/>
  <c r="C39" i="3"/>
  <c r="D39" i="3"/>
  <c r="D2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C34" i="3"/>
  <c r="D34" i="3"/>
  <c r="C30" i="3"/>
  <c r="D30" i="3"/>
  <c r="C26" i="3"/>
  <c r="D26" i="3"/>
  <c r="D22" i="3"/>
  <c r="C22" i="3"/>
  <c r="C18" i="3"/>
  <c r="D18" i="3"/>
  <c r="D14" i="3"/>
  <c r="C14" i="3"/>
  <c r="C10" i="3"/>
  <c r="D10" i="3"/>
  <c r="C6" i="3"/>
  <c r="D6" i="3"/>
  <c r="C15" i="3"/>
  <c r="D15" i="3"/>
  <c r="D246" i="3"/>
  <c r="C246" i="3"/>
  <c r="C242" i="3"/>
  <c r="D242" i="3"/>
  <c r="C238" i="3"/>
  <c r="D238" i="3"/>
  <c r="C234" i="3"/>
  <c r="D234" i="3"/>
  <c r="C230" i="3"/>
  <c r="D230" i="3"/>
  <c r="C226" i="3"/>
  <c r="D226" i="3"/>
  <c r="C222" i="3"/>
  <c r="D222" i="3"/>
  <c r="C218" i="3"/>
  <c r="D218" i="3"/>
  <c r="D214" i="3"/>
  <c r="C214" i="3"/>
  <c r="C210" i="3"/>
  <c r="D210" i="3"/>
  <c r="C206" i="3"/>
  <c r="D206" i="3"/>
  <c r="C202" i="3"/>
  <c r="D202" i="3"/>
  <c r="C198" i="3"/>
  <c r="D198" i="3"/>
  <c r="C194" i="3"/>
  <c r="D194" i="3"/>
  <c r="C190" i="3"/>
  <c r="D190" i="3"/>
  <c r="C186" i="3"/>
  <c r="D186" i="3"/>
  <c r="D182" i="3"/>
  <c r="C182" i="3"/>
  <c r="C178" i="3"/>
  <c r="D178" i="3"/>
  <c r="C174" i="3"/>
  <c r="D174" i="3"/>
  <c r="C170" i="3"/>
  <c r="D170" i="3"/>
  <c r="C166" i="3"/>
  <c r="D166" i="3"/>
  <c r="C162" i="3"/>
  <c r="D162" i="3"/>
  <c r="C158" i="3"/>
  <c r="D158" i="3"/>
  <c r="C154" i="3"/>
  <c r="D154" i="3"/>
  <c r="D150" i="3"/>
  <c r="F150" i="3" s="1"/>
  <c r="C150" i="3"/>
  <c r="C146" i="3"/>
  <c r="D146" i="3"/>
  <c r="C142" i="3"/>
  <c r="D142" i="3"/>
  <c r="C138" i="3"/>
  <c r="D138" i="3"/>
  <c r="C134" i="3"/>
  <c r="D134" i="3"/>
  <c r="F134" i="3" s="1"/>
  <c r="C130" i="3"/>
  <c r="D130" i="3"/>
  <c r="C126" i="3"/>
  <c r="D126" i="3"/>
  <c r="C122" i="3"/>
  <c r="D122" i="3"/>
  <c r="D118" i="3"/>
  <c r="F118" i="3" s="1"/>
  <c r="C118" i="3"/>
  <c r="C114" i="3"/>
  <c r="D114" i="3"/>
  <c r="C110" i="3"/>
  <c r="D110" i="3"/>
  <c r="C106" i="3"/>
  <c r="D106" i="3"/>
  <c r="C102" i="3"/>
  <c r="D102" i="3"/>
  <c r="F102" i="3" s="1"/>
  <c r="C98" i="3"/>
  <c r="D98" i="3"/>
  <c r="C94" i="3"/>
  <c r="D94" i="3"/>
  <c r="C90" i="3"/>
  <c r="D90" i="3"/>
  <c r="D86" i="3"/>
  <c r="F86" i="3" s="1"/>
  <c r="C86" i="3"/>
  <c r="C82" i="3"/>
  <c r="D82" i="3"/>
  <c r="D78" i="3"/>
  <c r="C78" i="3"/>
  <c r="C74" i="3"/>
  <c r="D74" i="3"/>
  <c r="C70" i="3"/>
  <c r="D70" i="3"/>
  <c r="F70" i="3" s="1"/>
  <c r="C66" i="3"/>
  <c r="D66" i="3"/>
  <c r="C62" i="3"/>
  <c r="D62" i="3"/>
  <c r="C58" i="3"/>
  <c r="D58" i="3"/>
  <c r="C54" i="3"/>
  <c r="D54" i="3"/>
  <c r="F54" i="3" s="1"/>
  <c r="C50" i="3"/>
  <c r="D50" i="3"/>
  <c r="D46" i="3"/>
  <c r="C46" i="3"/>
  <c r="C42" i="3"/>
  <c r="D42" i="3"/>
  <c r="D38" i="3"/>
  <c r="C38" i="3"/>
  <c r="G33" i="3"/>
  <c r="G29" i="3"/>
  <c r="G25" i="3"/>
  <c r="G21" i="3"/>
  <c r="G17" i="3"/>
  <c r="G13" i="3"/>
  <c r="G9" i="3"/>
  <c r="G5" i="3"/>
  <c r="C31" i="3"/>
  <c r="D31" i="3"/>
  <c r="C7" i="3"/>
  <c r="D7" i="3"/>
  <c r="C303" i="3"/>
  <c r="D303" i="3"/>
  <c r="C291" i="3"/>
  <c r="D291" i="3"/>
  <c r="C279" i="3"/>
  <c r="D279" i="3"/>
  <c r="C267" i="3"/>
  <c r="D267" i="3"/>
  <c r="C255" i="3"/>
  <c r="D255" i="3"/>
  <c r="C243" i="3"/>
  <c r="D243" i="3"/>
  <c r="C231" i="3"/>
  <c r="D231" i="3"/>
  <c r="C215" i="3"/>
  <c r="D215" i="3"/>
  <c r="C203" i="3"/>
  <c r="D203" i="3"/>
  <c r="C298" i="3"/>
  <c r="D298" i="3"/>
  <c r="C286" i="3"/>
  <c r="D286" i="3"/>
  <c r="C274" i="3"/>
  <c r="D274" i="3"/>
  <c r="C266" i="3"/>
  <c r="D266" i="3"/>
  <c r="C254" i="3"/>
  <c r="D254" i="3"/>
  <c r="C33" i="3"/>
  <c r="D33" i="3"/>
  <c r="F33" i="3" s="1"/>
  <c r="C29" i="3"/>
  <c r="D29" i="3"/>
  <c r="C25" i="3"/>
  <c r="D25" i="3"/>
  <c r="C21" i="3"/>
  <c r="D21" i="3"/>
  <c r="F21" i="3" s="1"/>
  <c r="C17" i="3"/>
  <c r="D17" i="3"/>
  <c r="F17" i="3" s="1"/>
  <c r="C13" i="3"/>
  <c r="D13" i="3"/>
  <c r="F13" i="3" s="1"/>
  <c r="C5" i="3"/>
  <c r="D5" i="3"/>
  <c r="C27" i="3"/>
  <c r="D27" i="3"/>
  <c r="C3" i="3"/>
  <c r="D3" i="3"/>
  <c r="C299" i="3"/>
  <c r="D299" i="3"/>
  <c r="C287" i="3"/>
  <c r="D287" i="3"/>
  <c r="C275" i="3"/>
  <c r="D275" i="3"/>
  <c r="C263" i="3"/>
  <c r="D263" i="3"/>
  <c r="C251" i="3"/>
  <c r="D251" i="3"/>
  <c r="C239" i="3"/>
  <c r="D239" i="3"/>
  <c r="C227" i="3"/>
  <c r="D227" i="3"/>
  <c r="C219" i="3"/>
  <c r="D219" i="3"/>
  <c r="C207" i="3"/>
  <c r="D207" i="3"/>
  <c r="C302" i="3"/>
  <c r="D302" i="3"/>
  <c r="C282" i="3"/>
  <c r="D282" i="3"/>
  <c r="C270" i="3"/>
  <c r="D270" i="3"/>
  <c r="C262" i="3"/>
  <c r="D262" i="3"/>
  <c r="C250" i="3"/>
  <c r="D250" i="3"/>
  <c r="C9" i="3"/>
  <c r="D9" i="3"/>
  <c r="C305" i="3"/>
  <c r="D305" i="3"/>
  <c r="C301" i="3"/>
  <c r="D301" i="3"/>
  <c r="C297" i="3"/>
  <c r="D297" i="3"/>
  <c r="C293" i="3"/>
  <c r="D293" i="3"/>
  <c r="C289" i="3"/>
  <c r="D289" i="3"/>
  <c r="C285" i="3"/>
  <c r="D285" i="3"/>
  <c r="C281" i="3"/>
  <c r="D281" i="3"/>
  <c r="C277" i="3"/>
  <c r="D277" i="3"/>
  <c r="C273" i="3"/>
  <c r="D273" i="3"/>
  <c r="C269" i="3"/>
  <c r="D269" i="3"/>
  <c r="C265" i="3"/>
  <c r="D265" i="3"/>
  <c r="C261" i="3"/>
  <c r="D261" i="3"/>
  <c r="C257" i="3"/>
  <c r="D257" i="3"/>
  <c r="C253" i="3"/>
  <c r="D253" i="3"/>
  <c r="C249" i="3"/>
  <c r="D249" i="3"/>
  <c r="C245" i="3"/>
  <c r="D245" i="3"/>
  <c r="C241" i="3"/>
  <c r="D241" i="3"/>
  <c r="C237" i="3"/>
  <c r="D237" i="3"/>
  <c r="C233" i="3"/>
  <c r="D233" i="3"/>
  <c r="C229" i="3"/>
  <c r="D229" i="3"/>
  <c r="C225" i="3"/>
  <c r="D225" i="3"/>
  <c r="C221" i="3"/>
  <c r="D221" i="3"/>
  <c r="C217" i="3"/>
  <c r="D217" i="3"/>
  <c r="C213" i="3"/>
  <c r="D213" i="3"/>
  <c r="C209" i="3"/>
  <c r="D209" i="3"/>
  <c r="C205" i="3"/>
  <c r="D205" i="3"/>
  <c r="C201" i="3"/>
  <c r="D201" i="3"/>
  <c r="C197" i="3"/>
  <c r="D197" i="3"/>
  <c r="C193" i="3"/>
  <c r="D193" i="3"/>
  <c r="C189" i="3"/>
  <c r="D189" i="3"/>
  <c r="C185" i="3"/>
  <c r="D185" i="3"/>
  <c r="C181" i="3"/>
  <c r="D181" i="3"/>
  <c r="C177" i="3"/>
  <c r="D177" i="3"/>
  <c r="C173" i="3"/>
  <c r="D173" i="3"/>
  <c r="C169" i="3"/>
  <c r="D169" i="3"/>
  <c r="C165" i="3"/>
  <c r="D165" i="3"/>
  <c r="C161" i="3"/>
  <c r="D161" i="3"/>
  <c r="C157" i="3"/>
  <c r="D157" i="3"/>
  <c r="C153" i="3"/>
  <c r="D153" i="3"/>
  <c r="C149" i="3"/>
  <c r="D149" i="3"/>
  <c r="F149" i="3" s="1"/>
  <c r="C145" i="3"/>
  <c r="D145" i="3"/>
  <c r="F145" i="3" s="1"/>
  <c r="C141" i="3"/>
  <c r="D141" i="3"/>
  <c r="F141" i="3" s="1"/>
  <c r="C137" i="3"/>
  <c r="D137" i="3"/>
  <c r="F137" i="3" s="1"/>
  <c r="C133" i="3"/>
  <c r="D133" i="3"/>
  <c r="F133" i="3" s="1"/>
  <c r="C129" i="3"/>
  <c r="D129" i="3"/>
  <c r="F129" i="3" s="1"/>
  <c r="C125" i="3"/>
  <c r="D125" i="3"/>
  <c r="F125" i="3" s="1"/>
  <c r="C121" i="3"/>
  <c r="D121" i="3"/>
  <c r="F121" i="3" s="1"/>
  <c r="C117" i="3"/>
  <c r="D117" i="3"/>
  <c r="F117" i="3" s="1"/>
  <c r="C113" i="3"/>
  <c r="D113" i="3"/>
  <c r="F113" i="3" s="1"/>
  <c r="C109" i="3"/>
  <c r="D109" i="3"/>
  <c r="F109" i="3" s="1"/>
  <c r="C105" i="3"/>
  <c r="D105" i="3"/>
  <c r="F105" i="3" s="1"/>
  <c r="C101" i="3"/>
  <c r="D101" i="3"/>
  <c r="F101" i="3" s="1"/>
  <c r="C97" i="3"/>
  <c r="D97" i="3"/>
  <c r="F97" i="3" s="1"/>
  <c r="C93" i="3"/>
  <c r="D93" i="3"/>
  <c r="F93" i="3" s="1"/>
  <c r="C89" i="3"/>
  <c r="D89" i="3"/>
  <c r="F89" i="3" s="1"/>
  <c r="C85" i="3"/>
  <c r="D85" i="3"/>
  <c r="F85" i="3" s="1"/>
  <c r="C81" i="3"/>
  <c r="D81" i="3"/>
  <c r="F81" i="3" s="1"/>
  <c r="C77" i="3"/>
  <c r="D77" i="3"/>
  <c r="F77" i="3" s="1"/>
  <c r="C73" i="3"/>
  <c r="D73" i="3"/>
  <c r="F73" i="3" s="1"/>
  <c r="C69" i="3"/>
  <c r="D69" i="3"/>
  <c r="F69" i="3" s="1"/>
  <c r="C65" i="3"/>
  <c r="D65" i="3"/>
  <c r="F65" i="3" s="1"/>
  <c r="C61" i="3"/>
  <c r="D61" i="3"/>
  <c r="F61" i="3" s="1"/>
  <c r="C57" i="3"/>
  <c r="D57" i="3"/>
  <c r="F57" i="3" s="1"/>
  <c r="C53" i="3"/>
  <c r="D53" i="3"/>
  <c r="F53" i="3" s="1"/>
  <c r="C49" i="3"/>
  <c r="D49" i="3"/>
  <c r="F49" i="3" s="1"/>
  <c r="C45" i="3"/>
  <c r="D45" i="3"/>
  <c r="F45" i="3" s="1"/>
  <c r="C41" i="3"/>
  <c r="D41" i="3"/>
  <c r="F41" i="3" s="1"/>
  <c r="G36" i="3"/>
  <c r="C35" i="3"/>
  <c r="D35" i="3"/>
  <c r="C23" i="3"/>
  <c r="D23" i="3"/>
  <c r="C11" i="3"/>
  <c r="D11" i="3"/>
  <c r="C295" i="3"/>
  <c r="D295" i="3"/>
  <c r="C283" i="3"/>
  <c r="D283" i="3"/>
  <c r="C271" i="3"/>
  <c r="D271" i="3"/>
  <c r="C259" i="3"/>
  <c r="D259" i="3"/>
  <c r="C247" i="3"/>
  <c r="D247" i="3"/>
  <c r="C235" i="3"/>
  <c r="D235" i="3"/>
  <c r="C223" i="3"/>
  <c r="D223" i="3"/>
  <c r="C211" i="3"/>
  <c r="D211" i="3"/>
  <c r="C306" i="3"/>
  <c r="D306" i="3"/>
  <c r="C294" i="3"/>
  <c r="D294" i="3"/>
  <c r="C290" i="3"/>
  <c r="D290" i="3"/>
  <c r="D278" i="3"/>
  <c r="C278" i="3"/>
  <c r="C258" i="3"/>
  <c r="D25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C36" i="3"/>
  <c r="D36" i="3"/>
  <c r="F36" i="3" s="1"/>
  <c r="C32" i="3"/>
  <c r="D32" i="3"/>
  <c r="C28" i="3"/>
  <c r="D28" i="3"/>
  <c r="C24" i="3"/>
  <c r="D24" i="3"/>
  <c r="F24" i="3" s="1"/>
  <c r="D20" i="3"/>
  <c r="C20" i="3"/>
  <c r="C16" i="3"/>
  <c r="D16" i="3"/>
  <c r="D12" i="3"/>
  <c r="C12" i="3"/>
  <c r="C8" i="3"/>
  <c r="D8" i="3"/>
  <c r="C4" i="3"/>
  <c r="D4" i="3"/>
  <c r="F4" i="3" s="1"/>
  <c r="G148" i="3"/>
  <c r="C304" i="3"/>
  <c r="D304" i="3"/>
  <c r="C300" i="3"/>
  <c r="D300" i="3"/>
  <c r="C296" i="3"/>
  <c r="D296" i="3"/>
  <c r="C292" i="3"/>
  <c r="D292" i="3"/>
  <c r="C288" i="3"/>
  <c r="D288" i="3"/>
  <c r="C284" i="3"/>
  <c r="D284" i="3"/>
  <c r="C280" i="3"/>
  <c r="D280" i="3"/>
  <c r="C276" i="3"/>
  <c r="D276" i="3"/>
  <c r="C272" i="3"/>
  <c r="D272" i="3"/>
  <c r="C268" i="3"/>
  <c r="D268" i="3"/>
  <c r="C264" i="3"/>
  <c r="D264" i="3"/>
  <c r="C260" i="3"/>
  <c r="D260" i="3"/>
  <c r="C256" i="3"/>
  <c r="D256" i="3"/>
  <c r="C252" i="3"/>
  <c r="D252" i="3"/>
  <c r="C248" i="3"/>
  <c r="D248" i="3"/>
  <c r="D244" i="3"/>
  <c r="C244" i="3"/>
  <c r="C240" i="3"/>
  <c r="D240" i="3"/>
  <c r="C236" i="3"/>
  <c r="D236" i="3"/>
  <c r="C232" i="3"/>
  <c r="D232" i="3"/>
  <c r="C228" i="3"/>
  <c r="D228" i="3"/>
  <c r="C224" i="3"/>
  <c r="D224" i="3"/>
  <c r="C220" i="3"/>
  <c r="D220" i="3"/>
  <c r="C216" i="3"/>
  <c r="D216" i="3"/>
  <c r="D212" i="3"/>
  <c r="C212" i="3"/>
  <c r="C208" i="3"/>
  <c r="D208" i="3"/>
  <c r="C204" i="3"/>
  <c r="D204" i="3"/>
  <c r="C200" i="3"/>
  <c r="D200" i="3"/>
  <c r="C196" i="3"/>
  <c r="D196" i="3"/>
  <c r="C192" i="3"/>
  <c r="D192" i="3"/>
  <c r="C188" i="3"/>
  <c r="D188" i="3"/>
  <c r="C184" i="3"/>
  <c r="D184" i="3"/>
  <c r="C180" i="3"/>
  <c r="D180" i="3"/>
  <c r="C176" i="3"/>
  <c r="D176" i="3"/>
  <c r="C172" i="3"/>
  <c r="D172" i="3"/>
  <c r="C168" i="3"/>
  <c r="D168" i="3"/>
  <c r="C164" i="3"/>
  <c r="D164" i="3"/>
  <c r="C160" i="3"/>
  <c r="D160" i="3"/>
  <c r="C156" i="3"/>
  <c r="D156" i="3"/>
  <c r="C152" i="3"/>
  <c r="D152" i="3"/>
  <c r="C148" i="3"/>
  <c r="D148" i="3"/>
  <c r="C144" i="3"/>
  <c r="D144" i="3"/>
  <c r="C140" i="3"/>
  <c r="D140" i="3"/>
  <c r="C136" i="3"/>
  <c r="D136" i="3"/>
  <c r="F136" i="3" s="1"/>
  <c r="C132" i="3"/>
  <c r="D132" i="3"/>
  <c r="C128" i="3"/>
  <c r="D128" i="3"/>
  <c r="C124" i="3"/>
  <c r="D124" i="3"/>
  <c r="C120" i="3"/>
  <c r="D120" i="3"/>
  <c r="F120" i="3" s="1"/>
  <c r="D116" i="3"/>
  <c r="C116" i="3"/>
  <c r="C112" i="3"/>
  <c r="D112" i="3"/>
  <c r="C108" i="3"/>
  <c r="D108" i="3"/>
  <c r="C104" i="3"/>
  <c r="D104" i="3"/>
  <c r="F104" i="3" s="1"/>
  <c r="C100" i="3"/>
  <c r="D100" i="3"/>
  <c r="C96" i="3"/>
  <c r="D96" i="3"/>
  <c r="C92" i="3"/>
  <c r="D92" i="3"/>
  <c r="C88" i="3"/>
  <c r="D88" i="3"/>
  <c r="F88" i="3" s="1"/>
  <c r="D84" i="3"/>
  <c r="C84" i="3"/>
  <c r="C80" i="3"/>
  <c r="D80" i="3"/>
  <c r="C76" i="3"/>
  <c r="D76" i="3"/>
  <c r="C72" i="3"/>
  <c r="D72" i="3"/>
  <c r="F72" i="3" s="1"/>
  <c r="C68" i="3"/>
  <c r="D68" i="3"/>
  <c r="C64" i="3"/>
  <c r="D64" i="3"/>
  <c r="C60" i="3"/>
  <c r="D60" i="3"/>
  <c r="C56" i="3"/>
  <c r="D56" i="3"/>
  <c r="F56" i="3" s="1"/>
  <c r="D52" i="3"/>
  <c r="C52" i="3"/>
  <c r="C48" i="3"/>
  <c r="D48" i="3"/>
  <c r="D44" i="3"/>
  <c r="C44" i="3"/>
  <c r="C40" i="3"/>
  <c r="D40" i="3"/>
  <c r="F40" i="3" s="1"/>
  <c r="G35" i="3"/>
  <c r="G31" i="3"/>
  <c r="G27" i="3"/>
  <c r="G23" i="3"/>
  <c r="G19" i="3"/>
  <c r="G15" i="3"/>
  <c r="G11" i="3"/>
  <c r="G7" i="3"/>
  <c r="G3" i="3"/>
  <c r="P1" i="3"/>
  <c r="O1" i="3"/>
  <c r="N1" i="3"/>
  <c r="M1" i="3"/>
  <c r="K1" i="3"/>
  <c r="J1" i="3"/>
  <c r="I1" i="3"/>
  <c r="H1" i="3"/>
  <c r="F100" i="3" l="1"/>
  <c r="F132" i="3"/>
  <c r="F148" i="3"/>
  <c r="F52" i="3"/>
  <c r="F84" i="3"/>
  <c r="F116" i="3"/>
  <c r="F29" i="3"/>
  <c r="F20" i="3"/>
  <c r="F68" i="3"/>
  <c r="F8" i="3"/>
  <c r="F50" i="3"/>
  <c r="F66" i="3"/>
  <c r="F82" i="3"/>
  <c r="F98" i="3"/>
  <c r="F114" i="3"/>
  <c r="F130" i="3"/>
  <c r="F146" i="3"/>
  <c r="F3" i="3"/>
  <c r="F31" i="3"/>
  <c r="F10" i="3"/>
  <c r="F26" i="3"/>
  <c r="F47" i="3"/>
  <c r="F63" i="3"/>
  <c r="I63" i="3" s="1"/>
  <c r="F79" i="3"/>
  <c r="H79" i="3" s="1"/>
  <c r="F95" i="3"/>
  <c r="J95" i="3" s="1"/>
  <c r="F111" i="3"/>
  <c r="K111" i="3" s="1"/>
  <c r="F127" i="3"/>
  <c r="F143" i="3"/>
  <c r="F60" i="3"/>
  <c r="F92" i="3"/>
  <c r="F108" i="3"/>
  <c r="F124" i="3"/>
  <c r="F140" i="3"/>
  <c r="F35" i="3"/>
  <c r="F76" i="3"/>
  <c r="F44" i="3"/>
  <c r="F28" i="3"/>
  <c r="F12" i="3"/>
  <c r="F5" i="3"/>
  <c r="F42" i="3"/>
  <c r="K42" i="3" s="1"/>
  <c r="F58" i="3"/>
  <c r="F74" i="3"/>
  <c r="H74" i="3" s="1"/>
  <c r="F90" i="3"/>
  <c r="F106" i="3"/>
  <c r="F122" i="3"/>
  <c r="I122" i="3" s="1"/>
  <c r="F138" i="3"/>
  <c r="F18" i="3"/>
  <c r="F11" i="3"/>
  <c r="F7" i="3"/>
  <c r="F62" i="3"/>
  <c r="F94" i="3"/>
  <c r="F110" i="3"/>
  <c r="F126" i="3"/>
  <c r="F142" i="3"/>
  <c r="F6" i="3"/>
  <c r="F43" i="3"/>
  <c r="K43" i="3" s="1"/>
  <c r="F59" i="3"/>
  <c r="H59" i="3" s="1"/>
  <c r="F75" i="3"/>
  <c r="F91" i="3"/>
  <c r="F107" i="3"/>
  <c r="F123" i="3"/>
  <c r="H123" i="3" s="1"/>
  <c r="F139" i="3"/>
  <c r="F19" i="3"/>
  <c r="F23" i="3"/>
  <c r="F46" i="3"/>
  <c r="J46" i="3" s="1"/>
  <c r="F78" i="3"/>
  <c r="I78" i="3" s="1"/>
  <c r="F22" i="3"/>
  <c r="F48" i="3"/>
  <c r="H48" i="3" s="1"/>
  <c r="F64" i="3"/>
  <c r="H64" i="3" s="1"/>
  <c r="F80" i="3"/>
  <c r="H80" i="3" s="1"/>
  <c r="F96" i="3"/>
  <c r="F112" i="3"/>
  <c r="F128" i="3"/>
  <c r="J128" i="3" s="1"/>
  <c r="F144" i="3"/>
  <c r="F9" i="3"/>
  <c r="F27" i="3"/>
  <c r="F30" i="3"/>
  <c r="F51" i="3"/>
  <c r="K51" i="3" s="1"/>
  <c r="F67" i="3"/>
  <c r="H67" i="3" s="1"/>
  <c r="F83" i="3"/>
  <c r="H83" i="3" s="1"/>
  <c r="F99" i="3"/>
  <c r="F115" i="3"/>
  <c r="F131" i="3"/>
  <c r="J131" i="3" s="1"/>
  <c r="F147" i="3"/>
  <c r="F38" i="3"/>
  <c r="K38" i="3" s="1"/>
  <c r="F37" i="3"/>
  <c r="F14" i="3"/>
  <c r="F2" i="3"/>
  <c r="F16" i="3"/>
  <c r="F32" i="3"/>
  <c r="F25" i="3"/>
  <c r="F15" i="3"/>
  <c r="F34" i="3"/>
  <c r="F39" i="3"/>
  <c r="K39" i="3" s="1"/>
  <c r="F55" i="3"/>
  <c r="F71" i="3"/>
  <c r="F87" i="3"/>
  <c r="F103" i="3"/>
  <c r="F119" i="3"/>
  <c r="F135" i="3"/>
  <c r="I135" i="3" s="1"/>
  <c r="F151" i="3"/>
  <c r="I52" i="3"/>
  <c r="I102" i="3"/>
  <c r="J61" i="3"/>
  <c r="K137" i="3"/>
  <c r="K98" i="3"/>
  <c r="K149" i="3"/>
  <c r="H148" i="3"/>
  <c r="H41" i="3"/>
  <c r="H56" i="3"/>
  <c r="H68" i="3"/>
  <c r="K84" i="3"/>
  <c r="K121" i="3"/>
  <c r="K141" i="3"/>
  <c r="J94" i="3"/>
  <c r="J109" i="3"/>
  <c r="H40" i="3"/>
  <c r="I45" i="3"/>
  <c r="H105" i="3"/>
  <c r="I72" i="3"/>
  <c r="H77" i="3"/>
  <c r="H49" i="3"/>
  <c r="J81" i="3"/>
  <c r="H113" i="3"/>
  <c r="K145" i="3"/>
  <c r="I50" i="3"/>
  <c r="H66" i="3"/>
  <c r="J132" i="3"/>
  <c r="K73" i="3"/>
  <c r="I138" i="3"/>
  <c r="I93" i="3"/>
  <c r="H101" i="3"/>
  <c r="J117" i="3"/>
  <c r="J133" i="3"/>
  <c r="H134" i="3"/>
  <c r="K117" i="3" l="1"/>
  <c r="J140" i="3"/>
  <c r="K140" i="3"/>
  <c r="K125" i="3"/>
  <c r="I125" i="3"/>
  <c r="H125" i="3"/>
  <c r="H129" i="3"/>
  <c r="J129" i="3"/>
  <c r="K129" i="3"/>
  <c r="I129" i="3"/>
  <c r="I89" i="3"/>
  <c r="J89" i="3"/>
  <c r="H89" i="3"/>
  <c r="K89" i="3"/>
  <c r="I55" i="3"/>
  <c r="K55" i="3"/>
  <c r="H55" i="3"/>
  <c r="J55" i="3"/>
  <c r="H71" i="3"/>
  <c r="I71" i="3"/>
  <c r="H75" i="3"/>
  <c r="K75" i="3"/>
  <c r="I75" i="3"/>
  <c r="K118" i="3"/>
  <c r="J118" i="3"/>
  <c r="I47" i="3"/>
  <c r="K47" i="3"/>
  <c r="K90" i="3"/>
  <c r="I90" i="3"/>
  <c r="H97" i="3"/>
  <c r="J97" i="3"/>
  <c r="H120" i="3"/>
  <c r="I120" i="3"/>
  <c r="J120" i="3"/>
  <c r="K120" i="3"/>
  <c r="K151" i="3"/>
  <c r="H151" i="3"/>
  <c r="I151" i="3"/>
  <c r="J151" i="3"/>
  <c r="K148" i="3"/>
  <c r="I82" i="3"/>
  <c r="J88" i="3"/>
  <c r="J124" i="3"/>
  <c r="K54" i="3"/>
  <c r="K78" i="3"/>
  <c r="H150" i="3"/>
  <c r="H118" i="3"/>
  <c r="K147" i="3"/>
  <c r="I77" i="3"/>
  <c r="H139" i="3"/>
  <c r="K52" i="3"/>
  <c r="J50" i="3"/>
  <c r="I68" i="3"/>
  <c r="J138" i="3"/>
  <c r="K100" i="3"/>
  <c r="H52" i="3"/>
  <c r="I104" i="3"/>
  <c r="J52" i="3"/>
  <c r="H107" i="3"/>
  <c r="I95" i="3"/>
  <c r="J68" i="3"/>
  <c r="K95" i="3"/>
  <c r="H112" i="3"/>
  <c r="J144" i="3"/>
  <c r="K138" i="3"/>
  <c r="H138" i="3"/>
  <c r="H136" i="3"/>
  <c r="K128" i="3"/>
  <c r="I73" i="3"/>
  <c r="K142" i="3"/>
  <c r="K86" i="3"/>
  <c r="I48" i="3"/>
  <c r="J73" i="3"/>
  <c r="H73" i="3"/>
  <c r="J48" i="3"/>
  <c r="H128" i="3"/>
  <c r="J41" i="3"/>
  <c r="H127" i="3"/>
  <c r="K116" i="3"/>
  <c r="K48" i="3"/>
  <c r="J92" i="3"/>
  <c r="I128" i="3"/>
  <c r="K41" i="3"/>
  <c r="I41" i="3"/>
  <c r="H126" i="3"/>
  <c r="J45" i="3"/>
  <c r="H90" i="3"/>
  <c r="K68" i="3"/>
  <c r="K135" i="3"/>
  <c r="J66" i="3"/>
  <c r="J53" i="3"/>
  <c r="I60" i="3"/>
  <c r="K64" i="3"/>
  <c r="K58" i="3"/>
  <c r="I64" i="3"/>
  <c r="H78" i="3"/>
  <c r="J78" i="3"/>
  <c r="K72" i="3"/>
  <c r="I81" i="3"/>
  <c r="H109" i="3"/>
  <c r="J64" i="3"/>
  <c r="K112" i="3"/>
  <c r="H54" i="3"/>
  <c r="J116" i="3"/>
  <c r="H50" i="3"/>
  <c r="I148" i="3"/>
  <c r="I116" i="3"/>
  <c r="H51" i="3"/>
  <c r="J60" i="3"/>
  <c r="J135" i="3"/>
  <c r="J51" i="3"/>
  <c r="I109" i="3"/>
  <c r="K50" i="3"/>
  <c r="H116" i="3"/>
  <c r="H143" i="3"/>
  <c r="I51" i="3"/>
  <c r="H145" i="3"/>
  <c r="J49" i="3"/>
  <c r="J112" i="3"/>
  <c r="I108" i="3"/>
  <c r="H110" i="3"/>
  <c r="K109" i="3"/>
  <c r="I97" i="3"/>
  <c r="K97" i="3"/>
  <c r="J100" i="3"/>
  <c r="K103" i="3"/>
  <c r="J137" i="3"/>
  <c r="H42" i="3"/>
  <c r="I84" i="3"/>
  <c r="J57" i="3"/>
  <c r="I92" i="3"/>
  <c r="J142" i="3"/>
  <c r="I150" i="3"/>
  <c r="K101" i="3"/>
  <c r="K150" i="3"/>
  <c r="J101" i="3"/>
  <c r="J150" i="3"/>
  <c r="I56" i="3"/>
  <c r="I132" i="3"/>
  <c r="H100" i="3"/>
  <c r="I147" i="3"/>
  <c r="K144" i="3"/>
  <c r="K83" i="3"/>
  <c r="I112" i="3"/>
  <c r="J145" i="3"/>
  <c r="H60" i="3"/>
  <c r="H61" i="3"/>
  <c r="I145" i="3"/>
  <c r="H144" i="3"/>
  <c r="I119" i="3"/>
  <c r="H65" i="3"/>
  <c r="I40" i="3"/>
  <c r="I83" i="3"/>
  <c r="I144" i="3"/>
  <c r="I85" i="3"/>
  <c r="J83" i="3"/>
  <c r="J147" i="3"/>
  <c r="H106" i="3"/>
  <c r="J121" i="3"/>
  <c r="H46" i="3"/>
  <c r="J80" i="3"/>
  <c r="I66" i="3"/>
  <c r="I46" i="3"/>
  <c r="I54" i="3"/>
  <c r="I43" i="3"/>
  <c r="H92" i="3"/>
  <c r="H43" i="3"/>
  <c r="H99" i="3"/>
  <c r="I131" i="3"/>
  <c r="H38" i="3"/>
  <c r="J74" i="3"/>
  <c r="I101" i="3"/>
  <c r="J148" i="3"/>
  <c r="J103" i="3"/>
  <c r="I98" i="3"/>
  <c r="I139" i="3"/>
  <c r="J79" i="3"/>
  <c r="K139" i="3"/>
  <c r="I149" i="3"/>
  <c r="K57" i="3"/>
  <c r="I94" i="3"/>
  <c r="I53" i="3"/>
  <c r="J86" i="3"/>
  <c r="H104" i="3"/>
  <c r="K104" i="3"/>
  <c r="J39" i="3"/>
  <c r="J107" i="3"/>
  <c r="K71" i="3"/>
  <c r="I117" i="3"/>
  <c r="J125" i="3"/>
  <c r="J104" i="3"/>
  <c r="H149" i="3"/>
  <c r="H121" i="3"/>
  <c r="I118" i="3"/>
  <c r="I142" i="3"/>
  <c r="K46" i="3"/>
  <c r="H108" i="3"/>
  <c r="H91" i="3"/>
  <c r="J69" i="3"/>
  <c r="H44" i="3"/>
  <c r="H122" i="3"/>
  <c r="I88" i="3"/>
  <c r="H124" i="3"/>
  <c r="J82" i="3"/>
  <c r="I62" i="3"/>
  <c r="I103" i="3"/>
  <c r="K59" i="3"/>
  <c r="H142" i="3"/>
  <c r="I79" i="3"/>
  <c r="I107" i="3"/>
  <c r="J43" i="3"/>
  <c r="J139" i="3"/>
  <c r="K79" i="3"/>
  <c r="I121" i="3"/>
  <c r="I57" i="3"/>
  <c r="J108" i="3"/>
  <c r="H95" i="3"/>
  <c r="H86" i="3"/>
  <c r="J134" i="3"/>
  <c r="J136" i="3"/>
  <c r="K108" i="3"/>
  <c r="K92" i="3"/>
  <c r="K136" i="3"/>
  <c r="J71" i="3"/>
  <c r="K107" i="3"/>
  <c r="J149" i="3"/>
  <c r="I86" i="3"/>
  <c r="I38" i="3"/>
  <c r="H82" i="3"/>
  <c r="J98" i="3"/>
  <c r="J56" i="3"/>
  <c r="I134" i="3"/>
  <c r="J38" i="3"/>
  <c r="I49" i="3"/>
  <c r="H45" i="3"/>
  <c r="K49" i="3"/>
  <c r="K45" i="3"/>
  <c r="K82" i="3"/>
  <c r="K87" i="3"/>
  <c r="K96" i="3"/>
  <c r="K77" i="3"/>
  <c r="K131" i="3"/>
  <c r="K56" i="3"/>
  <c r="K99" i="3"/>
  <c r="I124" i="3"/>
  <c r="H98" i="3"/>
  <c r="K134" i="3"/>
  <c r="K62" i="3"/>
  <c r="K60" i="3"/>
  <c r="J62" i="3"/>
  <c r="J130" i="3"/>
  <c r="H103" i="3"/>
  <c r="J99" i="3"/>
  <c r="K124" i="3"/>
  <c r="I100" i="3"/>
  <c r="H62" i="3"/>
  <c r="J44" i="3"/>
  <c r="J77" i="3"/>
  <c r="H131" i="3"/>
  <c r="I99" i="3"/>
  <c r="H85" i="3"/>
  <c r="H70" i="3"/>
  <c r="H132" i="3"/>
  <c r="K61" i="3"/>
  <c r="K122" i="3"/>
  <c r="I61" i="3"/>
  <c r="K44" i="3"/>
  <c r="I91" i="3"/>
  <c r="J91" i="3"/>
  <c r="K69" i="3"/>
  <c r="J122" i="3"/>
  <c r="K85" i="3"/>
  <c r="K146" i="3"/>
  <c r="I123" i="3"/>
  <c r="K91" i="3"/>
  <c r="K123" i="3"/>
  <c r="J85" i="3"/>
  <c r="H147" i="3"/>
  <c r="H69" i="3"/>
  <c r="J114" i="3"/>
  <c r="J76" i="3"/>
  <c r="J123" i="3"/>
  <c r="I44" i="3"/>
  <c r="J115" i="3"/>
  <c r="H135" i="3"/>
  <c r="J40" i="3"/>
  <c r="H81" i="3"/>
  <c r="K81" i="3"/>
  <c r="K119" i="3"/>
  <c r="H119" i="3"/>
  <c r="K65" i="3"/>
  <c r="J119" i="3"/>
  <c r="K40" i="3"/>
  <c r="I111" i="3"/>
  <c r="I67" i="3"/>
  <c r="K88" i="3"/>
  <c r="J63" i="3"/>
  <c r="K63" i="3"/>
  <c r="I136" i="3"/>
  <c r="K93" i="3"/>
  <c r="H93" i="3"/>
  <c r="H94" i="3"/>
  <c r="J90" i="3"/>
  <c r="H130" i="3"/>
  <c r="H84" i="3"/>
  <c r="H57" i="3"/>
  <c r="H88" i="3"/>
  <c r="H140" i="3"/>
  <c r="J67" i="3"/>
  <c r="K67" i="3"/>
  <c r="I140" i="3"/>
  <c r="I133" i="3"/>
  <c r="I42" i="3"/>
  <c r="J93" i="3"/>
  <c r="I130" i="3"/>
  <c r="J84" i="3"/>
  <c r="K70" i="3"/>
  <c r="K132" i="3"/>
  <c r="H133" i="3"/>
  <c r="I137" i="3"/>
  <c r="K133" i="3"/>
  <c r="K94" i="3"/>
  <c r="K130" i="3"/>
  <c r="J70" i="3"/>
  <c r="I69" i="3"/>
  <c r="H137" i="3"/>
  <c r="H39" i="3"/>
  <c r="H111" i="3"/>
  <c r="I39" i="3"/>
  <c r="J143" i="3"/>
  <c r="J75" i="3"/>
  <c r="J111" i="3"/>
  <c r="J42" i="3"/>
  <c r="H63" i="3"/>
  <c r="I70" i="3"/>
  <c r="I74" i="3"/>
  <c r="I96" i="3"/>
  <c r="K74" i="3"/>
  <c r="H117" i="3"/>
  <c r="J141" i="3"/>
  <c r="K53" i="3"/>
  <c r="K105" i="3"/>
  <c r="H53" i="3"/>
  <c r="H87" i="3"/>
  <c r="I87" i="3"/>
  <c r="K143" i="3"/>
  <c r="J47" i="3"/>
  <c r="K102" i="3"/>
  <c r="I146" i="3"/>
  <c r="H141" i="3"/>
  <c r="H47" i="3"/>
  <c r="H102" i="3"/>
  <c r="J102" i="3"/>
  <c r="H146" i="3"/>
  <c r="H96" i="3"/>
  <c r="I59" i="3"/>
  <c r="I143" i="3"/>
  <c r="J59" i="3"/>
  <c r="I141" i="3"/>
  <c r="I105" i="3"/>
  <c r="I126" i="3"/>
  <c r="J146" i="3"/>
  <c r="K66" i="3"/>
  <c r="J54" i="3"/>
  <c r="J96" i="3"/>
  <c r="J87" i="3"/>
  <c r="J105" i="3"/>
  <c r="I127" i="3"/>
  <c r="K113" i="3"/>
  <c r="J113" i="3"/>
  <c r="K126" i="3"/>
  <c r="I65" i="3"/>
  <c r="K115" i="3"/>
  <c r="J127" i="3"/>
  <c r="I76" i="3"/>
  <c r="I113" i="3"/>
  <c r="H114" i="3"/>
  <c r="J126" i="3"/>
  <c r="J65" i="3"/>
  <c r="K127" i="3"/>
  <c r="I80" i="3"/>
  <c r="H58" i="3"/>
  <c r="I114" i="3"/>
  <c r="J58" i="3"/>
  <c r="K114" i="3"/>
  <c r="I58" i="3"/>
  <c r="H115" i="3"/>
  <c r="K76" i="3"/>
  <c r="H76" i="3"/>
  <c r="I115" i="3"/>
  <c r="K80" i="3"/>
  <c r="K110" i="3"/>
  <c r="J110" i="3"/>
  <c r="I110" i="3"/>
  <c r="J72" i="3"/>
  <c r="H72" i="3"/>
  <c r="I106" i="3"/>
  <c r="J106" i="3"/>
  <c r="K106" i="3"/>
  <c r="G2" i="3"/>
  <c r="J20" i="3" l="1"/>
  <c r="H4" i="3"/>
  <c r="I12" i="3"/>
  <c r="H28" i="3"/>
  <c r="K35" i="3"/>
  <c r="H30" i="3"/>
  <c r="H22" i="3"/>
  <c r="H14" i="3"/>
  <c r="H6" i="3"/>
  <c r="K24" i="3"/>
  <c r="J16" i="3"/>
  <c r="H8" i="3"/>
  <c r="K33" i="3"/>
  <c r="H26" i="3"/>
  <c r="H18" i="3"/>
  <c r="H10" i="3"/>
  <c r="H29" i="3"/>
  <c r="K27" i="3"/>
  <c r="K25" i="3"/>
  <c r="I23" i="3"/>
  <c r="I21" i="3"/>
  <c r="K19" i="3"/>
  <c r="K17" i="3"/>
  <c r="K15" i="3"/>
  <c r="I13" i="3"/>
  <c r="K11" i="3"/>
  <c r="H9" i="3"/>
  <c r="J7" i="3"/>
  <c r="H5" i="3"/>
  <c r="J3" i="3"/>
  <c r="K34" i="3"/>
  <c r="H32" i="3"/>
  <c r="I36" i="3"/>
  <c r="K2" i="3"/>
  <c r="I2" i="3"/>
  <c r="H2" i="3"/>
  <c r="J2" i="3"/>
  <c r="I30" i="3"/>
  <c r="K20" i="3"/>
  <c r="K12" i="3"/>
  <c r="H35" i="3"/>
  <c r="I35" i="3"/>
  <c r="J35" i="3"/>
  <c r="H37" i="3"/>
  <c r="I37" i="3"/>
  <c r="J37" i="3"/>
  <c r="K37" i="3"/>
  <c r="H31" i="3"/>
  <c r="I31" i="3"/>
  <c r="J31" i="3"/>
  <c r="K31" i="3"/>
  <c r="J27" i="3"/>
  <c r="I7" i="3"/>
  <c r="I20" i="3" l="1"/>
  <c r="K4" i="3"/>
  <c r="J24" i="3"/>
  <c r="J36" i="3"/>
  <c r="J4" i="3"/>
  <c r="H12" i="3"/>
  <c r="I4" i="3"/>
  <c r="K13" i="3"/>
  <c r="J25" i="3"/>
  <c r="H20" i="3"/>
  <c r="H25" i="3"/>
  <c r="K36" i="3"/>
  <c r="H16" i="3"/>
  <c r="I10" i="3"/>
  <c r="J19" i="3"/>
  <c r="H23" i="3"/>
  <c r="I25" i="3"/>
  <c r="I19" i="3"/>
  <c r="K5" i="3"/>
  <c r="K21" i="3"/>
  <c r="J33" i="3"/>
  <c r="I5" i="3"/>
  <c r="J21" i="3"/>
  <c r="I33" i="3"/>
  <c r="K9" i="3"/>
  <c r="H3" i="3"/>
  <c r="H19" i="3"/>
  <c r="J5" i="3"/>
  <c r="H21" i="3"/>
  <c r="H33" i="3"/>
  <c r="I8" i="3"/>
  <c r="I16" i="3"/>
  <c r="J12" i="3"/>
  <c r="K16" i="3"/>
  <c r="J9" i="3"/>
  <c r="I3" i="3"/>
  <c r="K8" i="3"/>
  <c r="I28" i="3"/>
  <c r="J26" i="3"/>
  <c r="I26" i="3"/>
  <c r="K3" i="3"/>
  <c r="K30" i="3"/>
  <c r="H7" i="3"/>
  <c r="J30" i="3"/>
  <c r="K28" i="3"/>
  <c r="J15" i="3"/>
  <c r="J8" i="3"/>
  <c r="K22" i="3"/>
  <c r="J28" i="3"/>
  <c r="I34" i="3"/>
  <c r="K23" i="3"/>
  <c r="K14" i="3"/>
  <c r="J18" i="3"/>
  <c r="I22" i="3"/>
  <c r="K7" i="3"/>
  <c r="J23" i="3"/>
  <c r="K10" i="3"/>
  <c r="J14" i="3"/>
  <c r="I18" i="3"/>
  <c r="I17" i="3"/>
  <c r="K18" i="3"/>
  <c r="J22" i="3"/>
  <c r="J10" i="3"/>
  <c r="I14" i="3"/>
  <c r="K26" i="3"/>
  <c r="I24" i="3"/>
  <c r="I11" i="3"/>
  <c r="H24" i="3"/>
  <c r="H11" i="3"/>
  <c r="K6" i="3"/>
  <c r="J13" i="3"/>
  <c r="H36" i="3"/>
  <c r="J29" i="3"/>
  <c r="J6" i="3"/>
  <c r="J11" i="3"/>
  <c r="K29" i="3"/>
  <c r="H13" i="3"/>
  <c r="I29" i="3"/>
  <c r="I6" i="3"/>
  <c r="H27" i="3"/>
  <c r="I27" i="3"/>
  <c r="I15" i="3"/>
  <c r="K32" i="3"/>
  <c r="H15" i="3"/>
  <c r="J32" i="3"/>
  <c r="I32" i="3"/>
  <c r="I9" i="3"/>
  <c r="J34" i="3"/>
  <c r="J17" i="3"/>
  <c r="H34" i="3"/>
  <c r="H17" i="3"/>
  <c r="O2" i="3" l="1"/>
  <c r="M2" i="3"/>
  <c r="P2" i="3"/>
  <c r="N2" i="3"/>
  <c r="N3" i="3" l="1"/>
  <c r="M3" i="3"/>
  <c r="P3" i="3"/>
  <c r="O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76C69F-33F0-4228-8D9E-9EABC0AFCD61}" keepAlive="1" name="Requête - GDP Quarterly" description="Connexion à la requête « GDP Quarterly » dans le classeur." type="5" refreshedVersion="6" background="1" saveData="1">
    <dbPr connection="Provider=Microsoft.Mashup.OleDb.1;Data Source=$Workbook$;Location=GDP Quarterly;Extended Properties=&quot;&quot;" command="SELECT * FROM [GDP Quarterly]"/>
  </connection>
  <connection id="2" xr16:uid="{87DD0B12-1301-4706-B0AE-ED9CC8D6EBBD}" keepAlive="1" name="Requête - S&amp;P500 Monthly" description="Connexion à la requête « S&amp;P500 Monthly » dans le classeur." type="5" refreshedVersion="6" background="1" saveData="1">
    <dbPr connection="Provider=Microsoft.Mashup.OleDb.1;Data Source=$Workbook$;Location=S&amp;P500 Monthly;Extended Properties=&quot;&quot;" command="SELECT * FROM [S&amp;P500 Monthly]"/>
  </connection>
  <connection id="3" xr16:uid="{30F30FE5-7075-4894-9F7E-76FF8819B5E4}" keepAlive="1" name="Requête - SP500_REAL_PRICE_MONTH" description="Connexion à la requête « SP500_REAL_PRICE_MONTH » dans le classeur." type="5" refreshedVersion="6" background="1">
    <dbPr connection="Provider=Microsoft.Mashup.OleDb.1;Data Source=$Workbook$;Location=SP500_REAL_PRICE_MONTH;Extended Properties=&quot;&quot;" command="SELECT * FROM [SP500_REAL_PRICE_MONTH]"/>
  </connection>
</connections>
</file>

<file path=xl/sharedStrings.xml><?xml version="1.0" encoding="utf-8"?>
<sst xmlns="http://schemas.openxmlformats.org/spreadsheetml/2006/main" count="20" uniqueCount="19">
  <si>
    <t>Real GDP US</t>
  </si>
  <si>
    <t>https://fred.stlouisfed.org/series/GDPC1</t>
  </si>
  <si>
    <t>DATE</t>
  </si>
  <si>
    <t>GDPC1</t>
  </si>
  <si>
    <t>GDP</t>
  </si>
  <si>
    <t>S&amp;P</t>
  </si>
  <si>
    <t>S&amp;P rising</t>
  </si>
  <si>
    <t>GDP rising</t>
  </si>
  <si>
    <t>Date</t>
  </si>
  <si>
    <t>Open</t>
  </si>
  <si>
    <t>High</t>
  </si>
  <si>
    <t>Low</t>
  </si>
  <si>
    <t>Close</t>
  </si>
  <si>
    <t>Adj Close</t>
  </si>
  <si>
    <t>Volume</t>
  </si>
  <si>
    <t>https://fred.stlouisfed.org/graph/fredgraph.csv?id=GDPC1&amp;fq=Monthly</t>
  </si>
  <si>
    <t>Lag</t>
  </si>
  <si>
    <t>https://query1.finance.yahoo.com/v7/finance/download/^GSPC?period1=-252374400&amp;period2=1682035200&amp;interval=1mo&amp;events=history&amp;includeAdjustedClose=true</t>
  </si>
  <si>
    <t>S&amp;P 500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</si>
</sst>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9">
    <dxf>
      <numFmt numFmtId="19" formatCode="dd/mm/yyyy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D3C84AB-9456-4ECE-9669-2D2EE3770ADF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GDPC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36A8F82-7795-4FA7-A0BB-CE94A524CA3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BB6268-97DF-4CCB-9731-B80B932DF4AD}" name="GDP_Quarterly" displayName="GDP_Quarterly" ref="A1:B308" tableType="queryTable" totalsRowShown="0">
  <autoFilter ref="A1:B308" xr:uid="{6A28DCE7-99FB-4583-9460-5B062B79B382}"/>
  <tableColumns count="2">
    <tableColumn id="1" xr3:uid="{FAEF7758-5D90-457B-9511-CF8B365E394D}" uniqueName="1" name="DATE" queryTableFieldId="1" dataDxfId="0"/>
    <tableColumn id="2" xr3:uid="{89F69AC9-19F2-4819-8A0A-885C310DF696}" uniqueName="2" name="GDPC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0C7AB-DFEF-476E-83A3-626FFB487C1E}" name="S_P500_Monthly" displayName="S_P500_Monthly" ref="A1:G468" tableType="queryTable" totalsRowShown="0" headerRowDxfId="8">
  <autoFilter ref="A1:G468" xr:uid="{BFCEF60C-5BBD-46DE-A8FB-24D1794D2AD6}"/>
  <tableColumns count="7">
    <tableColumn id="1" xr3:uid="{FEAA7CEB-00E6-4A19-87D8-2C4758FDCD2D}" uniqueName="1" name="Date" queryTableFieldId="1" dataDxfId="7"/>
    <tableColumn id="2" xr3:uid="{551823A8-3347-492F-8597-793D03614847}" uniqueName="2" name="Open" queryTableFieldId="2" dataDxfId="6"/>
    <tableColumn id="3" xr3:uid="{3018ED3A-A830-4E52-A888-3F5E47CD4F04}" uniqueName="3" name="High" queryTableFieldId="3" dataDxfId="5"/>
    <tableColumn id="4" xr3:uid="{7F5B3E65-83B6-4C48-8FB8-98F48E7E52DB}" uniqueName="4" name="Low" queryTableFieldId="4" dataDxfId="4"/>
    <tableColumn id="5" xr3:uid="{AA4A85E9-6425-4494-B5CC-7800113127BC}" uniqueName="5" name="Close" queryTableFieldId="5" dataDxfId="3"/>
    <tableColumn id="6" xr3:uid="{DBF122E5-9999-42D4-B86A-0A5B30AE5272}" uniqueName="6" name="Adj Close" queryTableFieldId="6" dataDxfId="2"/>
    <tableColumn id="7" xr3:uid="{FA73EFD3-A617-4A89-9D93-2084EB6D187C}" uniqueName="7" name="Volume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query1.finance.yahoo.com/v7/finance/download/%5eGSPC?period1=-252374400&amp;period2=1682035200&amp;interval=1mo&amp;events=history&amp;includeAdjustedClose=true" TargetMode="External"/><Relationship Id="rId2" Type="http://schemas.openxmlformats.org/officeDocument/2006/relationships/hyperlink" Target="https://fred.stlouisfed.org/series/GDPC1" TargetMode="External"/><Relationship Id="rId1" Type="http://schemas.openxmlformats.org/officeDocument/2006/relationships/hyperlink" Target="https://fred.stlouisfed.org/graph/fredgraph.csv?id=GDPC1&amp;fq=Monthly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query1.finance.yahoo.com/v7/finance/download/%5eGSPC?period1=-252374400&amp;period2=1682035200&amp;interval=1mo&amp;events=history&amp;includeAdjustedClos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CEBB-8EE9-418C-8F9F-2CA8C510F800}">
  <dimension ref="A1:T306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3" max="3" width="11.42578125" style="2"/>
    <col min="4" max="5" width="11.42578125" style="4"/>
  </cols>
  <sheetData>
    <row r="1" spans="1:20" s="13" customFormat="1" x14ac:dyDescent="0.25">
      <c r="A1" s="15" t="s">
        <v>4</v>
      </c>
      <c r="B1" s="15"/>
      <c r="C1" s="14" t="s">
        <v>5</v>
      </c>
      <c r="D1" s="14"/>
      <c r="E1" s="12"/>
      <c r="F1" s="13" t="s">
        <v>6</v>
      </c>
      <c r="G1" s="13" t="s">
        <v>7</v>
      </c>
      <c r="H1" s="13" t="str">
        <f>"0,0"</f>
        <v>0,0</v>
      </c>
      <c r="I1" s="13" t="str">
        <f>"1,1"</f>
        <v>1,1</v>
      </c>
      <c r="J1" s="13" t="str">
        <f>"0,1"</f>
        <v>0,1</v>
      </c>
      <c r="K1" s="13" t="str">
        <f>"1,0"</f>
        <v>1,0</v>
      </c>
      <c r="M1" s="13" t="str">
        <f>"0,0"</f>
        <v>0,0</v>
      </c>
      <c r="N1" s="13" t="str">
        <f>"1,1"</f>
        <v>1,1</v>
      </c>
      <c r="O1" s="13" t="str">
        <f>"0,1"</f>
        <v>0,1</v>
      </c>
      <c r="P1" s="13" t="str">
        <f>"1,0"</f>
        <v>1,0</v>
      </c>
    </row>
    <row r="2" spans="1:20" x14ac:dyDescent="0.25">
      <c r="A2" s="2">
        <f>GDP_Quarterly[[#This Row],[DATE]]</f>
        <v>45108</v>
      </c>
      <c r="B2">
        <f>GDP_Quarterly[[#This Row],[GDPC1]]</f>
        <v>22491.566999999999</v>
      </c>
      <c r="C2" s="2">
        <f>IFERROR(INDEX('S&amp;P 500 (1M)'!A:G,MATCH(EDATE(A2, -$T$2),'S&amp;P 500 (1M)'!A:A,0),1), "")</f>
        <v>44986</v>
      </c>
      <c r="D2" s="4">
        <f>IFERROR(INDEX('S&amp;P 500 (1M)'!A:G,MATCH(EDATE(A2, -$T$2),'S&amp;P 500 (1M)'!A:A,0),6), "")</f>
        <v>4109.3100590000004</v>
      </c>
      <c r="E2" s="4" t="str">
        <f>IFERROR(INDEX(#REF!,MATCH(EDATE(A2, -$T$2),#REF!,0),2), "")</f>
        <v/>
      </c>
      <c r="F2">
        <f>IF(D2&gt;=D3,1,0)</f>
        <v>1</v>
      </c>
      <c r="G2">
        <f>IF(B2&gt;B3,1,0)</f>
        <v>1</v>
      </c>
      <c r="H2" t="str">
        <f>IF(AND(F2=0,G2=0),1,"")</f>
        <v/>
      </c>
      <c r="I2">
        <f>IF(AND(F2=1,G2=1),1,"")</f>
        <v>1</v>
      </c>
      <c r="J2" t="str">
        <f>IF(AND(F2=0,G2=1),1,"")</f>
        <v/>
      </c>
      <c r="K2" t="str">
        <f>IF(AND(F2=1,G2=0),1,"")</f>
        <v/>
      </c>
      <c r="M2">
        <f>SUM(H:H)</f>
        <v>7</v>
      </c>
      <c r="N2">
        <f>SUM(I:I)</f>
        <v>97</v>
      </c>
      <c r="O2">
        <f>SUM(J:J)</f>
        <v>37</v>
      </c>
      <c r="P2">
        <f>SUM(K:K)</f>
        <v>9</v>
      </c>
      <c r="S2" t="s">
        <v>16</v>
      </c>
      <c r="T2">
        <v>4</v>
      </c>
    </row>
    <row r="3" spans="1:20" x14ac:dyDescent="0.25">
      <c r="A3" s="2">
        <f>GDP_Quarterly[[#This Row],[DATE]]</f>
        <v>45017</v>
      </c>
      <c r="B3">
        <f>GDP_Quarterly[[#This Row],[GDPC1]]</f>
        <v>22225.35</v>
      </c>
      <c r="C3" s="2">
        <f>IFERROR(INDEX('S&amp;P 500 (1M)'!A:G,MATCH(EDATE(A3, -$T$2),'S&amp;P 500 (1M)'!A:A,0),1), "")</f>
        <v>44896</v>
      </c>
      <c r="D3" s="4">
        <f>IFERROR(INDEX('S&amp;P 500 (1M)'!A:G,MATCH(EDATE(A3, -$T$2),'S&amp;P 500 (1M)'!A:A,0),6), "")</f>
        <v>3839.5</v>
      </c>
      <c r="F3">
        <f t="shared" ref="F3:F66" si="0">IF(D3&gt;=D4,1,0)</f>
        <v>1</v>
      </c>
      <c r="G3">
        <f t="shared" ref="G3:G66" si="1">IF(B3&gt;B4,1,0)</f>
        <v>1</v>
      </c>
      <c r="H3" t="str">
        <f t="shared" ref="H3:H37" si="2">IF(AND(F3=0,G3=0),1,"")</f>
        <v/>
      </c>
      <c r="I3">
        <f t="shared" ref="I3:I37" si="3">IF(AND(F3=1,G3=1),1,"")</f>
        <v>1</v>
      </c>
      <c r="J3" t="str">
        <f t="shared" ref="J3:J37" si="4">IF(AND(F3=0,G3=1),1,"")</f>
        <v/>
      </c>
      <c r="K3" t="str">
        <f t="shared" ref="K3:K37" si="5">IF(AND(F3=1,G3=0),1,"")</f>
        <v/>
      </c>
      <c r="M3" s="3">
        <f>M2/($M$2+$N$2+$O$2+$P$2)</f>
        <v>4.6666666666666669E-2</v>
      </c>
      <c r="N3" s="3">
        <f>N2/($M$2+$N$2+$O$2+$P$2)</f>
        <v>0.64666666666666661</v>
      </c>
      <c r="O3" s="3">
        <f>O2/($M$2+$N$2+$O$2+$P$2)</f>
        <v>0.24666666666666667</v>
      </c>
      <c r="P3" s="3">
        <f>P2/($M$2+$N$2+$O$2+$P$2)</f>
        <v>0.06</v>
      </c>
    </row>
    <row r="4" spans="1:20" x14ac:dyDescent="0.25">
      <c r="A4" s="2">
        <f>GDP_Quarterly[[#This Row],[DATE]]</f>
        <v>44927</v>
      </c>
      <c r="B4">
        <f>GDP_Quarterly[[#This Row],[GDPC1]]</f>
        <v>22112.329000000002</v>
      </c>
      <c r="C4" s="2">
        <f>IFERROR(INDEX('S&amp;P 500 (1M)'!A:G,MATCH(EDATE(A4, -$T$2),'S&amp;P 500 (1M)'!A:A,0),1), "")</f>
        <v>44805</v>
      </c>
      <c r="D4" s="4">
        <f>IFERROR(INDEX('S&amp;P 500 (1M)'!A:G,MATCH(EDATE(A4, -$T$2),'S&amp;P 500 (1M)'!A:A,0),6), "")</f>
        <v>3585.6201169999999</v>
      </c>
      <c r="F4">
        <f t="shared" si="0"/>
        <v>0</v>
      </c>
      <c r="G4">
        <f t="shared" si="1"/>
        <v>1</v>
      </c>
      <c r="H4" t="str">
        <f t="shared" si="2"/>
        <v/>
      </c>
      <c r="I4" t="str">
        <f t="shared" si="3"/>
        <v/>
      </c>
      <c r="J4">
        <f t="shared" si="4"/>
        <v>1</v>
      </c>
      <c r="K4" t="str">
        <f t="shared" si="5"/>
        <v/>
      </c>
    </row>
    <row r="5" spans="1:20" x14ac:dyDescent="0.25">
      <c r="A5" s="2">
        <f>GDP_Quarterly[[#This Row],[DATE]]</f>
        <v>44835</v>
      </c>
      <c r="B5">
        <f>GDP_Quarterly[[#This Row],[GDPC1]]</f>
        <v>21989.981</v>
      </c>
      <c r="C5" s="2">
        <f>IFERROR(INDEX('S&amp;P 500 (1M)'!A:G,MATCH(EDATE(A5, -$T$2),'S&amp;P 500 (1M)'!A:A,0),1), "")</f>
        <v>44713</v>
      </c>
      <c r="D5" s="4">
        <f>IFERROR(INDEX('S&amp;P 500 (1M)'!A:G,MATCH(EDATE(A5, -$T$2),'S&amp;P 500 (1M)'!A:A,0),6), "")</f>
        <v>3785.3798830000001</v>
      </c>
      <c r="F5">
        <f t="shared" si="0"/>
        <v>0</v>
      </c>
      <c r="G5">
        <f t="shared" si="1"/>
        <v>1</v>
      </c>
      <c r="H5" t="str">
        <f t="shared" si="2"/>
        <v/>
      </c>
      <c r="I5" t="str">
        <f t="shared" si="3"/>
        <v/>
      </c>
      <c r="J5">
        <f t="shared" si="4"/>
        <v>1</v>
      </c>
      <c r="K5" t="str">
        <f t="shared" si="5"/>
        <v/>
      </c>
    </row>
    <row r="6" spans="1:20" x14ac:dyDescent="0.25">
      <c r="A6" s="2">
        <f>GDP_Quarterly[[#This Row],[DATE]]</f>
        <v>44743</v>
      </c>
      <c r="B6">
        <f>GDP_Quarterly[[#This Row],[GDPC1]]</f>
        <v>21851.133999999998</v>
      </c>
      <c r="C6" s="2">
        <f>IFERROR(INDEX('S&amp;P 500 (1M)'!A:G,MATCH(EDATE(A6, -$T$2),'S&amp;P 500 (1M)'!A:A,0),1), "")</f>
        <v>44621</v>
      </c>
      <c r="D6" s="4">
        <f>IFERROR(INDEX('S&amp;P 500 (1M)'!A:G,MATCH(EDATE(A6, -$T$2),'S&amp;P 500 (1M)'!A:A,0),6), "")</f>
        <v>4530.4101559999999</v>
      </c>
      <c r="F6">
        <f t="shared" si="0"/>
        <v>0</v>
      </c>
      <c r="G6">
        <f t="shared" si="1"/>
        <v>1</v>
      </c>
      <c r="H6" t="str">
        <f t="shared" si="2"/>
        <v/>
      </c>
      <c r="I6" t="str">
        <f t="shared" si="3"/>
        <v/>
      </c>
      <c r="J6">
        <f t="shared" si="4"/>
        <v>1</v>
      </c>
      <c r="K6" t="str">
        <f t="shared" si="5"/>
        <v/>
      </c>
    </row>
    <row r="7" spans="1:20" x14ac:dyDescent="0.25">
      <c r="A7" s="2">
        <f>GDP_Quarterly[[#This Row],[DATE]]</f>
        <v>44652</v>
      </c>
      <c r="B7">
        <f>GDP_Quarterly[[#This Row],[GDPC1]]</f>
        <v>21708.16</v>
      </c>
      <c r="C7" s="2">
        <f>IFERROR(INDEX('S&amp;P 500 (1M)'!A:G,MATCH(EDATE(A7, -$T$2),'S&amp;P 500 (1M)'!A:A,0),1), "")</f>
        <v>44531</v>
      </c>
      <c r="D7" s="4">
        <f>IFERROR(INDEX('S&amp;P 500 (1M)'!A:G,MATCH(EDATE(A7, -$T$2),'S&amp;P 500 (1M)'!A:A,0),6), "")</f>
        <v>4766.1801759999998</v>
      </c>
      <c r="F7">
        <f t="shared" si="0"/>
        <v>1</v>
      </c>
      <c r="G7">
        <f t="shared" si="1"/>
        <v>0</v>
      </c>
      <c r="H7" t="str">
        <f t="shared" si="2"/>
        <v/>
      </c>
      <c r="I7" t="str">
        <f t="shared" si="3"/>
        <v/>
      </c>
      <c r="J7" t="str">
        <f t="shared" si="4"/>
        <v/>
      </c>
      <c r="K7">
        <f t="shared" si="5"/>
        <v>1</v>
      </c>
    </row>
    <row r="8" spans="1:20" x14ac:dyDescent="0.25">
      <c r="A8" s="2">
        <f>GDP_Quarterly[[#This Row],[DATE]]</f>
        <v>44562</v>
      </c>
      <c r="B8">
        <f>GDP_Quarterly[[#This Row],[GDPC1]]</f>
        <v>21738.870999999999</v>
      </c>
      <c r="C8" s="2">
        <f>IFERROR(INDEX('S&amp;P 500 (1M)'!A:G,MATCH(EDATE(A8, -$T$2),'S&amp;P 500 (1M)'!A:A,0),1), "")</f>
        <v>44440</v>
      </c>
      <c r="D8" s="4">
        <f>IFERROR(INDEX('S&amp;P 500 (1M)'!A:G,MATCH(EDATE(A8, -$T$2),'S&amp;P 500 (1M)'!A:A,0),6), "")</f>
        <v>4307.5400390000004</v>
      </c>
      <c r="F8">
        <f t="shared" si="0"/>
        <v>1</v>
      </c>
      <c r="G8">
        <f t="shared" si="1"/>
        <v>0</v>
      </c>
      <c r="H8" t="str">
        <f t="shared" si="2"/>
        <v/>
      </c>
      <c r="I8" t="str">
        <f t="shared" si="3"/>
        <v/>
      </c>
      <c r="J8" t="str">
        <f t="shared" si="4"/>
        <v/>
      </c>
      <c r="K8">
        <f t="shared" si="5"/>
        <v>1</v>
      </c>
    </row>
    <row r="9" spans="1:20" x14ac:dyDescent="0.25">
      <c r="A9" s="2">
        <f>GDP_Quarterly[[#This Row],[DATE]]</f>
        <v>44470</v>
      </c>
      <c r="B9">
        <f>GDP_Quarterly[[#This Row],[GDPC1]]</f>
        <v>21847.601999999999</v>
      </c>
      <c r="C9" s="2">
        <f>IFERROR(INDEX('S&amp;P 500 (1M)'!A:G,MATCH(EDATE(A9, -$T$2),'S&amp;P 500 (1M)'!A:A,0),1), "")</f>
        <v>44348</v>
      </c>
      <c r="D9" s="4">
        <f>IFERROR(INDEX('S&amp;P 500 (1M)'!A:G,MATCH(EDATE(A9, -$T$2),'S&amp;P 500 (1M)'!A:A,0),6), "")</f>
        <v>4297.5</v>
      </c>
      <c r="F9">
        <f t="shared" si="0"/>
        <v>1</v>
      </c>
      <c r="G9">
        <f t="shared" si="1"/>
        <v>1</v>
      </c>
      <c r="H9" t="str">
        <f t="shared" si="2"/>
        <v/>
      </c>
      <c r="I9">
        <f t="shared" si="3"/>
        <v>1</v>
      </c>
      <c r="J9" t="str">
        <f t="shared" si="4"/>
        <v/>
      </c>
      <c r="K9" t="str">
        <f t="shared" si="5"/>
        <v/>
      </c>
    </row>
    <row r="10" spans="1:20" x14ac:dyDescent="0.25">
      <c r="A10" s="2">
        <f>GDP_Quarterly[[#This Row],[DATE]]</f>
        <v>44378</v>
      </c>
      <c r="B10">
        <f>GDP_Quarterly[[#This Row],[GDPC1]]</f>
        <v>21483.082999999999</v>
      </c>
      <c r="C10" s="2">
        <f>IFERROR(INDEX('S&amp;P 500 (1M)'!A:G,MATCH(EDATE(A10, -$T$2),'S&amp;P 500 (1M)'!A:A,0),1), "")</f>
        <v>44256</v>
      </c>
      <c r="D10" s="4">
        <f>IFERROR(INDEX('S&amp;P 500 (1M)'!A:G,MATCH(EDATE(A10, -$T$2),'S&amp;P 500 (1M)'!A:A,0),6), "")</f>
        <v>3972.889893</v>
      </c>
      <c r="F10">
        <f t="shared" si="0"/>
        <v>1</v>
      </c>
      <c r="G10">
        <f t="shared" si="1"/>
        <v>1</v>
      </c>
      <c r="H10" t="str">
        <f t="shared" si="2"/>
        <v/>
      </c>
      <c r="I10">
        <f t="shared" si="3"/>
        <v>1</v>
      </c>
      <c r="J10" t="str">
        <f t="shared" si="4"/>
        <v/>
      </c>
      <c r="K10" t="str">
        <f t="shared" si="5"/>
        <v/>
      </c>
    </row>
    <row r="11" spans="1:20" s="10" customFormat="1" x14ac:dyDescent="0.25">
      <c r="A11" s="9">
        <f>GDP_Quarterly[[#This Row],[DATE]]</f>
        <v>44287</v>
      </c>
      <c r="B11" s="10">
        <f>GDP_Quarterly[[#This Row],[GDPC1]]</f>
        <v>21309.544000000002</v>
      </c>
      <c r="C11" s="2">
        <f>IFERROR(INDEX('S&amp;P 500 (1M)'!A:G,MATCH(EDATE(A11, -$T$2),'S&amp;P 500 (1M)'!A:A,0),1), "")</f>
        <v>44166</v>
      </c>
      <c r="D11" s="4">
        <f>IFERROR(INDEX('S&amp;P 500 (1M)'!A:G,MATCH(EDATE(A11, -$T$2),'S&amp;P 500 (1M)'!A:A,0),6), "")</f>
        <v>3756.070068</v>
      </c>
      <c r="E11" s="11"/>
      <c r="F11">
        <f t="shared" si="0"/>
        <v>1</v>
      </c>
      <c r="G11">
        <f t="shared" si="1"/>
        <v>1</v>
      </c>
      <c r="H11" s="10" t="str">
        <f t="shared" si="2"/>
        <v/>
      </c>
      <c r="I11" s="10">
        <f t="shared" si="3"/>
        <v>1</v>
      </c>
      <c r="J11" s="10" t="str">
        <f t="shared" si="4"/>
        <v/>
      </c>
      <c r="K11" s="10" t="str">
        <f t="shared" si="5"/>
        <v/>
      </c>
    </row>
    <row r="12" spans="1:20" s="10" customFormat="1" x14ac:dyDescent="0.25">
      <c r="A12" s="9">
        <f>GDP_Quarterly[[#This Row],[DATE]]</f>
        <v>44197</v>
      </c>
      <c r="B12" s="10">
        <f>GDP_Quarterly[[#This Row],[GDPC1]]</f>
        <v>20990.541000000001</v>
      </c>
      <c r="C12" s="9">
        <f>IFERROR(INDEX('S&amp;P 500 (1M)'!A:G,MATCH(EDATE(A12, -$T$2),'S&amp;P 500 (1M)'!A:A,0),1), "")</f>
        <v>44075</v>
      </c>
      <c r="D12" s="11">
        <f>IFERROR(INDEX('S&amp;P 500 (1M)'!A:G,MATCH(EDATE(A12, -$T$2),'S&amp;P 500 (1M)'!A:A,0),6), "")</f>
        <v>3363</v>
      </c>
      <c r="E12" s="11"/>
      <c r="F12" s="10">
        <f t="shared" si="0"/>
        <v>1</v>
      </c>
      <c r="G12" s="10">
        <f t="shared" si="1"/>
        <v>1</v>
      </c>
      <c r="H12" s="10" t="str">
        <f t="shared" si="2"/>
        <v/>
      </c>
      <c r="I12" s="10">
        <f t="shared" si="3"/>
        <v>1</v>
      </c>
      <c r="J12" s="10" t="str">
        <f t="shared" si="4"/>
        <v/>
      </c>
      <c r="K12" s="10" t="str">
        <f t="shared" si="5"/>
        <v/>
      </c>
      <c r="R12" s="9"/>
    </row>
    <row r="13" spans="1:20" x14ac:dyDescent="0.25">
      <c r="A13" s="2">
        <f>GDP_Quarterly[[#This Row],[DATE]]</f>
        <v>44105</v>
      </c>
      <c r="B13">
        <f>GDP_Quarterly[[#This Row],[GDPC1]]</f>
        <v>20724.128000000001</v>
      </c>
      <c r="C13" s="2">
        <f>IFERROR(INDEX('S&amp;P 500 (1M)'!A:G,MATCH(EDATE(A13, -$T$2),'S&amp;P 500 (1M)'!A:A,0),1), "")</f>
        <v>43983</v>
      </c>
      <c r="D13" s="4">
        <f>IFERROR(INDEX('S&amp;P 500 (1M)'!A:G,MATCH(EDATE(A13, -$T$2),'S&amp;P 500 (1M)'!A:A,0),6), "")</f>
        <v>3100.290039</v>
      </c>
      <c r="F13">
        <f t="shared" si="0"/>
        <v>1</v>
      </c>
      <c r="G13">
        <f t="shared" si="1"/>
        <v>1</v>
      </c>
      <c r="H13" t="str">
        <f t="shared" si="2"/>
        <v/>
      </c>
      <c r="I13">
        <f t="shared" si="3"/>
        <v>1</v>
      </c>
      <c r="J13" t="str">
        <f t="shared" si="4"/>
        <v/>
      </c>
      <c r="K13" t="str">
        <f t="shared" si="5"/>
        <v/>
      </c>
    </row>
    <row r="14" spans="1:20" x14ac:dyDescent="0.25">
      <c r="A14" s="2">
        <f>GDP_Quarterly[[#This Row],[DATE]]</f>
        <v>44013</v>
      </c>
      <c r="B14">
        <f>GDP_Quarterly[[#This Row],[GDPC1]]</f>
        <v>20511.785</v>
      </c>
      <c r="C14" s="2">
        <f>IFERROR(INDEX('S&amp;P 500 (1M)'!A:G,MATCH(EDATE(A14, -$T$2),'S&amp;P 500 (1M)'!A:A,0),1), "")</f>
        <v>43891</v>
      </c>
      <c r="D14" s="4">
        <f>IFERROR(INDEX('S&amp;P 500 (1M)'!A:G,MATCH(EDATE(A14, -$T$2),'S&amp;P 500 (1M)'!A:A,0),6), "")</f>
        <v>2584.5900879999999</v>
      </c>
      <c r="F14">
        <f t="shared" si="0"/>
        <v>0</v>
      </c>
      <c r="G14">
        <f t="shared" si="1"/>
        <v>1</v>
      </c>
      <c r="H14" t="str">
        <f t="shared" si="2"/>
        <v/>
      </c>
      <c r="I14" t="str">
        <f t="shared" si="3"/>
        <v/>
      </c>
      <c r="J14">
        <f t="shared" si="4"/>
        <v>1</v>
      </c>
      <c r="K14" t="str">
        <f t="shared" si="5"/>
        <v/>
      </c>
    </row>
    <row r="15" spans="1:20" x14ac:dyDescent="0.25">
      <c r="A15" s="2">
        <f>GDP_Quarterly[[#This Row],[DATE]]</f>
        <v>43922</v>
      </c>
      <c r="B15">
        <f>GDP_Quarterly[[#This Row],[GDPC1]]</f>
        <v>19034.830000000002</v>
      </c>
      <c r="C15" s="2">
        <f>IFERROR(INDEX('S&amp;P 500 (1M)'!A:G,MATCH(EDATE(A15, -$T$2),'S&amp;P 500 (1M)'!A:A,0),1), "")</f>
        <v>43800</v>
      </c>
      <c r="D15" s="4">
        <f>IFERROR(INDEX('S&amp;P 500 (1M)'!A:G,MATCH(EDATE(A15, -$T$2),'S&amp;P 500 (1M)'!A:A,0),6), "")</f>
        <v>3230.780029</v>
      </c>
      <c r="F15">
        <f t="shared" si="0"/>
        <v>1</v>
      </c>
      <c r="G15">
        <f t="shared" si="1"/>
        <v>0</v>
      </c>
      <c r="H15" t="str">
        <f t="shared" si="2"/>
        <v/>
      </c>
      <c r="I15" t="str">
        <f t="shared" si="3"/>
        <v/>
      </c>
      <c r="J15" t="str">
        <f t="shared" si="4"/>
        <v/>
      </c>
      <c r="K15">
        <f t="shared" si="5"/>
        <v>1</v>
      </c>
    </row>
    <row r="16" spans="1:20" x14ac:dyDescent="0.25">
      <c r="A16" s="2">
        <f>GDP_Quarterly[[#This Row],[DATE]]</f>
        <v>43831</v>
      </c>
      <c r="B16">
        <f>GDP_Quarterly[[#This Row],[GDPC1]]</f>
        <v>20665.553</v>
      </c>
      <c r="C16" s="2">
        <f>IFERROR(INDEX('S&amp;P 500 (1M)'!A:G,MATCH(EDATE(A16, -$T$2),'S&amp;P 500 (1M)'!A:A,0),1), "")</f>
        <v>43709</v>
      </c>
      <c r="D16" s="4">
        <f>IFERROR(INDEX('S&amp;P 500 (1M)'!A:G,MATCH(EDATE(A16, -$T$2),'S&amp;P 500 (1M)'!A:A,0),6), "")</f>
        <v>2976.73999</v>
      </c>
      <c r="F16">
        <f t="shared" si="0"/>
        <v>1</v>
      </c>
      <c r="G16">
        <f t="shared" si="1"/>
        <v>0</v>
      </c>
      <c r="H16" t="str">
        <f t="shared" si="2"/>
        <v/>
      </c>
      <c r="I16" t="str">
        <f t="shared" si="3"/>
        <v/>
      </c>
      <c r="J16" t="str">
        <f t="shared" si="4"/>
        <v/>
      </c>
      <c r="K16">
        <f t="shared" si="5"/>
        <v>1</v>
      </c>
    </row>
    <row r="17" spans="1:11" x14ac:dyDescent="0.25">
      <c r="A17" s="2">
        <f>GDP_Quarterly[[#This Row],[DATE]]</f>
        <v>43739</v>
      </c>
      <c r="B17">
        <f>GDP_Quarterly[[#This Row],[GDPC1]]</f>
        <v>20951.088</v>
      </c>
      <c r="C17" s="2">
        <f>IFERROR(INDEX('S&amp;P 500 (1M)'!A:G,MATCH(EDATE(A17, -$T$2),'S&amp;P 500 (1M)'!A:A,0),1), "")</f>
        <v>43617</v>
      </c>
      <c r="D17" s="4">
        <f>IFERROR(INDEX('S&amp;P 500 (1M)'!A:G,MATCH(EDATE(A17, -$T$2),'S&amp;P 500 (1M)'!A:A,0),6), "")</f>
        <v>2941.76001</v>
      </c>
      <c r="F17">
        <f t="shared" si="0"/>
        <v>1</v>
      </c>
      <c r="G17">
        <f t="shared" si="1"/>
        <v>1</v>
      </c>
      <c r="H17" t="str">
        <f t="shared" si="2"/>
        <v/>
      </c>
      <c r="I17">
        <f t="shared" si="3"/>
        <v>1</v>
      </c>
      <c r="J17" t="str">
        <f t="shared" si="4"/>
        <v/>
      </c>
      <c r="K17" t="str">
        <f t="shared" si="5"/>
        <v/>
      </c>
    </row>
    <row r="18" spans="1:11" x14ac:dyDescent="0.25">
      <c r="A18" s="2">
        <f>GDP_Quarterly[[#This Row],[DATE]]</f>
        <v>43647</v>
      </c>
      <c r="B18">
        <f>GDP_Quarterly[[#This Row],[GDPC1]]</f>
        <v>20817.580999999998</v>
      </c>
      <c r="C18" s="2">
        <f>IFERROR(INDEX('S&amp;P 500 (1M)'!A:G,MATCH(EDATE(A18, -$T$2),'S&amp;P 500 (1M)'!A:A,0),1), "")</f>
        <v>43525</v>
      </c>
      <c r="D18" s="4">
        <f>IFERROR(INDEX('S&amp;P 500 (1M)'!A:G,MATCH(EDATE(A18, -$T$2),'S&amp;P 500 (1M)'!A:A,0),6), "")</f>
        <v>2834.3999020000001</v>
      </c>
      <c r="F18">
        <f t="shared" si="0"/>
        <v>1</v>
      </c>
      <c r="G18">
        <f t="shared" si="1"/>
        <v>1</v>
      </c>
      <c r="H18" t="str">
        <f t="shared" si="2"/>
        <v/>
      </c>
      <c r="I18">
        <f t="shared" si="3"/>
        <v>1</v>
      </c>
      <c r="J18" t="str">
        <f t="shared" si="4"/>
        <v/>
      </c>
      <c r="K18" t="str">
        <f t="shared" si="5"/>
        <v/>
      </c>
    </row>
    <row r="19" spans="1:11" x14ac:dyDescent="0.25">
      <c r="A19" s="2">
        <f>GDP_Quarterly[[#This Row],[DATE]]</f>
        <v>43556</v>
      </c>
      <c r="B19">
        <f>GDP_Quarterly[[#This Row],[GDPC1]]</f>
        <v>20584.527999999998</v>
      </c>
      <c r="C19" s="2">
        <f>IFERROR(INDEX('S&amp;P 500 (1M)'!A:G,MATCH(EDATE(A19, -$T$2),'S&amp;P 500 (1M)'!A:A,0),1), "")</f>
        <v>43435</v>
      </c>
      <c r="D19" s="4">
        <f>IFERROR(INDEX('S&amp;P 500 (1M)'!A:G,MATCH(EDATE(A19, -$T$2),'S&amp;P 500 (1M)'!A:A,0),6), "")</f>
        <v>2506.8500979999999</v>
      </c>
      <c r="F19">
        <f t="shared" si="0"/>
        <v>0</v>
      </c>
      <c r="G19">
        <f t="shared" si="1"/>
        <v>1</v>
      </c>
      <c r="H19" t="str">
        <f t="shared" si="2"/>
        <v/>
      </c>
      <c r="I19" t="str">
        <f t="shared" si="3"/>
        <v/>
      </c>
      <c r="J19">
        <f t="shared" si="4"/>
        <v>1</v>
      </c>
      <c r="K19" t="str">
        <f t="shared" si="5"/>
        <v/>
      </c>
    </row>
    <row r="20" spans="1:11" x14ac:dyDescent="0.25">
      <c r="A20" s="2">
        <f>GDP_Quarterly[[#This Row],[DATE]]</f>
        <v>43466</v>
      </c>
      <c r="B20">
        <f>GDP_Quarterly[[#This Row],[GDPC1]]</f>
        <v>20415.150000000001</v>
      </c>
      <c r="C20" s="2">
        <f>IFERROR(INDEX('S&amp;P 500 (1M)'!A:G,MATCH(EDATE(A20, -$T$2),'S&amp;P 500 (1M)'!A:A,0),1), "")</f>
        <v>43344</v>
      </c>
      <c r="D20" s="4">
        <f>IFERROR(INDEX('S&amp;P 500 (1M)'!A:G,MATCH(EDATE(A20, -$T$2),'S&amp;P 500 (1M)'!A:A,0),6), "")</f>
        <v>2913.9799800000001</v>
      </c>
      <c r="F20">
        <f t="shared" si="0"/>
        <v>1</v>
      </c>
      <c r="G20">
        <f t="shared" si="1"/>
        <v>1</v>
      </c>
      <c r="H20" t="str">
        <f t="shared" si="2"/>
        <v/>
      </c>
      <c r="I20">
        <f t="shared" si="3"/>
        <v>1</v>
      </c>
      <c r="J20" t="str">
        <f t="shared" si="4"/>
        <v/>
      </c>
      <c r="K20" t="str">
        <f t="shared" si="5"/>
        <v/>
      </c>
    </row>
    <row r="21" spans="1:11" x14ac:dyDescent="0.25">
      <c r="A21" s="2">
        <f>GDP_Quarterly[[#This Row],[DATE]]</f>
        <v>43374</v>
      </c>
      <c r="B21">
        <f>GDP_Quarterly[[#This Row],[GDPC1]]</f>
        <v>20304.874</v>
      </c>
      <c r="C21" s="2">
        <f>IFERROR(INDEX('S&amp;P 500 (1M)'!A:G,MATCH(EDATE(A21, -$T$2),'S&amp;P 500 (1M)'!A:A,0),1), "")</f>
        <v>43252</v>
      </c>
      <c r="D21" s="4">
        <f>IFERROR(INDEX('S&amp;P 500 (1M)'!A:G,MATCH(EDATE(A21, -$T$2),'S&amp;P 500 (1M)'!A:A,0),6), "")</f>
        <v>2718.3701169999999</v>
      </c>
      <c r="F21">
        <f t="shared" si="0"/>
        <v>1</v>
      </c>
      <c r="G21">
        <f t="shared" si="1"/>
        <v>1</v>
      </c>
      <c r="H21" t="str">
        <f t="shared" si="2"/>
        <v/>
      </c>
      <c r="I21">
        <f t="shared" si="3"/>
        <v>1</v>
      </c>
      <c r="J21" t="str">
        <f t="shared" si="4"/>
        <v/>
      </c>
      <c r="K21" t="str">
        <f t="shared" si="5"/>
        <v/>
      </c>
    </row>
    <row r="22" spans="1:11" x14ac:dyDescent="0.25">
      <c r="A22" s="2">
        <f>GDP_Quarterly[[#This Row],[DATE]]</f>
        <v>43282</v>
      </c>
      <c r="B22">
        <f>GDP_Quarterly[[#This Row],[GDPC1]]</f>
        <v>20276.153999999999</v>
      </c>
      <c r="C22" s="2">
        <f>IFERROR(INDEX('S&amp;P 500 (1M)'!A:G,MATCH(EDATE(A22, -$T$2),'S&amp;P 500 (1M)'!A:A,0),1), "")</f>
        <v>43160</v>
      </c>
      <c r="D22" s="4">
        <f>IFERROR(INDEX('S&amp;P 500 (1M)'!A:G,MATCH(EDATE(A22, -$T$2),'S&amp;P 500 (1M)'!A:A,0),6), "")</f>
        <v>2640.8701169999999</v>
      </c>
      <c r="F22">
        <f t="shared" si="0"/>
        <v>0</v>
      </c>
      <c r="G22">
        <f t="shared" si="1"/>
        <v>1</v>
      </c>
      <c r="H22" t="str">
        <f t="shared" si="2"/>
        <v/>
      </c>
      <c r="I22" t="str">
        <f t="shared" si="3"/>
        <v/>
      </c>
      <c r="J22">
        <f t="shared" si="4"/>
        <v>1</v>
      </c>
      <c r="K22" t="str">
        <f t="shared" si="5"/>
        <v/>
      </c>
    </row>
    <row r="23" spans="1:11" x14ac:dyDescent="0.25">
      <c r="A23" s="2">
        <f>GDP_Quarterly[[#This Row],[DATE]]</f>
        <v>43191</v>
      </c>
      <c r="B23">
        <f>GDP_Quarterly[[#This Row],[GDPC1]]</f>
        <v>20150.475999999999</v>
      </c>
      <c r="C23" s="2">
        <f>IFERROR(INDEX('S&amp;P 500 (1M)'!A:G,MATCH(EDATE(A23, -$T$2),'S&amp;P 500 (1M)'!A:A,0),1), "")</f>
        <v>43070</v>
      </c>
      <c r="D23" s="4">
        <f>IFERROR(INDEX('S&amp;P 500 (1M)'!A:G,MATCH(EDATE(A23, -$T$2),'S&amp;P 500 (1M)'!A:A,0),6), "")</f>
        <v>2673.610107</v>
      </c>
      <c r="F23">
        <f t="shared" si="0"/>
        <v>1</v>
      </c>
      <c r="G23">
        <f t="shared" si="1"/>
        <v>1</v>
      </c>
      <c r="H23" t="str">
        <f t="shared" si="2"/>
        <v/>
      </c>
      <c r="I23">
        <f t="shared" si="3"/>
        <v>1</v>
      </c>
      <c r="J23" t="str">
        <f t="shared" si="4"/>
        <v/>
      </c>
      <c r="K23" t="str">
        <f t="shared" si="5"/>
        <v/>
      </c>
    </row>
    <row r="24" spans="1:11" x14ac:dyDescent="0.25">
      <c r="A24" s="2">
        <f>GDP_Quarterly[[#This Row],[DATE]]</f>
        <v>43101</v>
      </c>
      <c r="B24">
        <f>GDP_Quarterly[[#This Row],[GDPC1]]</f>
        <v>20044.077000000001</v>
      </c>
      <c r="C24" s="2">
        <f>IFERROR(INDEX('S&amp;P 500 (1M)'!A:G,MATCH(EDATE(A24, -$T$2),'S&amp;P 500 (1M)'!A:A,0),1), "")</f>
        <v>42979</v>
      </c>
      <c r="D24" s="4">
        <f>IFERROR(INDEX('S&amp;P 500 (1M)'!A:G,MATCH(EDATE(A24, -$T$2),'S&amp;P 500 (1M)'!A:A,0),6), "")</f>
        <v>2519.360107</v>
      </c>
      <c r="F24">
        <f t="shared" si="0"/>
        <v>1</v>
      </c>
      <c r="G24">
        <f t="shared" si="1"/>
        <v>1</v>
      </c>
      <c r="H24" t="str">
        <f t="shared" si="2"/>
        <v/>
      </c>
      <c r="I24">
        <f t="shared" si="3"/>
        <v>1</v>
      </c>
      <c r="J24" t="str">
        <f t="shared" si="4"/>
        <v/>
      </c>
      <c r="K24" t="str">
        <f t="shared" si="5"/>
        <v/>
      </c>
    </row>
    <row r="25" spans="1:11" x14ac:dyDescent="0.25">
      <c r="A25" s="2">
        <f>GDP_Quarterly[[#This Row],[DATE]]</f>
        <v>43009</v>
      </c>
      <c r="B25">
        <f>GDP_Quarterly[[#This Row],[GDPC1]]</f>
        <v>19882.351999999999</v>
      </c>
      <c r="C25" s="2">
        <f>IFERROR(INDEX('S&amp;P 500 (1M)'!A:G,MATCH(EDATE(A25, -$T$2),'S&amp;P 500 (1M)'!A:A,0),1), "")</f>
        <v>42887</v>
      </c>
      <c r="D25" s="4">
        <f>IFERROR(INDEX('S&amp;P 500 (1M)'!A:G,MATCH(EDATE(A25, -$T$2),'S&amp;P 500 (1M)'!A:A,0),6), "")</f>
        <v>2423.4099120000001</v>
      </c>
      <c r="F25">
        <f t="shared" si="0"/>
        <v>1</v>
      </c>
      <c r="G25">
        <f t="shared" si="1"/>
        <v>1</v>
      </c>
      <c r="H25" t="str">
        <f t="shared" si="2"/>
        <v/>
      </c>
      <c r="I25">
        <f t="shared" si="3"/>
        <v>1</v>
      </c>
      <c r="J25" t="str">
        <f t="shared" si="4"/>
        <v/>
      </c>
      <c r="K25" t="str">
        <f t="shared" si="5"/>
        <v/>
      </c>
    </row>
    <row r="26" spans="1:11" x14ac:dyDescent="0.25">
      <c r="A26" s="2">
        <f>GDP_Quarterly[[#This Row],[DATE]]</f>
        <v>42917</v>
      </c>
      <c r="B26">
        <f>GDP_Quarterly[[#This Row],[GDPC1]]</f>
        <v>19660.766</v>
      </c>
      <c r="C26" s="2">
        <f>IFERROR(INDEX('S&amp;P 500 (1M)'!A:G,MATCH(EDATE(A26, -$T$2),'S&amp;P 500 (1M)'!A:A,0),1), "")</f>
        <v>42795</v>
      </c>
      <c r="D26" s="4">
        <f>IFERROR(INDEX('S&amp;P 500 (1M)'!A:G,MATCH(EDATE(A26, -$T$2),'S&amp;P 500 (1M)'!A:A,0),6), "")</f>
        <v>2362.719971</v>
      </c>
      <c r="F26">
        <f t="shared" si="0"/>
        <v>1</v>
      </c>
      <c r="G26">
        <f t="shared" si="1"/>
        <v>1</v>
      </c>
      <c r="H26" t="str">
        <f t="shared" si="2"/>
        <v/>
      </c>
      <c r="I26">
        <f t="shared" si="3"/>
        <v>1</v>
      </c>
      <c r="J26" t="str">
        <f t="shared" si="4"/>
        <v/>
      </c>
      <c r="K26" t="str">
        <f t="shared" si="5"/>
        <v/>
      </c>
    </row>
    <row r="27" spans="1:11" x14ac:dyDescent="0.25">
      <c r="A27" s="2">
        <f>GDP_Quarterly[[#This Row],[DATE]]</f>
        <v>42826</v>
      </c>
      <c r="B27">
        <f>GDP_Quarterly[[#This Row],[GDPC1]]</f>
        <v>19506.949000000001</v>
      </c>
      <c r="C27" s="2">
        <f>IFERROR(INDEX('S&amp;P 500 (1M)'!A:G,MATCH(EDATE(A27, -$T$2),'S&amp;P 500 (1M)'!A:A,0),1), "")</f>
        <v>42705</v>
      </c>
      <c r="D27" s="4">
        <f>IFERROR(INDEX('S&amp;P 500 (1M)'!A:G,MATCH(EDATE(A27, -$T$2),'S&amp;P 500 (1M)'!A:A,0),6), "")</f>
        <v>2238.830078</v>
      </c>
      <c r="F27">
        <f t="shared" si="0"/>
        <v>1</v>
      </c>
      <c r="G27">
        <f t="shared" si="1"/>
        <v>1</v>
      </c>
      <c r="H27" t="str">
        <f t="shared" si="2"/>
        <v/>
      </c>
      <c r="I27">
        <f t="shared" si="3"/>
        <v>1</v>
      </c>
      <c r="J27" t="str">
        <f t="shared" si="4"/>
        <v/>
      </c>
      <c r="K27" t="str">
        <f t="shared" si="5"/>
        <v/>
      </c>
    </row>
    <row r="28" spans="1:11" x14ac:dyDescent="0.25">
      <c r="A28" s="2">
        <f>GDP_Quarterly[[#This Row],[DATE]]</f>
        <v>42736</v>
      </c>
      <c r="B28">
        <f>GDP_Quarterly[[#This Row],[GDPC1]]</f>
        <v>19398.343000000001</v>
      </c>
      <c r="C28" s="2">
        <f>IFERROR(INDEX('S&amp;P 500 (1M)'!A:G,MATCH(EDATE(A28, -$T$2),'S&amp;P 500 (1M)'!A:A,0),1), "")</f>
        <v>42614</v>
      </c>
      <c r="D28" s="4">
        <f>IFERROR(INDEX('S&amp;P 500 (1M)'!A:G,MATCH(EDATE(A28, -$T$2),'S&amp;P 500 (1M)'!A:A,0),6), "")</f>
        <v>2168.2700199999999</v>
      </c>
      <c r="F28">
        <f t="shared" si="0"/>
        <v>1</v>
      </c>
      <c r="G28">
        <f t="shared" si="1"/>
        <v>1</v>
      </c>
      <c r="H28" t="str">
        <f t="shared" si="2"/>
        <v/>
      </c>
      <c r="I28">
        <f t="shared" si="3"/>
        <v>1</v>
      </c>
      <c r="J28" t="str">
        <f t="shared" si="4"/>
        <v/>
      </c>
      <c r="K28" t="str">
        <f t="shared" si="5"/>
        <v/>
      </c>
    </row>
    <row r="29" spans="1:11" x14ac:dyDescent="0.25">
      <c r="A29" s="2">
        <f>GDP_Quarterly[[#This Row],[DATE]]</f>
        <v>42644</v>
      </c>
      <c r="B29">
        <f>GDP_Quarterly[[#This Row],[GDPC1]]</f>
        <v>19304.351999999999</v>
      </c>
      <c r="C29" s="2">
        <f>IFERROR(INDEX('S&amp;P 500 (1M)'!A:G,MATCH(EDATE(A29, -$T$2),'S&amp;P 500 (1M)'!A:A,0),1), "")</f>
        <v>42522</v>
      </c>
      <c r="D29" s="4">
        <f>IFERROR(INDEX('S&amp;P 500 (1M)'!A:G,MATCH(EDATE(A29, -$T$2),'S&amp;P 500 (1M)'!A:A,0),6), "")</f>
        <v>2098.860107</v>
      </c>
      <c r="F29">
        <f t="shared" si="0"/>
        <v>1</v>
      </c>
      <c r="G29">
        <f t="shared" si="1"/>
        <v>1</v>
      </c>
      <c r="H29" t="str">
        <f t="shared" si="2"/>
        <v/>
      </c>
      <c r="I29">
        <f t="shared" si="3"/>
        <v>1</v>
      </c>
      <c r="J29" t="str">
        <f t="shared" si="4"/>
        <v/>
      </c>
      <c r="K29" t="str">
        <f t="shared" si="5"/>
        <v/>
      </c>
    </row>
    <row r="30" spans="1:11" x14ac:dyDescent="0.25">
      <c r="A30" s="2">
        <f>GDP_Quarterly[[#This Row],[DATE]]</f>
        <v>42552</v>
      </c>
      <c r="B30">
        <f>GDP_Quarterly[[#This Row],[GDPC1]]</f>
        <v>19197.937999999998</v>
      </c>
      <c r="C30" s="2">
        <f>IFERROR(INDEX('S&amp;P 500 (1M)'!A:G,MATCH(EDATE(A30, -$T$2),'S&amp;P 500 (1M)'!A:A,0),1), "")</f>
        <v>42430</v>
      </c>
      <c r="D30" s="4">
        <f>IFERROR(INDEX('S&amp;P 500 (1M)'!A:G,MATCH(EDATE(A30, -$T$2),'S&amp;P 500 (1M)'!A:A,0),6), "")</f>
        <v>2059.73999</v>
      </c>
      <c r="F30">
        <f t="shared" si="0"/>
        <v>1</v>
      </c>
      <c r="G30">
        <f t="shared" si="1"/>
        <v>1</v>
      </c>
      <c r="H30" t="str">
        <f t="shared" si="2"/>
        <v/>
      </c>
      <c r="I30">
        <f t="shared" si="3"/>
        <v>1</v>
      </c>
      <c r="J30" t="str">
        <f t="shared" si="4"/>
        <v/>
      </c>
      <c r="K30" t="str">
        <f t="shared" si="5"/>
        <v/>
      </c>
    </row>
    <row r="31" spans="1:11" x14ac:dyDescent="0.25">
      <c r="A31" s="2">
        <f>GDP_Quarterly[[#This Row],[DATE]]</f>
        <v>42461</v>
      </c>
      <c r="B31">
        <f>GDP_Quarterly[[#This Row],[GDPC1]]</f>
        <v>19062.708999999999</v>
      </c>
      <c r="C31" s="2">
        <f>IFERROR(INDEX('S&amp;P 500 (1M)'!A:G,MATCH(EDATE(A31, -$T$2),'S&amp;P 500 (1M)'!A:A,0),1), "")</f>
        <v>42339</v>
      </c>
      <c r="D31" s="4">
        <f>IFERROR(INDEX('S&amp;P 500 (1M)'!A:G,MATCH(EDATE(A31, -$T$2),'S&amp;P 500 (1M)'!A:A,0),6), "")</f>
        <v>2043.9399410000001</v>
      </c>
      <c r="F31">
        <f t="shared" si="0"/>
        <v>1</v>
      </c>
      <c r="G31">
        <f t="shared" si="1"/>
        <v>1</v>
      </c>
      <c r="H31" t="str">
        <f t="shared" si="2"/>
        <v/>
      </c>
      <c r="I31">
        <f t="shared" si="3"/>
        <v>1</v>
      </c>
      <c r="J31" t="str">
        <f t="shared" si="4"/>
        <v/>
      </c>
      <c r="K31" t="str">
        <f t="shared" si="5"/>
        <v/>
      </c>
    </row>
    <row r="32" spans="1:11" x14ac:dyDescent="0.25">
      <c r="A32" s="2">
        <f>GDP_Quarterly[[#This Row],[DATE]]</f>
        <v>42370</v>
      </c>
      <c r="B32">
        <f>GDP_Quarterly[[#This Row],[GDPC1]]</f>
        <v>19001.689999999999</v>
      </c>
      <c r="C32" s="2">
        <f>IFERROR(INDEX('S&amp;P 500 (1M)'!A:G,MATCH(EDATE(A32, -$T$2),'S&amp;P 500 (1M)'!A:A,0),1), "")</f>
        <v>42248</v>
      </c>
      <c r="D32" s="4">
        <f>IFERROR(INDEX('S&amp;P 500 (1M)'!A:G,MATCH(EDATE(A32, -$T$2),'S&amp;P 500 (1M)'!A:A,0),6), "")</f>
        <v>1920.030029</v>
      </c>
      <c r="F32">
        <f t="shared" si="0"/>
        <v>0</v>
      </c>
      <c r="G32">
        <f t="shared" si="1"/>
        <v>1</v>
      </c>
      <c r="H32" t="str">
        <f t="shared" si="2"/>
        <v/>
      </c>
      <c r="I32" t="str">
        <f t="shared" si="3"/>
        <v/>
      </c>
      <c r="J32">
        <f t="shared" si="4"/>
        <v>1</v>
      </c>
      <c r="K32" t="str">
        <f t="shared" si="5"/>
        <v/>
      </c>
    </row>
    <row r="33" spans="1:11" x14ac:dyDescent="0.25">
      <c r="A33" s="2">
        <f>GDP_Quarterly[[#This Row],[DATE]]</f>
        <v>42278</v>
      </c>
      <c r="B33">
        <f>GDP_Quarterly[[#This Row],[GDPC1]]</f>
        <v>18892.205999999998</v>
      </c>
      <c r="C33" s="2">
        <f>IFERROR(INDEX('S&amp;P 500 (1M)'!A:G,MATCH(EDATE(A33, -$T$2),'S&amp;P 500 (1M)'!A:A,0),1), "")</f>
        <v>42156</v>
      </c>
      <c r="D33" s="4">
        <f>IFERROR(INDEX('S&amp;P 500 (1M)'!A:G,MATCH(EDATE(A33, -$T$2),'S&amp;P 500 (1M)'!A:A,0),6), "")</f>
        <v>2063.110107</v>
      </c>
      <c r="F33">
        <f t="shared" si="0"/>
        <v>0</v>
      </c>
      <c r="G33">
        <f t="shared" si="1"/>
        <v>1</v>
      </c>
      <c r="H33" t="str">
        <f t="shared" si="2"/>
        <v/>
      </c>
      <c r="I33" t="str">
        <f t="shared" si="3"/>
        <v/>
      </c>
      <c r="J33">
        <f t="shared" si="4"/>
        <v>1</v>
      </c>
      <c r="K33" t="str">
        <f t="shared" si="5"/>
        <v/>
      </c>
    </row>
    <row r="34" spans="1:11" x14ac:dyDescent="0.25">
      <c r="A34" s="2">
        <f>GDP_Quarterly[[#This Row],[DATE]]</f>
        <v>42186</v>
      </c>
      <c r="B34">
        <f>GDP_Quarterly[[#This Row],[GDPC1]]</f>
        <v>18857.418000000001</v>
      </c>
      <c r="C34" s="2">
        <f>IFERROR(INDEX('S&amp;P 500 (1M)'!A:G,MATCH(EDATE(A34, -$T$2),'S&amp;P 500 (1M)'!A:A,0),1), "")</f>
        <v>42064</v>
      </c>
      <c r="D34" s="4">
        <f>IFERROR(INDEX('S&amp;P 500 (1M)'!A:G,MATCH(EDATE(A34, -$T$2),'S&amp;P 500 (1M)'!A:A,0),6), "")</f>
        <v>2067.889893</v>
      </c>
      <c r="F34">
        <f t="shared" si="0"/>
        <v>1</v>
      </c>
      <c r="G34">
        <f t="shared" si="1"/>
        <v>1</v>
      </c>
      <c r="H34" t="str">
        <f t="shared" si="2"/>
        <v/>
      </c>
      <c r="I34">
        <f t="shared" si="3"/>
        <v>1</v>
      </c>
      <c r="J34" t="str">
        <f t="shared" si="4"/>
        <v/>
      </c>
      <c r="K34" t="str">
        <f t="shared" si="5"/>
        <v/>
      </c>
    </row>
    <row r="35" spans="1:11" x14ac:dyDescent="0.25">
      <c r="A35" s="2">
        <f>GDP_Quarterly[[#This Row],[DATE]]</f>
        <v>42095</v>
      </c>
      <c r="B35">
        <f>GDP_Quarterly[[#This Row],[GDPC1]]</f>
        <v>18782.242999999999</v>
      </c>
      <c r="C35" s="2">
        <f>IFERROR(INDEX('S&amp;P 500 (1M)'!A:G,MATCH(EDATE(A35, -$T$2),'S&amp;P 500 (1M)'!A:A,0),1), "")</f>
        <v>41974</v>
      </c>
      <c r="D35" s="4">
        <f>IFERROR(INDEX('S&amp;P 500 (1M)'!A:G,MATCH(EDATE(A35, -$T$2),'S&amp;P 500 (1M)'!A:A,0),6), "")</f>
        <v>2058.8999020000001</v>
      </c>
      <c r="F35">
        <f t="shared" si="0"/>
        <v>1</v>
      </c>
      <c r="G35">
        <f t="shared" si="1"/>
        <v>1</v>
      </c>
      <c r="H35" t="str">
        <f t="shared" si="2"/>
        <v/>
      </c>
      <c r="I35">
        <f t="shared" si="3"/>
        <v>1</v>
      </c>
      <c r="J35" t="str">
        <f t="shared" si="4"/>
        <v/>
      </c>
      <c r="K35" t="str">
        <f t="shared" si="5"/>
        <v/>
      </c>
    </row>
    <row r="36" spans="1:11" x14ac:dyDescent="0.25">
      <c r="A36" s="2">
        <f>GDP_Quarterly[[#This Row],[DATE]]</f>
        <v>42005</v>
      </c>
      <c r="B36">
        <f>GDP_Quarterly[[#This Row],[GDPC1]]</f>
        <v>18666.620999999999</v>
      </c>
      <c r="C36" s="2">
        <f>IFERROR(INDEX('S&amp;P 500 (1M)'!A:G,MATCH(EDATE(A36, -$T$2),'S&amp;P 500 (1M)'!A:A,0),1), "")</f>
        <v>41883</v>
      </c>
      <c r="D36" s="4">
        <f>IFERROR(INDEX('S&amp;P 500 (1M)'!A:G,MATCH(EDATE(A36, -$T$2),'S&amp;P 500 (1M)'!A:A,0),6), "")</f>
        <v>1972.290039</v>
      </c>
      <c r="F36">
        <f t="shared" si="0"/>
        <v>1</v>
      </c>
      <c r="G36">
        <f t="shared" si="1"/>
        <v>1</v>
      </c>
      <c r="H36" t="str">
        <f t="shared" si="2"/>
        <v/>
      </c>
      <c r="I36">
        <f t="shared" si="3"/>
        <v>1</v>
      </c>
      <c r="J36" t="str">
        <f t="shared" si="4"/>
        <v/>
      </c>
      <c r="K36" t="str">
        <f t="shared" si="5"/>
        <v/>
      </c>
    </row>
    <row r="37" spans="1:11" x14ac:dyDescent="0.25">
      <c r="A37" s="2">
        <f>GDP_Quarterly[[#This Row],[DATE]]</f>
        <v>41913</v>
      </c>
      <c r="B37">
        <f>GDP_Quarterly[[#This Row],[GDPC1]]</f>
        <v>18500.030999999999</v>
      </c>
      <c r="C37" s="2">
        <f>IFERROR(INDEX('S&amp;P 500 (1M)'!A:G,MATCH(EDATE(A37, -$T$2),'S&amp;P 500 (1M)'!A:A,0),1), "")</f>
        <v>41791</v>
      </c>
      <c r="D37" s="4">
        <f>IFERROR(INDEX('S&amp;P 500 (1M)'!A:G,MATCH(EDATE(A37, -$T$2),'S&amp;P 500 (1M)'!A:A,0),6), "")</f>
        <v>1960.2299800000001</v>
      </c>
      <c r="F37">
        <f t="shared" si="0"/>
        <v>1</v>
      </c>
      <c r="G37">
        <f t="shared" si="1"/>
        <v>1</v>
      </c>
      <c r="H37" t="str">
        <f t="shared" si="2"/>
        <v/>
      </c>
      <c r="I37">
        <f t="shared" si="3"/>
        <v>1</v>
      </c>
      <c r="J37" t="str">
        <f t="shared" si="4"/>
        <v/>
      </c>
      <c r="K37" t="str">
        <f t="shared" si="5"/>
        <v/>
      </c>
    </row>
    <row r="38" spans="1:11" x14ac:dyDescent="0.25">
      <c r="A38" s="2">
        <f>GDP_Quarterly[[#This Row],[DATE]]</f>
        <v>41821</v>
      </c>
      <c r="B38">
        <f>GDP_Quarterly[[#This Row],[GDPC1]]</f>
        <v>18406.940999999999</v>
      </c>
      <c r="C38" s="2">
        <f>IFERROR(INDEX('S&amp;P 500 (1M)'!A:G,MATCH(EDATE(A38, -$T$2),'S&amp;P 500 (1M)'!A:A,0),1), "")</f>
        <v>41699</v>
      </c>
      <c r="D38" s="4">
        <f>IFERROR(INDEX('S&amp;P 500 (1M)'!A:G,MATCH(EDATE(A38, -$T$2),'S&amp;P 500 (1M)'!A:A,0),6), "")</f>
        <v>1872.339966</v>
      </c>
      <c r="F38">
        <f t="shared" si="0"/>
        <v>1</v>
      </c>
      <c r="G38">
        <f t="shared" si="1"/>
        <v>1</v>
      </c>
      <c r="H38" t="str">
        <f t="shared" ref="H38:H101" si="6">IF(AND(F38=0,G38=0),1,"")</f>
        <v/>
      </c>
      <c r="I38">
        <f t="shared" ref="I38:I101" si="7">IF(AND(F38=1,G38=1),1,"")</f>
        <v>1</v>
      </c>
      <c r="J38" t="str">
        <f t="shared" ref="J38:J101" si="8">IF(AND(F38=0,G38=1),1,"")</f>
        <v/>
      </c>
      <c r="K38" t="str">
        <f t="shared" ref="K38:K101" si="9">IF(AND(F38=1,G38=0),1,"")</f>
        <v/>
      </c>
    </row>
    <row r="39" spans="1:11" x14ac:dyDescent="0.25">
      <c r="A39" s="2">
        <f>GDP_Quarterly[[#This Row],[DATE]]</f>
        <v>41730</v>
      </c>
      <c r="B39">
        <f>GDP_Quarterly[[#This Row],[GDPC1]]</f>
        <v>18185.911</v>
      </c>
      <c r="C39" s="2">
        <f>IFERROR(INDEX('S&amp;P 500 (1M)'!A:G,MATCH(EDATE(A39, -$T$2),'S&amp;P 500 (1M)'!A:A,0),1), "")</f>
        <v>41609</v>
      </c>
      <c r="D39" s="4">
        <f>IFERROR(INDEX('S&amp;P 500 (1M)'!A:G,MATCH(EDATE(A39, -$T$2),'S&amp;P 500 (1M)'!A:A,0),6), "")</f>
        <v>1848.3599850000001</v>
      </c>
      <c r="F39">
        <f t="shared" si="0"/>
        <v>1</v>
      </c>
      <c r="G39">
        <f t="shared" si="1"/>
        <v>1</v>
      </c>
      <c r="H39" t="str">
        <f t="shared" si="6"/>
        <v/>
      </c>
      <c r="I39">
        <f t="shared" si="7"/>
        <v>1</v>
      </c>
      <c r="J39" t="str">
        <f t="shared" si="8"/>
        <v/>
      </c>
      <c r="K39" t="str">
        <f t="shared" si="9"/>
        <v/>
      </c>
    </row>
    <row r="40" spans="1:11" x14ac:dyDescent="0.25">
      <c r="A40" s="2">
        <f>GDP_Quarterly[[#This Row],[DATE]]</f>
        <v>41640</v>
      </c>
      <c r="B40">
        <f>GDP_Quarterly[[#This Row],[GDPC1]]</f>
        <v>17953.973999999998</v>
      </c>
      <c r="C40" s="2">
        <f>IFERROR(INDEX('S&amp;P 500 (1M)'!A:G,MATCH(EDATE(A40, -$T$2),'S&amp;P 500 (1M)'!A:A,0),1), "")</f>
        <v>41518</v>
      </c>
      <c r="D40" s="4">
        <f>IFERROR(INDEX('S&amp;P 500 (1M)'!A:G,MATCH(EDATE(A40, -$T$2),'S&amp;P 500 (1M)'!A:A,0),6), "")</f>
        <v>1681.5500489999999</v>
      </c>
      <c r="F40">
        <f t="shared" si="0"/>
        <v>1</v>
      </c>
      <c r="G40">
        <f t="shared" si="1"/>
        <v>0</v>
      </c>
      <c r="H40" t="str">
        <f t="shared" si="6"/>
        <v/>
      </c>
      <c r="I40" t="str">
        <f t="shared" si="7"/>
        <v/>
      </c>
      <c r="J40" t="str">
        <f t="shared" si="8"/>
        <v/>
      </c>
      <c r="K40">
        <f t="shared" si="9"/>
        <v>1</v>
      </c>
    </row>
    <row r="41" spans="1:11" x14ac:dyDescent="0.25">
      <c r="A41" s="2">
        <f>GDP_Quarterly[[#This Row],[DATE]]</f>
        <v>41548</v>
      </c>
      <c r="B41">
        <f>GDP_Quarterly[[#This Row],[GDPC1]]</f>
        <v>18016.147000000001</v>
      </c>
      <c r="C41" s="2">
        <f>IFERROR(INDEX('S&amp;P 500 (1M)'!A:G,MATCH(EDATE(A41, -$T$2),'S&amp;P 500 (1M)'!A:A,0),1), "")</f>
        <v>41426</v>
      </c>
      <c r="D41" s="4">
        <f>IFERROR(INDEX('S&amp;P 500 (1M)'!A:G,MATCH(EDATE(A41, -$T$2),'S&amp;P 500 (1M)'!A:A,0),6), "")</f>
        <v>1606.280029</v>
      </c>
      <c r="F41">
        <f t="shared" si="0"/>
        <v>1</v>
      </c>
      <c r="G41">
        <f t="shared" si="1"/>
        <v>1</v>
      </c>
      <c r="H41" t="str">
        <f t="shared" si="6"/>
        <v/>
      </c>
      <c r="I41">
        <f t="shared" si="7"/>
        <v>1</v>
      </c>
      <c r="J41" t="str">
        <f t="shared" si="8"/>
        <v/>
      </c>
      <c r="K41" t="str">
        <f t="shared" si="9"/>
        <v/>
      </c>
    </row>
    <row r="42" spans="1:11" x14ac:dyDescent="0.25">
      <c r="A42" s="2">
        <f>GDP_Quarterly[[#This Row],[DATE]]</f>
        <v>41456</v>
      </c>
      <c r="B42">
        <f>GDP_Quarterly[[#This Row],[GDPC1]]</f>
        <v>17860.45</v>
      </c>
      <c r="C42" s="2">
        <f>IFERROR(INDEX('S&amp;P 500 (1M)'!A:G,MATCH(EDATE(A42, -$T$2),'S&amp;P 500 (1M)'!A:A,0),1), "")</f>
        <v>41334</v>
      </c>
      <c r="D42" s="4">
        <f>IFERROR(INDEX('S&amp;P 500 (1M)'!A:G,MATCH(EDATE(A42, -$T$2),'S&amp;P 500 (1M)'!A:A,0),6), "")</f>
        <v>1569.1899410000001</v>
      </c>
      <c r="F42">
        <f t="shared" si="0"/>
        <v>1</v>
      </c>
      <c r="G42">
        <f t="shared" si="1"/>
        <v>1</v>
      </c>
      <c r="H42" t="str">
        <f t="shared" si="6"/>
        <v/>
      </c>
      <c r="I42">
        <f t="shared" si="7"/>
        <v>1</v>
      </c>
      <c r="J42" t="str">
        <f t="shared" si="8"/>
        <v/>
      </c>
      <c r="K42" t="str">
        <f t="shared" si="9"/>
        <v/>
      </c>
    </row>
    <row r="43" spans="1:11" x14ac:dyDescent="0.25">
      <c r="A43" s="2">
        <f>GDP_Quarterly[[#This Row],[DATE]]</f>
        <v>41365</v>
      </c>
      <c r="B43">
        <f>GDP_Quarterly[[#This Row],[GDPC1]]</f>
        <v>17709.670999999998</v>
      </c>
      <c r="C43" s="2">
        <f>IFERROR(INDEX('S&amp;P 500 (1M)'!A:G,MATCH(EDATE(A43, -$T$2),'S&amp;P 500 (1M)'!A:A,0),1), "")</f>
        <v>41244</v>
      </c>
      <c r="D43" s="4">
        <f>IFERROR(INDEX('S&amp;P 500 (1M)'!A:G,MATCH(EDATE(A43, -$T$2),'S&amp;P 500 (1M)'!A:A,0),6), "")</f>
        <v>1426.1899410000001</v>
      </c>
      <c r="F43">
        <f t="shared" si="0"/>
        <v>0</v>
      </c>
      <c r="G43">
        <f t="shared" si="1"/>
        <v>1</v>
      </c>
      <c r="H43" t="str">
        <f t="shared" si="6"/>
        <v/>
      </c>
      <c r="I43" t="str">
        <f t="shared" si="7"/>
        <v/>
      </c>
      <c r="J43">
        <f t="shared" si="8"/>
        <v>1</v>
      </c>
      <c r="K43" t="str">
        <f t="shared" si="9"/>
        <v/>
      </c>
    </row>
    <row r="44" spans="1:11" x14ac:dyDescent="0.25">
      <c r="A44" s="2">
        <f>GDP_Quarterly[[#This Row],[DATE]]</f>
        <v>41275</v>
      </c>
      <c r="B44">
        <f>GDP_Quarterly[[#This Row],[GDPC1]]</f>
        <v>17662.400000000001</v>
      </c>
      <c r="C44" s="2">
        <f>IFERROR(INDEX('S&amp;P 500 (1M)'!A:G,MATCH(EDATE(A44, -$T$2),'S&amp;P 500 (1M)'!A:A,0),1), "")</f>
        <v>41153</v>
      </c>
      <c r="D44" s="4">
        <f>IFERROR(INDEX('S&amp;P 500 (1M)'!A:G,MATCH(EDATE(A44, -$T$2),'S&amp;P 500 (1M)'!A:A,0),6), "")</f>
        <v>1440.670044</v>
      </c>
      <c r="F44">
        <f t="shared" si="0"/>
        <v>1</v>
      </c>
      <c r="G44">
        <f t="shared" si="1"/>
        <v>1</v>
      </c>
      <c r="H44" t="str">
        <f t="shared" si="6"/>
        <v/>
      </c>
      <c r="I44">
        <f t="shared" si="7"/>
        <v>1</v>
      </c>
      <c r="J44" t="str">
        <f t="shared" si="8"/>
        <v/>
      </c>
      <c r="K44" t="str">
        <f t="shared" si="9"/>
        <v/>
      </c>
    </row>
    <row r="45" spans="1:11" x14ac:dyDescent="0.25">
      <c r="A45" s="2">
        <f>GDP_Quarterly[[#This Row],[DATE]]</f>
        <v>41183</v>
      </c>
      <c r="B45">
        <f>GDP_Quarterly[[#This Row],[GDPC1]]</f>
        <v>17489.851999999999</v>
      </c>
      <c r="C45" s="2">
        <f>IFERROR(INDEX('S&amp;P 500 (1M)'!A:G,MATCH(EDATE(A45, -$T$2),'S&amp;P 500 (1M)'!A:A,0),1), "")</f>
        <v>41061</v>
      </c>
      <c r="D45" s="4">
        <f>IFERROR(INDEX('S&amp;P 500 (1M)'!A:G,MATCH(EDATE(A45, -$T$2),'S&amp;P 500 (1M)'!A:A,0),6), "")</f>
        <v>1362.160034</v>
      </c>
      <c r="F45">
        <f t="shared" si="0"/>
        <v>0</v>
      </c>
      <c r="G45">
        <f t="shared" si="1"/>
        <v>1</v>
      </c>
      <c r="H45" t="str">
        <f t="shared" si="6"/>
        <v/>
      </c>
      <c r="I45" t="str">
        <f t="shared" si="7"/>
        <v/>
      </c>
      <c r="J45">
        <f t="shared" si="8"/>
        <v>1</v>
      </c>
      <c r="K45" t="str">
        <f t="shared" si="9"/>
        <v/>
      </c>
    </row>
    <row r="46" spans="1:11" x14ac:dyDescent="0.25">
      <c r="A46" s="2">
        <f>GDP_Quarterly[[#This Row],[DATE]]</f>
        <v>41091</v>
      </c>
      <c r="B46">
        <f>GDP_Quarterly[[#This Row],[GDPC1]]</f>
        <v>17469.650000000001</v>
      </c>
      <c r="C46" s="2">
        <f>IFERROR(INDEX('S&amp;P 500 (1M)'!A:G,MATCH(EDATE(A46, -$T$2),'S&amp;P 500 (1M)'!A:A,0),1), "")</f>
        <v>40969</v>
      </c>
      <c r="D46" s="4">
        <f>IFERROR(INDEX('S&amp;P 500 (1M)'!A:G,MATCH(EDATE(A46, -$T$2),'S&amp;P 500 (1M)'!A:A,0),6), "")</f>
        <v>1408.469971</v>
      </c>
      <c r="F46">
        <f t="shared" si="0"/>
        <v>1</v>
      </c>
      <c r="G46">
        <f t="shared" si="1"/>
        <v>1</v>
      </c>
      <c r="H46" t="str">
        <f t="shared" si="6"/>
        <v/>
      </c>
      <c r="I46">
        <f t="shared" si="7"/>
        <v>1</v>
      </c>
      <c r="J46" t="str">
        <f t="shared" si="8"/>
        <v/>
      </c>
      <c r="K46" t="str">
        <f t="shared" si="9"/>
        <v/>
      </c>
    </row>
    <row r="47" spans="1:11" x14ac:dyDescent="0.25">
      <c r="A47" s="2">
        <f>GDP_Quarterly[[#This Row],[DATE]]</f>
        <v>41000</v>
      </c>
      <c r="B47">
        <f>GDP_Quarterly[[#This Row],[GDPC1]]</f>
        <v>17444.525000000001</v>
      </c>
      <c r="C47" s="2">
        <f>IFERROR(INDEX('S&amp;P 500 (1M)'!A:G,MATCH(EDATE(A47, -$T$2),'S&amp;P 500 (1M)'!A:A,0),1), "")</f>
        <v>40878</v>
      </c>
      <c r="D47" s="4">
        <f>IFERROR(INDEX('S&amp;P 500 (1M)'!A:G,MATCH(EDATE(A47, -$T$2),'S&amp;P 500 (1M)'!A:A,0),6), "")</f>
        <v>1257.599976</v>
      </c>
      <c r="F47">
        <f t="shared" si="0"/>
        <v>1</v>
      </c>
      <c r="G47">
        <f t="shared" si="1"/>
        <v>1</v>
      </c>
      <c r="H47" t="str">
        <f t="shared" si="6"/>
        <v/>
      </c>
      <c r="I47">
        <f t="shared" si="7"/>
        <v>1</v>
      </c>
      <c r="J47" t="str">
        <f t="shared" si="8"/>
        <v/>
      </c>
      <c r="K47" t="str">
        <f t="shared" si="9"/>
        <v/>
      </c>
    </row>
    <row r="48" spans="1:11" x14ac:dyDescent="0.25">
      <c r="A48" s="2">
        <f>GDP_Quarterly[[#This Row],[DATE]]</f>
        <v>40909</v>
      </c>
      <c r="B48">
        <f>GDP_Quarterly[[#This Row],[GDPC1]]</f>
        <v>17367.009999999998</v>
      </c>
      <c r="C48" s="2">
        <f>IFERROR(INDEX('S&amp;P 500 (1M)'!A:G,MATCH(EDATE(A48, -$T$2),'S&amp;P 500 (1M)'!A:A,0),1), "")</f>
        <v>40787</v>
      </c>
      <c r="D48" s="4">
        <f>IFERROR(INDEX('S&amp;P 500 (1M)'!A:G,MATCH(EDATE(A48, -$T$2),'S&amp;P 500 (1M)'!A:A,0),6), "")</f>
        <v>1131.420044</v>
      </c>
      <c r="F48">
        <f t="shared" si="0"/>
        <v>0</v>
      </c>
      <c r="G48">
        <f t="shared" si="1"/>
        <v>1</v>
      </c>
      <c r="H48" t="str">
        <f t="shared" si="6"/>
        <v/>
      </c>
      <c r="I48" t="str">
        <f t="shared" si="7"/>
        <v/>
      </c>
      <c r="J48">
        <f t="shared" si="8"/>
        <v>1</v>
      </c>
      <c r="K48" t="str">
        <f t="shared" si="9"/>
        <v/>
      </c>
    </row>
    <row r="49" spans="1:11" x14ac:dyDescent="0.25">
      <c r="A49" s="2">
        <f>GDP_Quarterly[[#This Row],[DATE]]</f>
        <v>40817</v>
      </c>
      <c r="B49">
        <f>GDP_Quarterly[[#This Row],[GDPC1]]</f>
        <v>17222.582999999999</v>
      </c>
      <c r="C49" s="2">
        <f>IFERROR(INDEX('S&amp;P 500 (1M)'!A:G,MATCH(EDATE(A49, -$T$2),'S&amp;P 500 (1M)'!A:A,0),1), "")</f>
        <v>40695</v>
      </c>
      <c r="D49" s="4">
        <f>IFERROR(INDEX('S&amp;P 500 (1M)'!A:G,MATCH(EDATE(A49, -$T$2),'S&amp;P 500 (1M)'!A:A,0),6), "")</f>
        <v>1320.6400149999999</v>
      </c>
      <c r="F49">
        <f t="shared" si="0"/>
        <v>0</v>
      </c>
      <c r="G49">
        <f t="shared" si="1"/>
        <v>1</v>
      </c>
      <c r="H49" t="str">
        <f t="shared" si="6"/>
        <v/>
      </c>
      <c r="I49" t="str">
        <f t="shared" si="7"/>
        <v/>
      </c>
      <c r="J49">
        <f t="shared" si="8"/>
        <v>1</v>
      </c>
      <c r="K49" t="str">
        <f t="shared" si="9"/>
        <v/>
      </c>
    </row>
    <row r="50" spans="1:11" x14ac:dyDescent="0.25">
      <c r="A50" s="2">
        <f>GDP_Quarterly[[#This Row],[DATE]]</f>
        <v>40725</v>
      </c>
      <c r="B50">
        <f>GDP_Quarterly[[#This Row],[GDPC1]]</f>
        <v>17031.312999999998</v>
      </c>
      <c r="C50" s="2">
        <f>IFERROR(INDEX('S&amp;P 500 (1M)'!A:G,MATCH(EDATE(A50, -$T$2),'S&amp;P 500 (1M)'!A:A,0),1), "")</f>
        <v>40603</v>
      </c>
      <c r="D50" s="4">
        <f>IFERROR(INDEX('S&amp;P 500 (1M)'!A:G,MATCH(EDATE(A50, -$T$2),'S&amp;P 500 (1M)'!A:A,0),6), "")</f>
        <v>1325.829956</v>
      </c>
      <c r="F50">
        <f t="shared" si="0"/>
        <v>1</v>
      </c>
      <c r="G50">
        <f t="shared" si="1"/>
        <v>0</v>
      </c>
      <c r="H50" t="str">
        <f t="shared" si="6"/>
        <v/>
      </c>
      <c r="I50" t="str">
        <f t="shared" si="7"/>
        <v/>
      </c>
      <c r="J50" t="str">
        <f t="shared" si="8"/>
        <v/>
      </c>
      <c r="K50">
        <f t="shared" si="9"/>
        <v>1</v>
      </c>
    </row>
    <row r="51" spans="1:11" x14ac:dyDescent="0.25">
      <c r="A51" s="2">
        <f>GDP_Quarterly[[#This Row],[DATE]]</f>
        <v>40634</v>
      </c>
      <c r="B51">
        <f>GDP_Quarterly[[#This Row],[GDPC1]]</f>
        <v>17035.114000000001</v>
      </c>
      <c r="C51" s="2">
        <f>IFERROR(INDEX('S&amp;P 500 (1M)'!A:G,MATCH(EDATE(A51, -$T$2),'S&amp;P 500 (1M)'!A:A,0),1), "")</f>
        <v>40513</v>
      </c>
      <c r="D51" s="4">
        <f>IFERROR(INDEX('S&amp;P 500 (1M)'!A:G,MATCH(EDATE(A51, -$T$2),'S&amp;P 500 (1M)'!A:A,0),6), "")</f>
        <v>1257.6400149999999</v>
      </c>
      <c r="F51">
        <f t="shared" si="0"/>
        <v>1</v>
      </c>
      <c r="G51">
        <f t="shared" si="1"/>
        <v>1</v>
      </c>
      <c r="H51" t="str">
        <f t="shared" si="6"/>
        <v/>
      </c>
      <c r="I51">
        <f t="shared" si="7"/>
        <v>1</v>
      </c>
      <c r="J51" t="str">
        <f t="shared" si="8"/>
        <v/>
      </c>
      <c r="K51" t="str">
        <f t="shared" si="9"/>
        <v/>
      </c>
    </row>
    <row r="52" spans="1:11" x14ac:dyDescent="0.25">
      <c r="A52" s="2">
        <f>GDP_Quarterly[[#This Row],[DATE]]</f>
        <v>40544</v>
      </c>
      <c r="B52">
        <f>GDP_Quarterly[[#This Row],[GDPC1]]</f>
        <v>16920.632000000001</v>
      </c>
      <c r="C52" s="2">
        <f>IFERROR(INDEX('S&amp;P 500 (1M)'!A:G,MATCH(EDATE(A52, -$T$2),'S&amp;P 500 (1M)'!A:A,0),1), "")</f>
        <v>40422</v>
      </c>
      <c r="D52" s="4">
        <f>IFERROR(INDEX('S&amp;P 500 (1M)'!A:G,MATCH(EDATE(A52, -$T$2),'S&amp;P 500 (1M)'!A:A,0),6), "")</f>
        <v>1141.1999510000001</v>
      </c>
      <c r="F52">
        <f t="shared" si="0"/>
        <v>1</v>
      </c>
      <c r="G52">
        <f t="shared" si="1"/>
        <v>0</v>
      </c>
      <c r="H52" t="str">
        <f t="shared" si="6"/>
        <v/>
      </c>
      <c r="I52" t="str">
        <f t="shared" si="7"/>
        <v/>
      </c>
      <c r="J52" t="str">
        <f t="shared" si="8"/>
        <v/>
      </c>
      <c r="K52">
        <f t="shared" si="9"/>
        <v>1</v>
      </c>
    </row>
    <row r="53" spans="1:11" x14ac:dyDescent="0.25">
      <c r="A53" s="2">
        <f>GDP_Quarterly[[#This Row],[DATE]]</f>
        <v>40452</v>
      </c>
      <c r="B53">
        <f>GDP_Quarterly[[#This Row],[GDPC1]]</f>
        <v>16960.864000000001</v>
      </c>
      <c r="C53" s="2">
        <f>IFERROR(INDEX('S&amp;P 500 (1M)'!A:G,MATCH(EDATE(A53, -$T$2),'S&amp;P 500 (1M)'!A:A,0),1), "")</f>
        <v>40330</v>
      </c>
      <c r="D53" s="4">
        <f>IFERROR(INDEX('S&amp;P 500 (1M)'!A:G,MATCH(EDATE(A53, -$T$2),'S&amp;P 500 (1M)'!A:A,0),6), "")</f>
        <v>1030.709961</v>
      </c>
      <c r="F53">
        <f t="shared" si="0"/>
        <v>0</v>
      </c>
      <c r="G53">
        <f t="shared" si="1"/>
        <v>1</v>
      </c>
      <c r="H53" t="str">
        <f t="shared" si="6"/>
        <v/>
      </c>
      <c r="I53" t="str">
        <f t="shared" si="7"/>
        <v/>
      </c>
      <c r="J53">
        <f t="shared" si="8"/>
        <v>1</v>
      </c>
      <c r="K53" t="str">
        <f t="shared" si="9"/>
        <v/>
      </c>
    </row>
    <row r="54" spans="1:11" x14ac:dyDescent="0.25">
      <c r="A54" s="2">
        <f>GDP_Quarterly[[#This Row],[DATE]]</f>
        <v>40360</v>
      </c>
      <c r="B54">
        <f>GDP_Quarterly[[#This Row],[GDPC1]]</f>
        <v>16872.266</v>
      </c>
      <c r="C54" s="2">
        <f>IFERROR(INDEX('S&amp;P 500 (1M)'!A:G,MATCH(EDATE(A54, -$T$2),'S&amp;P 500 (1M)'!A:A,0),1), "")</f>
        <v>40238</v>
      </c>
      <c r="D54" s="4">
        <f>IFERROR(INDEX('S&amp;P 500 (1M)'!A:G,MATCH(EDATE(A54, -$T$2),'S&amp;P 500 (1M)'!A:A,0),6), "")</f>
        <v>1169.4300539999999</v>
      </c>
      <c r="F54">
        <f t="shared" si="0"/>
        <v>1</v>
      </c>
      <c r="G54">
        <f t="shared" si="1"/>
        <v>1</v>
      </c>
      <c r="H54" t="str">
        <f t="shared" si="6"/>
        <v/>
      </c>
      <c r="I54">
        <f t="shared" si="7"/>
        <v>1</v>
      </c>
      <c r="J54" t="str">
        <f t="shared" si="8"/>
        <v/>
      </c>
      <c r="K54" t="str">
        <f t="shared" si="9"/>
        <v/>
      </c>
    </row>
    <row r="55" spans="1:11" x14ac:dyDescent="0.25">
      <c r="A55" s="2">
        <f>GDP_Quarterly[[#This Row],[DATE]]</f>
        <v>40269</v>
      </c>
      <c r="B55">
        <f>GDP_Quarterly[[#This Row],[GDPC1]]</f>
        <v>16743.162</v>
      </c>
      <c r="C55" s="2">
        <f>IFERROR(INDEX('S&amp;P 500 (1M)'!A:G,MATCH(EDATE(A55, -$T$2),'S&amp;P 500 (1M)'!A:A,0),1), "")</f>
        <v>40148</v>
      </c>
      <c r="D55" s="4">
        <f>IFERROR(INDEX('S&amp;P 500 (1M)'!A:G,MATCH(EDATE(A55, -$T$2),'S&amp;P 500 (1M)'!A:A,0),6), "")</f>
        <v>1115.099976</v>
      </c>
      <c r="F55">
        <f t="shared" si="0"/>
        <v>1</v>
      </c>
      <c r="G55">
        <f t="shared" si="1"/>
        <v>1</v>
      </c>
      <c r="H55" t="str">
        <f t="shared" si="6"/>
        <v/>
      </c>
      <c r="I55">
        <f t="shared" si="7"/>
        <v>1</v>
      </c>
      <c r="J55" t="str">
        <f t="shared" si="8"/>
        <v/>
      </c>
      <c r="K55" t="str">
        <f t="shared" si="9"/>
        <v/>
      </c>
    </row>
    <row r="56" spans="1:11" x14ac:dyDescent="0.25">
      <c r="A56" s="2">
        <f>GDP_Quarterly[[#This Row],[DATE]]</f>
        <v>40179</v>
      </c>
      <c r="B56">
        <f>GDP_Quarterly[[#This Row],[GDPC1]]</f>
        <v>16582.71</v>
      </c>
      <c r="C56" s="2">
        <f>IFERROR(INDEX('S&amp;P 500 (1M)'!A:G,MATCH(EDATE(A56, -$T$2),'S&amp;P 500 (1M)'!A:A,0),1), "")</f>
        <v>40057</v>
      </c>
      <c r="D56" s="4">
        <f>IFERROR(INDEX('S&amp;P 500 (1M)'!A:G,MATCH(EDATE(A56, -$T$2),'S&amp;P 500 (1M)'!A:A,0),6), "")</f>
        <v>1057.079956</v>
      </c>
      <c r="F56">
        <f t="shared" si="0"/>
        <v>1</v>
      </c>
      <c r="G56">
        <f t="shared" si="1"/>
        <v>1</v>
      </c>
      <c r="H56" t="str">
        <f t="shared" si="6"/>
        <v/>
      </c>
      <c r="I56">
        <f t="shared" si="7"/>
        <v>1</v>
      </c>
      <c r="J56" t="str">
        <f t="shared" si="8"/>
        <v/>
      </c>
      <c r="K56" t="str">
        <f t="shared" si="9"/>
        <v/>
      </c>
    </row>
    <row r="57" spans="1:11" x14ac:dyDescent="0.25">
      <c r="A57" s="2">
        <f>GDP_Quarterly[[#This Row],[DATE]]</f>
        <v>40087</v>
      </c>
      <c r="B57">
        <f>GDP_Quarterly[[#This Row],[GDPC1]]</f>
        <v>16502.754000000001</v>
      </c>
      <c r="C57" s="2">
        <f>IFERROR(INDEX('S&amp;P 500 (1M)'!A:G,MATCH(EDATE(A57, -$T$2),'S&amp;P 500 (1M)'!A:A,0),1), "")</f>
        <v>39965</v>
      </c>
      <c r="D57" s="4">
        <f>IFERROR(INDEX('S&amp;P 500 (1M)'!A:G,MATCH(EDATE(A57, -$T$2),'S&amp;P 500 (1M)'!A:A,0),6), "")</f>
        <v>919.32000700000003</v>
      </c>
      <c r="F57">
        <f t="shared" si="0"/>
        <v>1</v>
      </c>
      <c r="G57">
        <f t="shared" si="1"/>
        <v>1</v>
      </c>
      <c r="H57" t="str">
        <f t="shared" si="6"/>
        <v/>
      </c>
      <c r="I57">
        <f t="shared" si="7"/>
        <v>1</v>
      </c>
      <c r="J57" t="str">
        <f t="shared" si="8"/>
        <v/>
      </c>
      <c r="K57" t="str">
        <f t="shared" si="9"/>
        <v/>
      </c>
    </row>
    <row r="58" spans="1:11" x14ac:dyDescent="0.25">
      <c r="A58" s="2">
        <f>GDP_Quarterly[[#This Row],[DATE]]</f>
        <v>39995</v>
      </c>
      <c r="B58">
        <f>GDP_Quarterly[[#This Row],[GDPC1]]</f>
        <v>16326.281000000001</v>
      </c>
      <c r="C58" s="2">
        <f>IFERROR(INDEX('S&amp;P 500 (1M)'!A:G,MATCH(EDATE(A58, -$T$2),'S&amp;P 500 (1M)'!A:A,0),1), "")</f>
        <v>39873</v>
      </c>
      <c r="D58" s="4">
        <f>IFERROR(INDEX('S&amp;P 500 (1M)'!A:G,MATCH(EDATE(A58, -$T$2),'S&amp;P 500 (1M)'!A:A,0),6), "")</f>
        <v>797.86999500000002</v>
      </c>
      <c r="F58">
        <f t="shared" si="0"/>
        <v>0</v>
      </c>
      <c r="G58">
        <f t="shared" si="1"/>
        <v>1</v>
      </c>
      <c r="H58" t="str">
        <f t="shared" si="6"/>
        <v/>
      </c>
      <c r="I58" t="str">
        <f t="shared" si="7"/>
        <v/>
      </c>
      <c r="J58">
        <f t="shared" si="8"/>
        <v>1</v>
      </c>
      <c r="K58" t="str">
        <f t="shared" si="9"/>
        <v/>
      </c>
    </row>
    <row r="59" spans="1:11" x14ac:dyDescent="0.25">
      <c r="A59" s="2">
        <f>GDP_Quarterly[[#This Row],[DATE]]</f>
        <v>39904</v>
      </c>
      <c r="B59">
        <f>GDP_Quarterly[[#This Row],[GDPC1]]</f>
        <v>16269.145</v>
      </c>
      <c r="C59" s="2">
        <f>IFERROR(INDEX('S&amp;P 500 (1M)'!A:G,MATCH(EDATE(A59, -$T$2),'S&amp;P 500 (1M)'!A:A,0),1), "")</f>
        <v>39783</v>
      </c>
      <c r="D59" s="4">
        <f>IFERROR(INDEX('S&amp;P 500 (1M)'!A:G,MATCH(EDATE(A59, -$T$2),'S&amp;P 500 (1M)'!A:A,0),6), "")</f>
        <v>903.25</v>
      </c>
      <c r="F59">
        <f t="shared" si="0"/>
        <v>0</v>
      </c>
      <c r="G59">
        <f t="shared" si="1"/>
        <v>0</v>
      </c>
      <c r="H59">
        <f t="shared" si="6"/>
        <v>1</v>
      </c>
      <c r="I59" t="str">
        <f t="shared" si="7"/>
        <v/>
      </c>
      <c r="J59" t="str">
        <f t="shared" si="8"/>
        <v/>
      </c>
      <c r="K59" t="str">
        <f t="shared" si="9"/>
        <v/>
      </c>
    </row>
    <row r="60" spans="1:11" x14ac:dyDescent="0.25">
      <c r="A60" s="2">
        <f>GDP_Quarterly[[#This Row],[DATE]]</f>
        <v>39814</v>
      </c>
      <c r="B60">
        <f>GDP_Quarterly[[#This Row],[GDPC1]]</f>
        <v>16298.262000000001</v>
      </c>
      <c r="C60" s="2">
        <f>IFERROR(INDEX('S&amp;P 500 (1M)'!A:G,MATCH(EDATE(A60, -$T$2),'S&amp;P 500 (1M)'!A:A,0),1), "")</f>
        <v>39692</v>
      </c>
      <c r="D60" s="4">
        <f>IFERROR(INDEX('S&amp;P 500 (1M)'!A:G,MATCH(EDATE(A60, -$T$2),'S&amp;P 500 (1M)'!A:A,0),6), "")</f>
        <v>1166.3599850000001</v>
      </c>
      <c r="F60">
        <f t="shared" si="0"/>
        <v>0</v>
      </c>
      <c r="G60">
        <f t="shared" si="1"/>
        <v>0</v>
      </c>
      <c r="H60">
        <f t="shared" si="6"/>
        <v>1</v>
      </c>
      <c r="I60" t="str">
        <f t="shared" si="7"/>
        <v/>
      </c>
      <c r="J60" t="str">
        <f t="shared" si="8"/>
        <v/>
      </c>
      <c r="K60" t="str">
        <f t="shared" si="9"/>
        <v/>
      </c>
    </row>
    <row r="61" spans="1:11" x14ac:dyDescent="0.25">
      <c r="A61" s="2">
        <f>GDP_Quarterly[[#This Row],[DATE]]</f>
        <v>39722</v>
      </c>
      <c r="B61">
        <f>GDP_Quarterly[[#This Row],[GDPC1]]</f>
        <v>16485.349999999999</v>
      </c>
      <c r="C61" s="2">
        <f>IFERROR(INDEX('S&amp;P 500 (1M)'!A:G,MATCH(EDATE(A61, -$T$2),'S&amp;P 500 (1M)'!A:A,0),1), "")</f>
        <v>39600</v>
      </c>
      <c r="D61" s="4">
        <f>IFERROR(INDEX('S&amp;P 500 (1M)'!A:G,MATCH(EDATE(A61, -$T$2),'S&amp;P 500 (1M)'!A:A,0),6), "")</f>
        <v>1280</v>
      </c>
      <c r="F61">
        <f t="shared" si="0"/>
        <v>0</v>
      </c>
      <c r="G61">
        <f t="shared" si="1"/>
        <v>0</v>
      </c>
      <c r="H61">
        <f t="shared" si="6"/>
        <v>1</v>
      </c>
      <c r="I61" t="str">
        <f t="shared" si="7"/>
        <v/>
      </c>
      <c r="J61" t="str">
        <f t="shared" si="8"/>
        <v/>
      </c>
      <c r="K61" t="str">
        <f t="shared" si="9"/>
        <v/>
      </c>
    </row>
    <row r="62" spans="1:11" x14ac:dyDescent="0.25">
      <c r="A62" s="2">
        <f>GDP_Quarterly[[#This Row],[DATE]]</f>
        <v>39630</v>
      </c>
      <c r="B62">
        <f>GDP_Quarterly[[#This Row],[GDPC1]]</f>
        <v>16854.294999999998</v>
      </c>
      <c r="C62" s="2">
        <f>IFERROR(INDEX('S&amp;P 500 (1M)'!A:G,MATCH(EDATE(A62, -$T$2),'S&amp;P 500 (1M)'!A:A,0),1), "")</f>
        <v>39508</v>
      </c>
      <c r="D62" s="4">
        <f>IFERROR(INDEX('S&amp;P 500 (1M)'!A:G,MATCH(EDATE(A62, -$T$2),'S&amp;P 500 (1M)'!A:A,0),6), "")</f>
        <v>1322.6999510000001</v>
      </c>
      <c r="F62">
        <f t="shared" si="0"/>
        <v>0</v>
      </c>
      <c r="G62">
        <f t="shared" si="1"/>
        <v>0</v>
      </c>
      <c r="H62">
        <f t="shared" si="6"/>
        <v>1</v>
      </c>
      <c r="I62" t="str">
        <f t="shared" si="7"/>
        <v/>
      </c>
      <c r="J62" t="str">
        <f t="shared" si="8"/>
        <v/>
      </c>
      <c r="K62" t="str">
        <f t="shared" si="9"/>
        <v/>
      </c>
    </row>
    <row r="63" spans="1:11" x14ac:dyDescent="0.25">
      <c r="A63" s="2">
        <f>GDP_Quarterly[[#This Row],[DATE]]</f>
        <v>39539</v>
      </c>
      <c r="B63">
        <f>GDP_Quarterly[[#This Row],[GDPC1]]</f>
        <v>16943.291000000001</v>
      </c>
      <c r="C63" s="2">
        <f>IFERROR(INDEX('S&amp;P 500 (1M)'!A:G,MATCH(EDATE(A63, -$T$2),'S&amp;P 500 (1M)'!A:A,0),1), "")</f>
        <v>39417</v>
      </c>
      <c r="D63" s="4">
        <f>IFERROR(INDEX('S&amp;P 500 (1M)'!A:G,MATCH(EDATE(A63, -$T$2),'S&amp;P 500 (1M)'!A:A,0),6), "")</f>
        <v>1468.3599850000001</v>
      </c>
      <c r="F63">
        <f t="shared" si="0"/>
        <v>0</v>
      </c>
      <c r="G63">
        <f t="shared" si="1"/>
        <v>1</v>
      </c>
      <c r="H63" t="str">
        <f t="shared" si="6"/>
        <v/>
      </c>
      <c r="I63" t="str">
        <f t="shared" si="7"/>
        <v/>
      </c>
      <c r="J63">
        <f t="shared" si="8"/>
        <v>1</v>
      </c>
      <c r="K63" t="str">
        <f t="shared" si="9"/>
        <v/>
      </c>
    </row>
    <row r="64" spans="1:11" x14ac:dyDescent="0.25">
      <c r="A64" s="2">
        <f>GDP_Quarterly[[#This Row],[DATE]]</f>
        <v>39448</v>
      </c>
      <c r="B64">
        <f>GDP_Quarterly[[#This Row],[GDPC1]]</f>
        <v>16843.003000000001</v>
      </c>
      <c r="C64" s="2">
        <f>IFERROR(INDEX('S&amp;P 500 (1M)'!A:G,MATCH(EDATE(A64, -$T$2),'S&amp;P 500 (1M)'!A:A,0),1), "")</f>
        <v>39326</v>
      </c>
      <c r="D64" s="4">
        <f>IFERROR(INDEX('S&amp;P 500 (1M)'!A:G,MATCH(EDATE(A64, -$T$2),'S&amp;P 500 (1M)'!A:A,0),6), "")</f>
        <v>1526.75</v>
      </c>
      <c r="F64">
        <f t="shared" si="0"/>
        <v>1</v>
      </c>
      <c r="G64">
        <f t="shared" si="1"/>
        <v>0</v>
      </c>
      <c r="H64" t="str">
        <f t="shared" si="6"/>
        <v/>
      </c>
      <c r="I64" t="str">
        <f t="shared" si="7"/>
        <v/>
      </c>
      <c r="J64" t="str">
        <f t="shared" si="8"/>
        <v/>
      </c>
      <c r="K64">
        <f t="shared" si="9"/>
        <v>1</v>
      </c>
    </row>
    <row r="65" spans="1:11" x14ac:dyDescent="0.25">
      <c r="A65" s="2">
        <f>GDP_Quarterly[[#This Row],[DATE]]</f>
        <v>39356</v>
      </c>
      <c r="B65">
        <f>GDP_Quarterly[[#This Row],[GDPC1]]</f>
        <v>16915.190999999999</v>
      </c>
      <c r="C65" s="2">
        <f>IFERROR(INDEX('S&amp;P 500 (1M)'!A:G,MATCH(EDATE(A65, -$T$2),'S&amp;P 500 (1M)'!A:A,0),1), "")</f>
        <v>39234</v>
      </c>
      <c r="D65" s="4">
        <f>IFERROR(INDEX('S&amp;P 500 (1M)'!A:G,MATCH(EDATE(A65, -$T$2),'S&amp;P 500 (1M)'!A:A,0),6), "")</f>
        <v>1503.349976</v>
      </c>
      <c r="F65">
        <f t="shared" si="0"/>
        <v>1</v>
      </c>
      <c r="G65">
        <f t="shared" si="1"/>
        <v>1</v>
      </c>
      <c r="H65" t="str">
        <f t="shared" si="6"/>
        <v/>
      </c>
      <c r="I65">
        <f t="shared" si="7"/>
        <v>1</v>
      </c>
      <c r="J65" t="str">
        <f t="shared" si="8"/>
        <v/>
      </c>
      <c r="K65" t="str">
        <f t="shared" si="9"/>
        <v/>
      </c>
    </row>
    <row r="66" spans="1:11" x14ac:dyDescent="0.25">
      <c r="A66" s="2">
        <f>GDP_Quarterly[[#This Row],[DATE]]</f>
        <v>39264</v>
      </c>
      <c r="B66">
        <f>GDP_Quarterly[[#This Row],[GDPC1]]</f>
        <v>16809.587</v>
      </c>
      <c r="C66" s="2">
        <f>IFERROR(INDEX('S&amp;P 500 (1M)'!A:G,MATCH(EDATE(A66, -$T$2),'S&amp;P 500 (1M)'!A:A,0),1), "")</f>
        <v>39142</v>
      </c>
      <c r="D66" s="4">
        <f>IFERROR(INDEX('S&amp;P 500 (1M)'!A:G,MATCH(EDATE(A66, -$T$2),'S&amp;P 500 (1M)'!A:A,0),6), "")</f>
        <v>1420.8599850000001</v>
      </c>
      <c r="F66">
        <f t="shared" si="0"/>
        <v>1</v>
      </c>
      <c r="G66">
        <f t="shared" si="1"/>
        <v>1</v>
      </c>
      <c r="H66" t="str">
        <f t="shared" si="6"/>
        <v/>
      </c>
      <c r="I66">
        <f t="shared" si="7"/>
        <v>1</v>
      </c>
      <c r="J66" t="str">
        <f t="shared" si="8"/>
        <v/>
      </c>
      <c r="K66" t="str">
        <f t="shared" si="9"/>
        <v/>
      </c>
    </row>
    <row r="67" spans="1:11" x14ac:dyDescent="0.25">
      <c r="A67" s="2">
        <f>GDP_Quarterly[[#This Row],[DATE]]</f>
        <v>39173</v>
      </c>
      <c r="B67">
        <f>GDP_Quarterly[[#This Row],[GDPC1]]</f>
        <v>16713.313999999998</v>
      </c>
      <c r="C67" s="2">
        <f>IFERROR(INDEX('S&amp;P 500 (1M)'!A:G,MATCH(EDATE(A67, -$T$2),'S&amp;P 500 (1M)'!A:A,0),1), "")</f>
        <v>39052</v>
      </c>
      <c r="D67" s="4">
        <f>IFERROR(INDEX('S&amp;P 500 (1M)'!A:G,MATCH(EDATE(A67, -$T$2),'S&amp;P 500 (1M)'!A:A,0),6), "")</f>
        <v>1418.3000489999999</v>
      </c>
      <c r="F67">
        <f t="shared" ref="F67:F130" si="10">IF(D67&gt;=D68,1,0)</f>
        <v>1</v>
      </c>
      <c r="G67">
        <f t="shared" ref="G67:G130" si="11">IF(B67&gt;B68,1,0)</f>
        <v>1</v>
      </c>
      <c r="H67" t="str">
        <f t="shared" si="6"/>
        <v/>
      </c>
      <c r="I67">
        <f t="shared" si="7"/>
        <v>1</v>
      </c>
      <c r="J67" t="str">
        <f t="shared" si="8"/>
        <v/>
      </c>
      <c r="K67" t="str">
        <f t="shared" si="9"/>
        <v/>
      </c>
    </row>
    <row r="68" spans="1:11" x14ac:dyDescent="0.25">
      <c r="A68" s="2">
        <f>GDP_Quarterly[[#This Row],[DATE]]</f>
        <v>39083</v>
      </c>
      <c r="B68">
        <f>GDP_Quarterly[[#This Row],[GDPC1]]</f>
        <v>16611.689999999999</v>
      </c>
      <c r="C68" s="2">
        <f>IFERROR(INDEX('S&amp;P 500 (1M)'!A:G,MATCH(EDATE(A68, -$T$2),'S&amp;P 500 (1M)'!A:A,0),1), "")</f>
        <v>38961</v>
      </c>
      <c r="D68" s="4">
        <f>IFERROR(INDEX('S&amp;P 500 (1M)'!A:G,MATCH(EDATE(A68, -$T$2),'S&amp;P 500 (1M)'!A:A,0),6), "")</f>
        <v>1335.849976</v>
      </c>
      <c r="F68">
        <f t="shared" si="10"/>
        <v>1</v>
      </c>
      <c r="G68">
        <f t="shared" si="11"/>
        <v>1</v>
      </c>
      <c r="H68" t="str">
        <f t="shared" si="6"/>
        <v/>
      </c>
      <c r="I68">
        <f t="shared" si="7"/>
        <v>1</v>
      </c>
      <c r="J68" t="str">
        <f t="shared" si="8"/>
        <v/>
      </c>
      <c r="K68" t="str">
        <f t="shared" si="9"/>
        <v/>
      </c>
    </row>
    <row r="69" spans="1:11" x14ac:dyDescent="0.25">
      <c r="A69" s="2">
        <f>GDP_Quarterly[[#This Row],[DATE]]</f>
        <v>38991</v>
      </c>
      <c r="B69">
        <f>GDP_Quarterly[[#This Row],[GDPC1]]</f>
        <v>16561.866000000002</v>
      </c>
      <c r="C69" s="2">
        <f>IFERROR(INDEX('S&amp;P 500 (1M)'!A:G,MATCH(EDATE(A69, -$T$2),'S&amp;P 500 (1M)'!A:A,0),1), "")</f>
        <v>38869</v>
      </c>
      <c r="D69" s="4">
        <f>IFERROR(INDEX('S&amp;P 500 (1M)'!A:G,MATCH(EDATE(A69, -$T$2),'S&amp;P 500 (1M)'!A:A,0),6), "")</f>
        <v>1270.1999510000001</v>
      </c>
      <c r="F69">
        <f t="shared" si="10"/>
        <v>0</v>
      </c>
      <c r="G69">
        <f t="shared" si="11"/>
        <v>1</v>
      </c>
      <c r="H69" t="str">
        <f t="shared" si="6"/>
        <v/>
      </c>
      <c r="I69" t="str">
        <f t="shared" si="7"/>
        <v/>
      </c>
      <c r="J69">
        <f t="shared" si="8"/>
        <v>1</v>
      </c>
      <c r="K69" t="str">
        <f t="shared" si="9"/>
        <v/>
      </c>
    </row>
    <row r="70" spans="1:11" x14ac:dyDescent="0.25">
      <c r="A70" s="2">
        <f>GDP_Quarterly[[#This Row],[DATE]]</f>
        <v>38899</v>
      </c>
      <c r="B70">
        <f>GDP_Quarterly[[#This Row],[GDPC1]]</f>
        <v>16420.738000000001</v>
      </c>
      <c r="C70" s="2">
        <f>IFERROR(INDEX('S&amp;P 500 (1M)'!A:G,MATCH(EDATE(A70, -$T$2),'S&amp;P 500 (1M)'!A:A,0),1), "")</f>
        <v>38777</v>
      </c>
      <c r="D70" s="4">
        <f>IFERROR(INDEX('S&amp;P 500 (1M)'!A:G,MATCH(EDATE(A70, -$T$2),'S&amp;P 500 (1M)'!A:A,0),6), "")</f>
        <v>1294.869995</v>
      </c>
      <c r="F70">
        <f t="shared" si="10"/>
        <v>1</v>
      </c>
      <c r="G70">
        <f t="shared" si="11"/>
        <v>1</v>
      </c>
      <c r="H70" t="str">
        <f t="shared" si="6"/>
        <v/>
      </c>
      <c r="I70">
        <f t="shared" si="7"/>
        <v>1</v>
      </c>
      <c r="J70" t="str">
        <f t="shared" si="8"/>
        <v/>
      </c>
      <c r="K70" t="str">
        <f t="shared" si="9"/>
        <v/>
      </c>
    </row>
    <row r="71" spans="1:11" x14ac:dyDescent="0.25">
      <c r="A71" s="2">
        <f>GDP_Quarterly[[#This Row],[DATE]]</f>
        <v>38808</v>
      </c>
      <c r="B71">
        <f>GDP_Quarterly[[#This Row],[GDPC1]]</f>
        <v>16396.151000000002</v>
      </c>
      <c r="C71" s="2">
        <f>IFERROR(INDEX('S&amp;P 500 (1M)'!A:G,MATCH(EDATE(A71, -$T$2),'S&amp;P 500 (1M)'!A:A,0),1), "")</f>
        <v>38687</v>
      </c>
      <c r="D71" s="4">
        <f>IFERROR(INDEX('S&amp;P 500 (1M)'!A:G,MATCH(EDATE(A71, -$T$2),'S&amp;P 500 (1M)'!A:A,0),6), "")</f>
        <v>1248.290039</v>
      </c>
      <c r="F71">
        <f t="shared" si="10"/>
        <v>1</v>
      </c>
      <c r="G71">
        <f t="shared" si="11"/>
        <v>1</v>
      </c>
      <c r="H71" t="str">
        <f t="shared" si="6"/>
        <v/>
      </c>
      <c r="I71">
        <f t="shared" si="7"/>
        <v>1</v>
      </c>
      <c r="J71" t="str">
        <f t="shared" si="8"/>
        <v/>
      </c>
      <c r="K71" t="str">
        <f t="shared" si="9"/>
        <v/>
      </c>
    </row>
    <row r="72" spans="1:11" x14ac:dyDescent="0.25">
      <c r="A72" s="2">
        <f>GDP_Quarterly[[#This Row],[DATE]]</f>
        <v>38718</v>
      </c>
      <c r="B72">
        <f>GDP_Quarterly[[#This Row],[GDPC1]]</f>
        <v>16353.834999999999</v>
      </c>
      <c r="C72" s="2">
        <f>IFERROR(INDEX('S&amp;P 500 (1M)'!A:G,MATCH(EDATE(A72, -$T$2),'S&amp;P 500 (1M)'!A:A,0),1), "")</f>
        <v>38596</v>
      </c>
      <c r="D72" s="4">
        <f>IFERROR(INDEX('S&amp;P 500 (1M)'!A:G,MATCH(EDATE(A72, -$T$2),'S&amp;P 500 (1M)'!A:A,0),6), "")</f>
        <v>1228.8100589999999</v>
      </c>
      <c r="F72">
        <f t="shared" si="10"/>
        <v>1</v>
      </c>
      <c r="G72">
        <f t="shared" si="11"/>
        <v>1</v>
      </c>
      <c r="H72" t="str">
        <f t="shared" si="6"/>
        <v/>
      </c>
      <c r="I72">
        <f t="shared" si="7"/>
        <v>1</v>
      </c>
      <c r="J72" t="str">
        <f t="shared" si="8"/>
        <v/>
      </c>
      <c r="K72" t="str">
        <f t="shared" si="9"/>
        <v/>
      </c>
    </row>
    <row r="73" spans="1:11" x14ac:dyDescent="0.25">
      <c r="A73" s="2">
        <f>GDP_Quarterly[[#This Row],[DATE]]</f>
        <v>38626</v>
      </c>
      <c r="B73">
        <f>GDP_Quarterly[[#This Row],[GDPC1]]</f>
        <v>16136.734</v>
      </c>
      <c r="C73" s="2">
        <f>IFERROR(INDEX('S&amp;P 500 (1M)'!A:G,MATCH(EDATE(A73, -$T$2),'S&amp;P 500 (1M)'!A:A,0),1), "")</f>
        <v>38504</v>
      </c>
      <c r="D73" s="4">
        <f>IFERROR(INDEX('S&amp;P 500 (1M)'!A:G,MATCH(EDATE(A73, -$T$2),'S&amp;P 500 (1M)'!A:A,0),6), "")</f>
        <v>1191.329956</v>
      </c>
      <c r="F73">
        <f t="shared" si="10"/>
        <v>1</v>
      </c>
      <c r="G73">
        <f t="shared" si="11"/>
        <v>1</v>
      </c>
      <c r="H73" t="str">
        <f t="shared" si="6"/>
        <v/>
      </c>
      <c r="I73">
        <f t="shared" si="7"/>
        <v>1</v>
      </c>
      <c r="J73" t="str">
        <f t="shared" si="8"/>
        <v/>
      </c>
      <c r="K73" t="str">
        <f t="shared" si="9"/>
        <v/>
      </c>
    </row>
    <row r="74" spans="1:11" x14ac:dyDescent="0.25">
      <c r="A74" s="2">
        <f>GDP_Quarterly[[#This Row],[DATE]]</f>
        <v>38534</v>
      </c>
      <c r="B74">
        <f>GDP_Quarterly[[#This Row],[GDPC1]]</f>
        <v>16047.587</v>
      </c>
      <c r="C74" s="2">
        <f>IFERROR(INDEX('S&amp;P 500 (1M)'!A:G,MATCH(EDATE(A74, -$T$2),'S&amp;P 500 (1M)'!A:A,0),1), "")</f>
        <v>38412</v>
      </c>
      <c r="D74" s="4">
        <f>IFERROR(INDEX('S&amp;P 500 (1M)'!A:G,MATCH(EDATE(A74, -$T$2),'S&amp;P 500 (1M)'!A:A,0),6), "")</f>
        <v>1180.589966</v>
      </c>
      <c r="F74">
        <f t="shared" si="10"/>
        <v>0</v>
      </c>
      <c r="G74">
        <f t="shared" si="11"/>
        <v>1</v>
      </c>
      <c r="H74" t="str">
        <f t="shared" si="6"/>
        <v/>
      </c>
      <c r="I74" t="str">
        <f t="shared" si="7"/>
        <v/>
      </c>
      <c r="J74">
        <f t="shared" si="8"/>
        <v>1</v>
      </c>
      <c r="K74" t="str">
        <f t="shared" si="9"/>
        <v/>
      </c>
    </row>
    <row r="75" spans="1:11" x14ac:dyDescent="0.25">
      <c r="A75" s="2">
        <f>GDP_Quarterly[[#This Row],[DATE]]</f>
        <v>38443</v>
      </c>
      <c r="B75">
        <f>GDP_Quarterly[[#This Row],[GDPC1]]</f>
        <v>15922.781999999999</v>
      </c>
      <c r="C75" s="2">
        <f>IFERROR(INDEX('S&amp;P 500 (1M)'!A:G,MATCH(EDATE(A75, -$T$2),'S&amp;P 500 (1M)'!A:A,0),1), "")</f>
        <v>38322</v>
      </c>
      <c r="D75" s="4">
        <f>IFERROR(INDEX('S&amp;P 500 (1M)'!A:G,MATCH(EDATE(A75, -$T$2),'S&amp;P 500 (1M)'!A:A,0),6), "")</f>
        <v>1211.920044</v>
      </c>
      <c r="F75">
        <f t="shared" si="10"/>
        <v>1</v>
      </c>
      <c r="G75">
        <f t="shared" si="11"/>
        <v>1</v>
      </c>
      <c r="H75" t="str">
        <f t="shared" si="6"/>
        <v/>
      </c>
      <c r="I75">
        <f t="shared" si="7"/>
        <v>1</v>
      </c>
      <c r="J75" t="str">
        <f t="shared" si="8"/>
        <v/>
      </c>
      <c r="K75" t="str">
        <f t="shared" si="9"/>
        <v/>
      </c>
    </row>
    <row r="76" spans="1:11" x14ac:dyDescent="0.25">
      <c r="A76" s="2">
        <f>GDP_Quarterly[[#This Row],[DATE]]</f>
        <v>38353</v>
      </c>
      <c r="B76">
        <f>GDP_Quarterly[[#This Row],[GDPC1]]</f>
        <v>15844.727000000001</v>
      </c>
      <c r="C76" s="2">
        <f>IFERROR(INDEX('S&amp;P 500 (1M)'!A:G,MATCH(EDATE(A76, -$T$2),'S&amp;P 500 (1M)'!A:A,0),1), "")</f>
        <v>38231</v>
      </c>
      <c r="D76" s="4">
        <f>IFERROR(INDEX('S&amp;P 500 (1M)'!A:G,MATCH(EDATE(A76, -$T$2),'S&amp;P 500 (1M)'!A:A,0),6), "")</f>
        <v>1114.579956</v>
      </c>
      <c r="F76">
        <f t="shared" si="10"/>
        <v>0</v>
      </c>
      <c r="G76">
        <f t="shared" si="11"/>
        <v>1</v>
      </c>
      <c r="H76" t="str">
        <f t="shared" si="6"/>
        <v/>
      </c>
      <c r="I76" t="str">
        <f t="shared" si="7"/>
        <v/>
      </c>
      <c r="J76">
        <f t="shared" si="8"/>
        <v>1</v>
      </c>
      <c r="K76" t="str">
        <f t="shared" si="9"/>
        <v/>
      </c>
    </row>
    <row r="77" spans="1:11" x14ac:dyDescent="0.25">
      <c r="A77" s="2">
        <f>GDP_Quarterly[[#This Row],[DATE]]</f>
        <v>38261</v>
      </c>
      <c r="B77">
        <f>GDP_Quarterly[[#This Row],[GDPC1]]</f>
        <v>15670.88</v>
      </c>
      <c r="C77" s="2">
        <f>IFERROR(INDEX('S&amp;P 500 (1M)'!A:G,MATCH(EDATE(A77, -$T$2),'S&amp;P 500 (1M)'!A:A,0),1), "")</f>
        <v>38139</v>
      </c>
      <c r="D77" s="4">
        <f>IFERROR(INDEX('S&amp;P 500 (1M)'!A:G,MATCH(EDATE(A77, -$T$2),'S&amp;P 500 (1M)'!A:A,0),6), "")</f>
        <v>1140.839966</v>
      </c>
      <c r="F77">
        <f t="shared" si="10"/>
        <v>1</v>
      </c>
      <c r="G77">
        <f t="shared" si="11"/>
        <v>1</v>
      </c>
      <c r="H77" t="str">
        <f t="shared" si="6"/>
        <v/>
      </c>
      <c r="I77">
        <f t="shared" si="7"/>
        <v>1</v>
      </c>
      <c r="J77" t="str">
        <f t="shared" si="8"/>
        <v/>
      </c>
      <c r="K77" t="str">
        <f t="shared" si="9"/>
        <v/>
      </c>
    </row>
    <row r="78" spans="1:11" x14ac:dyDescent="0.25">
      <c r="A78" s="2">
        <f>GDP_Quarterly[[#This Row],[DATE]]</f>
        <v>38169</v>
      </c>
      <c r="B78">
        <f>GDP_Quarterly[[#This Row],[GDPC1]]</f>
        <v>15512.619000000001</v>
      </c>
      <c r="C78" s="2">
        <f>IFERROR(INDEX('S&amp;P 500 (1M)'!A:G,MATCH(EDATE(A78, -$T$2),'S&amp;P 500 (1M)'!A:A,0),1), "")</f>
        <v>38047</v>
      </c>
      <c r="D78" s="4">
        <f>IFERROR(INDEX('S&amp;P 500 (1M)'!A:G,MATCH(EDATE(A78, -$T$2),'S&amp;P 500 (1M)'!A:A,0),6), "")</f>
        <v>1126.209961</v>
      </c>
      <c r="F78">
        <f t="shared" si="10"/>
        <v>1</v>
      </c>
      <c r="G78">
        <f t="shared" si="11"/>
        <v>1</v>
      </c>
      <c r="H78" t="str">
        <f t="shared" si="6"/>
        <v/>
      </c>
      <c r="I78">
        <f t="shared" si="7"/>
        <v>1</v>
      </c>
      <c r="J78" t="str">
        <f t="shared" si="8"/>
        <v/>
      </c>
      <c r="K78" t="str">
        <f t="shared" si="9"/>
        <v/>
      </c>
    </row>
    <row r="79" spans="1:11" x14ac:dyDescent="0.25">
      <c r="A79" s="2">
        <f>GDP_Quarterly[[#This Row],[DATE]]</f>
        <v>38078</v>
      </c>
      <c r="B79">
        <f>GDP_Quarterly[[#This Row],[GDPC1]]</f>
        <v>15366.85</v>
      </c>
      <c r="C79" s="2">
        <f>IFERROR(INDEX('S&amp;P 500 (1M)'!A:G,MATCH(EDATE(A79, -$T$2),'S&amp;P 500 (1M)'!A:A,0),1), "")</f>
        <v>37956</v>
      </c>
      <c r="D79" s="4">
        <f>IFERROR(INDEX('S&amp;P 500 (1M)'!A:G,MATCH(EDATE(A79, -$T$2),'S&amp;P 500 (1M)'!A:A,0),6), "")</f>
        <v>1111.920044</v>
      </c>
      <c r="F79">
        <f t="shared" si="10"/>
        <v>1</v>
      </c>
      <c r="G79">
        <f t="shared" si="11"/>
        <v>1</v>
      </c>
      <c r="H79" t="str">
        <f t="shared" si="6"/>
        <v/>
      </c>
      <c r="I79">
        <f t="shared" si="7"/>
        <v>1</v>
      </c>
      <c r="J79" t="str">
        <f t="shared" si="8"/>
        <v/>
      </c>
      <c r="K79" t="str">
        <f t="shared" si="9"/>
        <v/>
      </c>
    </row>
    <row r="80" spans="1:11" x14ac:dyDescent="0.25">
      <c r="A80" s="2">
        <f>GDP_Quarterly[[#This Row],[DATE]]</f>
        <v>37987</v>
      </c>
      <c r="B80">
        <f>GDP_Quarterly[[#This Row],[GDPC1]]</f>
        <v>15248.68</v>
      </c>
      <c r="C80" s="2">
        <f>IFERROR(INDEX('S&amp;P 500 (1M)'!A:G,MATCH(EDATE(A80, -$T$2),'S&amp;P 500 (1M)'!A:A,0),1), "")</f>
        <v>37865</v>
      </c>
      <c r="D80" s="4">
        <f>IFERROR(INDEX('S&amp;P 500 (1M)'!A:G,MATCH(EDATE(A80, -$T$2),'S&amp;P 500 (1M)'!A:A,0),6), "")</f>
        <v>995.96997099999999</v>
      </c>
      <c r="F80">
        <f t="shared" si="10"/>
        <v>1</v>
      </c>
      <c r="G80">
        <f t="shared" si="11"/>
        <v>1</v>
      </c>
      <c r="H80" t="str">
        <f t="shared" si="6"/>
        <v/>
      </c>
      <c r="I80">
        <f t="shared" si="7"/>
        <v>1</v>
      </c>
      <c r="J80" t="str">
        <f t="shared" si="8"/>
        <v/>
      </c>
      <c r="K80" t="str">
        <f t="shared" si="9"/>
        <v/>
      </c>
    </row>
    <row r="81" spans="1:11" x14ac:dyDescent="0.25">
      <c r="A81" s="2">
        <f>GDP_Quarterly[[#This Row],[DATE]]</f>
        <v>37895</v>
      </c>
      <c r="B81">
        <f>GDP_Quarterly[[#This Row],[GDPC1]]</f>
        <v>15162.76</v>
      </c>
      <c r="C81" s="2">
        <f>IFERROR(INDEX('S&amp;P 500 (1M)'!A:G,MATCH(EDATE(A81, -$T$2),'S&amp;P 500 (1M)'!A:A,0),1), "")</f>
        <v>37773</v>
      </c>
      <c r="D81" s="4">
        <f>IFERROR(INDEX('S&amp;P 500 (1M)'!A:G,MATCH(EDATE(A81, -$T$2),'S&amp;P 500 (1M)'!A:A,0),6), "")</f>
        <v>974.5</v>
      </c>
      <c r="F81">
        <f t="shared" si="10"/>
        <v>1</v>
      </c>
      <c r="G81">
        <f t="shared" si="11"/>
        <v>1</v>
      </c>
      <c r="H81" t="str">
        <f t="shared" si="6"/>
        <v/>
      </c>
      <c r="I81">
        <f t="shared" si="7"/>
        <v>1</v>
      </c>
      <c r="J81" t="str">
        <f t="shared" si="8"/>
        <v/>
      </c>
      <c r="K81" t="str">
        <f t="shared" si="9"/>
        <v/>
      </c>
    </row>
    <row r="82" spans="1:11" x14ac:dyDescent="0.25">
      <c r="A82" s="2">
        <f>GDP_Quarterly[[#This Row],[DATE]]</f>
        <v>37803</v>
      </c>
      <c r="B82">
        <f>GDP_Quarterly[[#This Row],[GDPC1]]</f>
        <v>14988.781999999999</v>
      </c>
      <c r="C82" s="2">
        <f>IFERROR(INDEX('S&amp;P 500 (1M)'!A:G,MATCH(EDATE(A82, -$T$2),'S&amp;P 500 (1M)'!A:A,0),1), "")</f>
        <v>37681</v>
      </c>
      <c r="D82" s="4">
        <f>IFERROR(INDEX('S&amp;P 500 (1M)'!A:G,MATCH(EDATE(A82, -$T$2),'S&amp;P 500 (1M)'!A:A,0),6), "")</f>
        <v>848.17999299999997</v>
      </c>
      <c r="F82">
        <f t="shared" si="10"/>
        <v>0</v>
      </c>
      <c r="G82">
        <f t="shared" si="11"/>
        <v>1</v>
      </c>
      <c r="H82" t="str">
        <f t="shared" si="6"/>
        <v/>
      </c>
      <c r="I82" t="str">
        <f t="shared" si="7"/>
        <v/>
      </c>
      <c r="J82">
        <f t="shared" si="8"/>
        <v>1</v>
      </c>
      <c r="K82" t="str">
        <f t="shared" si="9"/>
        <v/>
      </c>
    </row>
    <row r="83" spans="1:11" x14ac:dyDescent="0.25">
      <c r="A83" s="2">
        <f>GDP_Quarterly[[#This Row],[DATE]]</f>
        <v>37712</v>
      </c>
      <c r="B83">
        <f>GDP_Quarterly[[#This Row],[GDPC1]]</f>
        <v>14743.566999999999</v>
      </c>
      <c r="C83" s="2">
        <f>IFERROR(INDEX('S&amp;P 500 (1M)'!A:G,MATCH(EDATE(A83, -$T$2),'S&amp;P 500 (1M)'!A:A,0),1), "")</f>
        <v>37591</v>
      </c>
      <c r="D83" s="4">
        <f>IFERROR(INDEX('S&amp;P 500 (1M)'!A:G,MATCH(EDATE(A83, -$T$2),'S&amp;P 500 (1M)'!A:A,0),6), "")</f>
        <v>879.82000700000003</v>
      </c>
      <c r="F83">
        <f t="shared" si="10"/>
        <v>1</v>
      </c>
      <c r="G83">
        <f t="shared" si="11"/>
        <v>1</v>
      </c>
      <c r="H83" t="str">
        <f t="shared" si="6"/>
        <v/>
      </c>
      <c r="I83">
        <f t="shared" si="7"/>
        <v>1</v>
      </c>
      <c r="J83" t="str">
        <f t="shared" si="8"/>
        <v/>
      </c>
      <c r="K83" t="str">
        <f t="shared" si="9"/>
        <v/>
      </c>
    </row>
    <row r="84" spans="1:11" x14ac:dyDescent="0.25">
      <c r="A84" s="2">
        <f>GDP_Quarterly[[#This Row],[DATE]]</f>
        <v>37622</v>
      </c>
      <c r="B84">
        <f>GDP_Quarterly[[#This Row],[GDPC1]]</f>
        <v>14614.141</v>
      </c>
      <c r="C84" s="2">
        <f>IFERROR(INDEX('S&amp;P 500 (1M)'!A:G,MATCH(EDATE(A84, -$T$2),'S&amp;P 500 (1M)'!A:A,0),1), "")</f>
        <v>37500</v>
      </c>
      <c r="D84" s="4">
        <f>IFERROR(INDEX('S&amp;P 500 (1M)'!A:G,MATCH(EDATE(A84, -$T$2),'S&amp;P 500 (1M)'!A:A,0),6), "")</f>
        <v>815.28002900000001</v>
      </c>
      <c r="F84">
        <f t="shared" si="10"/>
        <v>0</v>
      </c>
      <c r="G84">
        <f t="shared" si="11"/>
        <v>1</v>
      </c>
      <c r="H84" t="str">
        <f t="shared" si="6"/>
        <v/>
      </c>
      <c r="I84" t="str">
        <f t="shared" si="7"/>
        <v/>
      </c>
      <c r="J84">
        <f t="shared" si="8"/>
        <v>1</v>
      </c>
      <c r="K84" t="str">
        <f t="shared" si="9"/>
        <v/>
      </c>
    </row>
    <row r="85" spans="1:11" x14ac:dyDescent="0.25">
      <c r="A85" s="2">
        <f>GDP_Quarterly[[#This Row],[DATE]]</f>
        <v>37530</v>
      </c>
      <c r="B85">
        <f>GDP_Quarterly[[#This Row],[GDPC1]]</f>
        <v>14537.58</v>
      </c>
      <c r="C85" s="2">
        <f>IFERROR(INDEX('S&amp;P 500 (1M)'!A:G,MATCH(EDATE(A85, -$T$2),'S&amp;P 500 (1M)'!A:A,0),1), "")</f>
        <v>37408</v>
      </c>
      <c r="D85" s="4">
        <f>IFERROR(INDEX('S&amp;P 500 (1M)'!A:G,MATCH(EDATE(A85, -$T$2),'S&amp;P 500 (1M)'!A:A,0),6), "")</f>
        <v>989.82000700000003</v>
      </c>
      <c r="F85">
        <f t="shared" si="10"/>
        <v>0</v>
      </c>
      <c r="G85">
        <f t="shared" si="11"/>
        <v>1</v>
      </c>
      <c r="H85" t="str">
        <f t="shared" si="6"/>
        <v/>
      </c>
      <c r="I85" t="str">
        <f t="shared" si="7"/>
        <v/>
      </c>
      <c r="J85">
        <f t="shared" si="8"/>
        <v>1</v>
      </c>
      <c r="K85" t="str">
        <f t="shared" si="9"/>
        <v/>
      </c>
    </row>
    <row r="86" spans="1:11" x14ac:dyDescent="0.25">
      <c r="A86" s="2">
        <f>GDP_Quarterly[[#This Row],[DATE]]</f>
        <v>37438</v>
      </c>
      <c r="B86">
        <f>GDP_Quarterly[[#This Row],[GDPC1]]</f>
        <v>14519.633</v>
      </c>
      <c r="C86" s="2">
        <f>IFERROR(INDEX('S&amp;P 500 (1M)'!A:G,MATCH(EDATE(A86, -$T$2),'S&amp;P 500 (1M)'!A:A,0),1), "")</f>
        <v>37316</v>
      </c>
      <c r="D86" s="4">
        <f>IFERROR(INDEX('S&amp;P 500 (1M)'!A:G,MATCH(EDATE(A86, -$T$2),'S&amp;P 500 (1M)'!A:A,0),6), "")</f>
        <v>1147.3900149999999</v>
      </c>
      <c r="F86">
        <f t="shared" si="10"/>
        <v>0</v>
      </c>
      <c r="G86">
        <f t="shared" si="11"/>
        <v>1</v>
      </c>
      <c r="H86" t="str">
        <f t="shared" si="6"/>
        <v/>
      </c>
      <c r="I86" t="str">
        <f t="shared" si="7"/>
        <v/>
      </c>
      <c r="J86">
        <f t="shared" si="8"/>
        <v>1</v>
      </c>
      <c r="K86" t="str">
        <f t="shared" si="9"/>
        <v/>
      </c>
    </row>
    <row r="87" spans="1:11" x14ac:dyDescent="0.25">
      <c r="A87" s="2">
        <f>GDP_Quarterly[[#This Row],[DATE]]</f>
        <v>37347</v>
      </c>
      <c r="B87">
        <f>GDP_Quarterly[[#This Row],[GDPC1]]</f>
        <v>14460.848</v>
      </c>
      <c r="C87" s="2">
        <f>IFERROR(INDEX('S&amp;P 500 (1M)'!A:G,MATCH(EDATE(A87, -$T$2),'S&amp;P 500 (1M)'!A:A,0),1), "")</f>
        <v>37226</v>
      </c>
      <c r="D87" s="4">
        <f>IFERROR(INDEX('S&amp;P 500 (1M)'!A:G,MATCH(EDATE(A87, -$T$2),'S&amp;P 500 (1M)'!A:A,0),6), "")</f>
        <v>1148.079956</v>
      </c>
      <c r="F87">
        <f t="shared" si="10"/>
        <v>1</v>
      </c>
      <c r="G87">
        <f t="shared" si="11"/>
        <v>1</v>
      </c>
      <c r="H87" t="str">
        <f t="shared" si="6"/>
        <v/>
      </c>
      <c r="I87">
        <f t="shared" si="7"/>
        <v>1</v>
      </c>
      <c r="J87" t="str">
        <f t="shared" si="8"/>
        <v/>
      </c>
      <c r="K87" t="str">
        <f t="shared" si="9"/>
        <v/>
      </c>
    </row>
    <row r="88" spans="1:11" x14ac:dyDescent="0.25">
      <c r="A88" s="2">
        <f>GDP_Quarterly[[#This Row],[DATE]]</f>
        <v>37257</v>
      </c>
      <c r="B88">
        <f>GDP_Quarterly[[#This Row],[GDPC1]]</f>
        <v>14372.785</v>
      </c>
      <c r="C88" s="2">
        <f>IFERROR(INDEX('S&amp;P 500 (1M)'!A:G,MATCH(EDATE(A88, -$T$2),'S&amp;P 500 (1M)'!A:A,0),1), "")</f>
        <v>37135</v>
      </c>
      <c r="D88" s="4">
        <f>IFERROR(INDEX('S&amp;P 500 (1M)'!A:G,MATCH(EDATE(A88, -$T$2),'S&amp;P 500 (1M)'!A:A,0),6), "")</f>
        <v>1040.9399410000001</v>
      </c>
      <c r="F88">
        <f t="shared" si="10"/>
        <v>0</v>
      </c>
      <c r="G88">
        <f t="shared" si="11"/>
        <v>1</v>
      </c>
      <c r="H88" t="str">
        <f t="shared" si="6"/>
        <v/>
      </c>
      <c r="I88" t="str">
        <f t="shared" si="7"/>
        <v/>
      </c>
      <c r="J88">
        <f t="shared" si="8"/>
        <v>1</v>
      </c>
      <c r="K88" t="str">
        <f t="shared" si="9"/>
        <v/>
      </c>
    </row>
    <row r="89" spans="1:11" x14ac:dyDescent="0.25">
      <c r="A89" s="2">
        <f>GDP_Quarterly[[#This Row],[DATE]]</f>
        <v>37165</v>
      </c>
      <c r="B89">
        <f>GDP_Quarterly[[#This Row],[GDPC1]]</f>
        <v>14253.574000000001</v>
      </c>
      <c r="C89" s="2">
        <f>IFERROR(INDEX('S&amp;P 500 (1M)'!A:G,MATCH(EDATE(A89, -$T$2),'S&amp;P 500 (1M)'!A:A,0),1), "")</f>
        <v>37043</v>
      </c>
      <c r="D89" s="4">
        <f>IFERROR(INDEX('S&amp;P 500 (1M)'!A:G,MATCH(EDATE(A89, -$T$2),'S&amp;P 500 (1M)'!A:A,0),6), "")</f>
        <v>1224.380005</v>
      </c>
      <c r="F89">
        <f t="shared" si="10"/>
        <v>1</v>
      </c>
      <c r="G89">
        <f t="shared" si="11"/>
        <v>1</v>
      </c>
      <c r="H89" t="str">
        <f t="shared" si="6"/>
        <v/>
      </c>
      <c r="I89">
        <f t="shared" si="7"/>
        <v>1</v>
      </c>
      <c r="J89" t="str">
        <f t="shared" si="8"/>
        <v/>
      </c>
      <c r="K89" t="str">
        <f t="shared" si="9"/>
        <v/>
      </c>
    </row>
    <row r="90" spans="1:11" x14ac:dyDescent="0.25">
      <c r="A90" s="2">
        <f>GDP_Quarterly[[#This Row],[DATE]]</f>
        <v>37073</v>
      </c>
      <c r="B90">
        <f>GDP_Quarterly[[#This Row],[GDPC1]]</f>
        <v>14214.516</v>
      </c>
      <c r="C90" s="2">
        <f>IFERROR(INDEX('S&amp;P 500 (1M)'!A:G,MATCH(EDATE(A90, -$T$2),'S&amp;P 500 (1M)'!A:A,0),1), "")</f>
        <v>36951</v>
      </c>
      <c r="D90" s="4">
        <f>IFERROR(INDEX('S&amp;P 500 (1M)'!A:G,MATCH(EDATE(A90, -$T$2),'S&amp;P 500 (1M)'!A:A,0),6), "")</f>
        <v>1160.329956</v>
      </c>
      <c r="F90">
        <f t="shared" si="10"/>
        <v>0</v>
      </c>
      <c r="G90">
        <f t="shared" si="11"/>
        <v>0</v>
      </c>
      <c r="H90">
        <f t="shared" si="6"/>
        <v>1</v>
      </c>
      <c r="I90" t="str">
        <f t="shared" si="7"/>
        <v/>
      </c>
      <c r="J90" t="str">
        <f t="shared" si="8"/>
        <v/>
      </c>
      <c r="K90" t="str">
        <f t="shared" si="9"/>
        <v/>
      </c>
    </row>
    <row r="91" spans="1:11" x14ac:dyDescent="0.25">
      <c r="A91" s="2">
        <f>GDP_Quarterly[[#This Row],[DATE]]</f>
        <v>36982</v>
      </c>
      <c r="B91">
        <f>GDP_Quarterly[[#This Row],[GDPC1]]</f>
        <v>14271.694</v>
      </c>
      <c r="C91" s="2">
        <f>IFERROR(INDEX('S&amp;P 500 (1M)'!A:G,MATCH(EDATE(A91, -$T$2),'S&amp;P 500 (1M)'!A:A,0),1), "")</f>
        <v>36861</v>
      </c>
      <c r="D91" s="4">
        <f>IFERROR(INDEX('S&amp;P 500 (1M)'!A:G,MATCH(EDATE(A91, -$T$2),'S&amp;P 500 (1M)'!A:A,0),6), "")</f>
        <v>1320.280029</v>
      </c>
      <c r="F91">
        <f t="shared" si="10"/>
        <v>0</v>
      </c>
      <c r="G91">
        <f t="shared" si="11"/>
        <v>1</v>
      </c>
      <c r="H91" t="str">
        <f t="shared" si="6"/>
        <v/>
      </c>
      <c r="I91" t="str">
        <f t="shared" si="7"/>
        <v/>
      </c>
      <c r="J91">
        <f t="shared" si="8"/>
        <v>1</v>
      </c>
      <c r="K91" t="str">
        <f t="shared" si="9"/>
        <v/>
      </c>
    </row>
    <row r="92" spans="1:11" x14ac:dyDescent="0.25">
      <c r="A92" s="2">
        <f>GDP_Quarterly[[#This Row],[DATE]]</f>
        <v>36892</v>
      </c>
      <c r="B92">
        <f>GDP_Quarterly[[#This Row],[GDPC1]]</f>
        <v>14183.12</v>
      </c>
      <c r="C92" s="2">
        <f>IFERROR(INDEX('S&amp;P 500 (1M)'!A:G,MATCH(EDATE(A92, -$T$2),'S&amp;P 500 (1M)'!A:A,0),1), "")</f>
        <v>36770</v>
      </c>
      <c r="D92" s="4">
        <f>IFERROR(INDEX('S&amp;P 500 (1M)'!A:G,MATCH(EDATE(A92, -$T$2),'S&amp;P 500 (1M)'!A:A,0),6), "")</f>
        <v>1436.51001</v>
      </c>
      <c r="F92">
        <f t="shared" si="10"/>
        <v>0</v>
      </c>
      <c r="G92">
        <f t="shared" si="11"/>
        <v>0</v>
      </c>
      <c r="H92">
        <f t="shared" si="6"/>
        <v>1</v>
      </c>
      <c r="I92" t="str">
        <f t="shared" si="7"/>
        <v/>
      </c>
      <c r="J92" t="str">
        <f t="shared" si="8"/>
        <v/>
      </c>
      <c r="K92" t="str">
        <f t="shared" si="9"/>
        <v/>
      </c>
    </row>
    <row r="93" spans="1:11" x14ac:dyDescent="0.25">
      <c r="A93" s="2">
        <f>GDP_Quarterly[[#This Row],[DATE]]</f>
        <v>36800</v>
      </c>
      <c r="B93">
        <f>GDP_Quarterly[[#This Row],[GDPC1]]</f>
        <v>14229.764999999999</v>
      </c>
      <c r="C93" s="2">
        <f>IFERROR(INDEX('S&amp;P 500 (1M)'!A:G,MATCH(EDATE(A93, -$T$2),'S&amp;P 500 (1M)'!A:A,0),1), "")</f>
        <v>36678</v>
      </c>
      <c r="D93" s="4">
        <f>IFERROR(INDEX('S&amp;P 500 (1M)'!A:G,MATCH(EDATE(A93, -$T$2),'S&amp;P 500 (1M)'!A:A,0),6), "")</f>
        <v>1454.599976</v>
      </c>
      <c r="F93">
        <f t="shared" si="10"/>
        <v>0</v>
      </c>
      <c r="G93">
        <f t="shared" si="11"/>
        <v>1</v>
      </c>
      <c r="H93" t="str">
        <f t="shared" si="6"/>
        <v/>
      </c>
      <c r="I93" t="str">
        <f t="shared" si="7"/>
        <v/>
      </c>
      <c r="J93">
        <f t="shared" si="8"/>
        <v>1</v>
      </c>
      <c r="K93" t="str">
        <f t="shared" si="9"/>
        <v/>
      </c>
    </row>
    <row r="94" spans="1:11" x14ac:dyDescent="0.25">
      <c r="A94" s="2">
        <f>GDP_Quarterly[[#This Row],[DATE]]</f>
        <v>36708</v>
      </c>
      <c r="B94">
        <f>GDP_Quarterly[[#This Row],[GDPC1]]</f>
        <v>14145.312</v>
      </c>
      <c r="C94" s="2">
        <f>IFERROR(INDEX('S&amp;P 500 (1M)'!A:G,MATCH(EDATE(A94, -$T$2),'S&amp;P 500 (1M)'!A:A,0),1), "")</f>
        <v>36586</v>
      </c>
      <c r="D94" s="4">
        <f>IFERROR(INDEX('S&amp;P 500 (1M)'!A:G,MATCH(EDATE(A94, -$T$2),'S&amp;P 500 (1M)'!A:A,0),6), "")</f>
        <v>1498.579956</v>
      </c>
      <c r="F94">
        <f t="shared" si="10"/>
        <v>1</v>
      </c>
      <c r="G94">
        <f t="shared" si="11"/>
        <v>1</v>
      </c>
      <c r="H94" t="str">
        <f t="shared" si="6"/>
        <v/>
      </c>
      <c r="I94">
        <f t="shared" si="7"/>
        <v>1</v>
      </c>
      <c r="J94" t="str">
        <f t="shared" si="8"/>
        <v/>
      </c>
      <c r="K94" t="str">
        <f t="shared" si="9"/>
        <v/>
      </c>
    </row>
    <row r="95" spans="1:11" x14ac:dyDescent="0.25">
      <c r="A95" s="2">
        <f>GDP_Quarterly[[#This Row],[DATE]]</f>
        <v>36617</v>
      </c>
      <c r="B95">
        <f>GDP_Quarterly[[#This Row],[GDPC1]]</f>
        <v>14130.907999999999</v>
      </c>
      <c r="C95" s="2">
        <f>IFERROR(INDEX('S&amp;P 500 (1M)'!A:G,MATCH(EDATE(A95, -$T$2),'S&amp;P 500 (1M)'!A:A,0),1), "")</f>
        <v>36495</v>
      </c>
      <c r="D95" s="4">
        <f>IFERROR(INDEX('S&amp;P 500 (1M)'!A:G,MATCH(EDATE(A95, -$T$2),'S&amp;P 500 (1M)'!A:A,0),6), "")</f>
        <v>1469.25</v>
      </c>
      <c r="F95">
        <f t="shared" si="10"/>
        <v>1</v>
      </c>
      <c r="G95">
        <f t="shared" si="11"/>
        <v>1</v>
      </c>
      <c r="H95" t="str">
        <f t="shared" si="6"/>
        <v/>
      </c>
      <c r="I95">
        <f t="shared" si="7"/>
        <v>1</v>
      </c>
      <c r="J95" t="str">
        <f t="shared" si="8"/>
        <v/>
      </c>
      <c r="K95" t="str">
        <f t="shared" si="9"/>
        <v/>
      </c>
    </row>
    <row r="96" spans="1:11" x14ac:dyDescent="0.25">
      <c r="A96" s="2">
        <f>GDP_Quarterly[[#This Row],[DATE]]</f>
        <v>36526</v>
      </c>
      <c r="B96">
        <f>GDP_Quarterly[[#This Row],[GDPC1]]</f>
        <v>13878.147000000001</v>
      </c>
      <c r="C96" s="2">
        <f>IFERROR(INDEX('S&amp;P 500 (1M)'!A:G,MATCH(EDATE(A96, -$T$2),'S&amp;P 500 (1M)'!A:A,0),1), "")</f>
        <v>36404</v>
      </c>
      <c r="D96" s="4">
        <f>IFERROR(INDEX('S&amp;P 500 (1M)'!A:G,MATCH(EDATE(A96, -$T$2),'S&amp;P 500 (1M)'!A:A,0),6), "")</f>
        <v>1282.709961</v>
      </c>
      <c r="F96">
        <f t="shared" si="10"/>
        <v>0</v>
      </c>
      <c r="G96">
        <f t="shared" si="11"/>
        <v>1</v>
      </c>
      <c r="H96" t="str">
        <f t="shared" si="6"/>
        <v/>
      </c>
      <c r="I96" t="str">
        <f t="shared" si="7"/>
        <v/>
      </c>
      <c r="J96">
        <f t="shared" si="8"/>
        <v>1</v>
      </c>
      <c r="K96" t="str">
        <f t="shared" si="9"/>
        <v/>
      </c>
    </row>
    <row r="97" spans="1:11" x14ac:dyDescent="0.25">
      <c r="A97" s="2">
        <f>GDP_Quarterly[[#This Row],[DATE]]</f>
        <v>36434</v>
      </c>
      <c r="B97">
        <f>GDP_Quarterly[[#This Row],[GDPC1]]</f>
        <v>13827.98</v>
      </c>
      <c r="C97" s="2">
        <f>IFERROR(INDEX('S&amp;P 500 (1M)'!A:G,MATCH(EDATE(A97, -$T$2),'S&amp;P 500 (1M)'!A:A,0),1), "")</f>
        <v>36312</v>
      </c>
      <c r="D97" s="4">
        <f>IFERROR(INDEX('S&amp;P 500 (1M)'!A:G,MATCH(EDATE(A97, -$T$2),'S&amp;P 500 (1M)'!A:A,0),6), "")</f>
        <v>1372.709961</v>
      </c>
      <c r="F97">
        <f t="shared" si="10"/>
        <v>1</v>
      </c>
      <c r="G97">
        <f t="shared" si="11"/>
        <v>1</v>
      </c>
      <c r="H97" t="str">
        <f t="shared" si="6"/>
        <v/>
      </c>
      <c r="I97">
        <f t="shared" si="7"/>
        <v>1</v>
      </c>
      <c r="J97" t="str">
        <f t="shared" si="8"/>
        <v/>
      </c>
      <c r="K97" t="str">
        <f t="shared" si="9"/>
        <v/>
      </c>
    </row>
    <row r="98" spans="1:11" x14ac:dyDescent="0.25">
      <c r="A98" s="2">
        <f>GDP_Quarterly[[#This Row],[DATE]]</f>
        <v>36342</v>
      </c>
      <c r="B98">
        <f>GDP_Quarterly[[#This Row],[GDPC1]]</f>
        <v>13604.771000000001</v>
      </c>
      <c r="C98" s="2">
        <f>IFERROR(INDEX('S&amp;P 500 (1M)'!A:G,MATCH(EDATE(A98, -$T$2),'S&amp;P 500 (1M)'!A:A,0),1), "")</f>
        <v>36220</v>
      </c>
      <c r="D98" s="4">
        <f>IFERROR(INDEX('S&amp;P 500 (1M)'!A:G,MATCH(EDATE(A98, -$T$2),'S&amp;P 500 (1M)'!A:A,0),6), "")</f>
        <v>1286.369995</v>
      </c>
      <c r="F98">
        <f t="shared" si="10"/>
        <v>1</v>
      </c>
      <c r="G98">
        <f t="shared" si="11"/>
        <v>1</v>
      </c>
      <c r="H98" t="str">
        <f t="shared" si="6"/>
        <v/>
      </c>
      <c r="I98">
        <f t="shared" si="7"/>
        <v>1</v>
      </c>
      <c r="J98" t="str">
        <f t="shared" si="8"/>
        <v/>
      </c>
      <c r="K98" t="str">
        <f t="shared" si="9"/>
        <v/>
      </c>
    </row>
    <row r="99" spans="1:11" x14ac:dyDescent="0.25">
      <c r="A99" s="2">
        <f>GDP_Quarterly[[#This Row],[DATE]]</f>
        <v>36251</v>
      </c>
      <c r="B99">
        <f>GDP_Quarterly[[#This Row],[GDPC1]]</f>
        <v>13426.748</v>
      </c>
      <c r="C99" s="2">
        <f>IFERROR(INDEX('S&amp;P 500 (1M)'!A:G,MATCH(EDATE(A99, -$T$2),'S&amp;P 500 (1M)'!A:A,0),1), "")</f>
        <v>36130</v>
      </c>
      <c r="D99" s="4">
        <f>IFERROR(INDEX('S&amp;P 500 (1M)'!A:G,MATCH(EDATE(A99, -$T$2),'S&amp;P 500 (1M)'!A:A,0),6), "")</f>
        <v>1229.2299800000001</v>
      </c>
      <c r="F99">
        <f t="shared" si="10"/>
        <v>1</v>
      </c>
      <c r="G99">
        <f t="shared" si="11"/>
        <v>1</v>
      </c>
      <c r="H99" t="str">
        <f t="shared" si="6"/>
        <v/>
      </c>
      <c r="I99">
        <f t="shared" si="7"/>
        <v>1</v>
      </c>
      <c r="J99" t="str">
        <f t="shared" si="8"/>
        <v/>
      </c>
      <c r="K99" t="str">
        <f t="shared" si="9"/>
        <v/>
      </c>
    </row>
    <row r="100" spans="1:11" x14ac:dyDescent="0.25">
      <c r="A100" s="2">
        <f>GDP_Quarterly[[#This Row],[DATE]]</f>
        <v>36161</v>
      </c>
      <c r="B100">
        <f>GDP_Quarterly[[#This Row],[GDPC1]]</f>
        <v>13315.597</v>
      </c>
      <c r="C100" s="2">
        <f>IFERROR(INDEX('S&amp;P 500 (1M)'!A:G,MATCH(EDATE(A100, -$T$2),'S&amp;P 500 (1M)'!A:A,0),1), "")</f>
        <v>36039</v>
      </c>
      <c r="D100" s="4">
        <f>IFERROR(INDEX('S&amp;P 500 (1M)'!A:G,MATCH(EDATE(A100, -$T$2),'S&amp;P 500 (1M)'!A:A,0),6), "")</f>
        <v>1017.01001</v>
      </c>
      <c r="F100">
        <f t="shared" si="10"/>
        <v>0</v>
      </c>
      <c r="G100">
        <f t="shared" si="11"/>
        <v>1</v>
      </c>
      <c r="H100" t="str">
        <f t="shared" si="6"/>
        <v/>
      </c>
      <c r="I100" t="str">
        <f t="shared" si="7"/>
        <v/>
      </c>
      <c r="J100">
        <f t="shared" si="8"/>
        <v>1</v>
      </c>
      <c r="K100" t="str">
        <f t="shared" si="9"/>
        <v/>
      </c>
    </row>
    <row r="101" spans="1:11" x14ac:dyDescent="0.25">
      <c r="A101" s="2">
        <f>GDP_Quarterly[[#This Row],[DATE]]</f>
        <v>36069</v>
      </c>
      <c r="B101">
        <f>GDP_Quarterly[[#This Row],[GDPC1]]</f>
        <v>13191.67</v>
      </c>
      <c r="C101" s="2">
        <f>IFERROR(INDEX('S&amp;P 500 (1M)'!A:G,MATCH(EDATE(A101, -$T$2),'S&amp;P 500 (1M)'!A:A,0),1), "")</f>
        <v>35947</v>
      </c>
      <c r="D101" s="4">
        <f>IFERROR(INDEX('S&amp;P 500 (1M)'!A:G,MATCH(EDATE(A101, -$T$2),'S&amp;P 500 (1M)'!A:A,0),6), "")</f>
        <v>1133.839966</v>
      </c>
      <c r="F101">
        <f t="shared" si="10"/>
        <v>1</v>
      </c>
      <c r="G101">
        <f t="shared" si="11"/>
        <v>1</v>
      </c>
      <c r="H101" t="str">
        <f t="shared" si="6"/>
        <v/>
      </c>
      <c r="I101">
        <f t="shared" si="7"/>
        <v>1</v>
      </c>
      <c r="J101" t="str">
        <f t="shared" si="8"/>
        <v/>
      </c>
      <c r="K101" t="str">
        <f t="shared" si="9"/>
        <v/>
      </c>
    </row>
    <row r="102" spans="1:11" x14ac:dyDescent="0.25">
      <c r="A102" s="2">
        <f>GDP_Quarterly[[#This Row],[DATE]]</f>
        <v>35977</v>
      </c>
      <c r="B102">
        <f>GDP_Quarterly[[#This Row],[GDPC1]]</f>
        <v>12982.752</v>
      </c>
      <c r="C102" s="2">
        <f>IFERROR(INDEX('S&amp;P 500 (1M)'!A:G,MATCH(EDATE(A102, -$T$2),'S&amp;P 500 (1M)'!A:A,0),1), "")</f>
        <v>35855</v>
      </c>
      <c r="D102" s="4">
        <f>IFERROR(INDEX('S&amp;P 500 (1M)'!A:G,MATCH(EDATE(A102, -$T$2),'S&amp;P 500 (1M)'!A:A,0),6), "")</f>
        <v>1101.75</v>
      </c>
      <c r="F102">
        <f t="shared" si="10"/>
        <v>1</v>
      </c>
      <c r="G102">
        <f t="shared" si="11"/>
        <v>1</v>
      </c>
      <c r="H102" t="str">
        <f t="shared" ref="H102:H151" si="12">IF(AND(F102=0,G102=0),1,"")</f>
        <v/>
      </c>
      <c r="I102">
        <f t="shared" ref="I102:I151" si="13">IF(AND(F102=1,G102=1),1,"")</f>
        <v>1</v>
      </c>
      <c r="J102" t="str">
        <f t="shared" ref="J102:J151" si="14">IF(AND(F102=0,G102=1),1,"")</f>
        <v/>
      </c>
      <c r="K102" t="str">
        <f t="shared" ref="K102:K151" si="15">IF(AND(F102=1,G102=0),1,"")</f>
        <v/>
      </c>
    </row>
    <row r="103" spans="1:11" x14ac:dyDescent="0.25">
      <c r="A103" s="2">
        <f>GDP_Quarterly[[#This Row],[DATE]]</f>
        <v>35886</v>
      </c>
      <c r="B103">
        <f>GDP_Quarterly[[#This Row],[GDPC1]]</f>
        <v>12821.339</v>
      </c>
      <c r="C103" s="2">
        <f>IFERROR(INDEX('S&amp;P 500 (1M)'!A:G,MATCH(EDATE(A103, -$T$2),'S&amp;P 500 (1M)'!A:A,0),1), "")</f>
        <v>35765</v>
      </c>
      <c r="D103" s="4">
        <f>IFERROR(INDEX('S&amp;P 500 (1M)'!A:G,MATCH(EDATE(A103, -$T$2),'S&amp;P 500 (1M)'!A:A,0),6), "")</f>
        <v>970.42999299999997</v>
      </c>
      <c r="F103">
        <f t="shared" si="10"/>
        <v>1</v>
      </c>
      <c r="G103">
        <f t="shared" si="11"/>
        <v>1</v>
      </c>
      <c r="H103" t="str">
        <f t="shared" si="12"/>
        <v/>
      </c>
      <c r="I103">
        <f t="shared" si="13"/>
        <v>1</v>
      </c>
      <c r="J103" t="str">
        <f t="shared" si="14"/>
        <v/>
      </c>
      <c r="K103" t="str">
        <f t="shared" si="15"/>
        <v/>
      </c>
    </row>
    <row r="104" spans="1:11" x14ac:dyDescent="0.25">
      <c r="A104" s="2">
        <f>GDP_Quarterly[[#This Row],[DATE]]</f>
        <v>35796</v>
      </c>
      <c r="B104">
        <f>GDP_Quarterly[[#This Row],[GDPC1]]</f>
        <v>12703.742</v>
      </c>
      <c r="C104" s="2">
        <f>IFERROR(INDEX('S&amp;P 500 (1M)'!A:G,MATCH(EDATE(A104, -$T$2),'S&amp;P 500 (1M)'!A:A,0),1), "")</f>
        <v>35674</v>
      </c>
      <c r="D104" s="4">
        <f>IFERROR(INDEX('S&amp;P 500 (1M)'!A:G,MATCH(EDATE(A104, -$T$2),'S&amp;P 500 (1M)'!A:A,0),6), "")</f>
        <v>947.28002900000001</v>
      </c>
      <c r="F104">
        <f t="shared" si="10"/>
        <v>1</v>
      </c>
      <c r="G104">
        <f t="shared" si="11"/>
        <v>1</v>
      </c>
      <c r="H104" t="str">
        <f t="shared" si="12"/>
        <v/>
      </c>
      <c r="I104">
        <f t="shared" si="13"/>
        <v>1</v>
      </c>
      <c r="J104" t="str">
        <f t="shared" si="14"/>
        <v/>
      </c>
      <c r="K104" t="str">
        <f t="shared" si="15"/>
        <v/>
      </c>
    </row>
    <row r="105" spans="1:11" x14ac:dyDescent="0.25">
      <c r="A105" s="2">
        <f>GDP_Quarterly[[#This Row],[DATE]]</f>
        <v>35704</v>
      </c>
      <c r="B105">
        <f>GDP_Quarterly[[#This Row],[GDPC1]]</f>
        <v>12577.495000000001</v>
      </c>
      <c r="C105" s="2">
        <f>IFERROR(INDEX('S&amp;P 500 (1M)'!A:G,MATCH(EDATE(A105, -$T$2),'S&amp;P 500 (1M)'!A:A,0),1), "")</f>
        <v>35582</v>
      </c>
      <c r="D105" s="4">
        <f>IFERROR(INDEX('S&amp;P 500 (1M)'!A:G,MATCH(EDATE(A105, -$T$2),'S&amp;P 500 (1M)'!A:A,0),6), "")</f>
        <v>885.14001499999995</v>
      </c>
      <c r="F105">
        <f t="shared" si="10"/>
        <v>1</v>
      </c>
      <c r="G105">
        <f t="shared" si="11"/>
        <v>1</v>
      </c>
      <c r="H105" t="str">
        <f t="shared" si="12"/>
        <v/>
      </c>
      <c r="I105">
        <f t="shared" si="13"/>
        <v>1</v>
      </c>
      <c r="J105" t="str">
        <f t="shared" si="14"/>
        <v/>
      </c>
      <c r="K105" t="str">
        <f t="shared" si="15"/>
        <v/>
      </c>
    </row>
    <row r="106" spans="1:11" x14ac:dyDescent="0.25">
      <c r="A106" s="2">
        <f>GDP_Quarterly[[#This Row],[DATE]]</f>
        <v>35612</v>
      </c>
      <c r="B106">
        <f>GDP_Quarterly[[#This Row],[GDPC1]]</f>
        <v>12471.01</v>
      </c>
      <c r="C106" s="2">
        <f>IFERROR(INDEX('S&amp;P 500 (1M)'!A:G,MATCH(EDATE(A106, -$T$2),'S&amp;P 500 (1M)'!A:A,0),1), "")</f>
        <v>35490</v>
      </c>
      <c r="D106" s="4">
        <f>IFERROR(INDEX('S&amp;P 500 (1M)'!A:G,MATCH(EDATE(A106, -$T$2),'S&amp;P 500 (1M)'!A:A,0),6), "")</f>
        <v>757.11999500000002</v>
      </c>
      <c r="F106">
        <f t="shared" si="10"/>
        <v>1</v>
      </c>
      <c r="G106">
        <f t="shared" si="11"/>
        <v>1</v>
      </c>
      <c r="H106" t="str">
        <f t="shared" si="12"/>
        <v/>
      </c>
      <c r="I106">
        <f t="shared" si="13"/>
        <v>1</v>
      </c>
      <c r="J106" t="str">
        <f t="shared" si="14"/>
        <v/>
      </c>
      <c r="K106" t="str">
        <f t="shared" si="15"/>
        <v/>
      </c>
    </row>
    <row r="107" spans="1:11" x14ac:dyDescent="0.25">
      <c r="A107" s="2">
        <f>GDP_Quarterly[[#This Row],[DATE]]</f>
        <v>35521</v>
      </c>
      <c r="B107">
        <f>GDP_Quarterly[[#This Row],[GDPC1]]</f>
        <v>12317.221</v>
      </c>
      <c r="C107" s="2">
        <f>IFERROR(INDEX('S&amp;P 500 (1M)'!A:G,MATCH(EDATE(A107, -$T$2),'S&amp;P 500 (1M)'!A:A,0),1), "")</f>
        <v>35400</v>
      </c>
      <c r="D107" s="4">
        <f>IFERROR(INDEX('S&amp;P 500 (1M)'!A:G,MATCH(EDATE(A107, -$T$2),'S&amp;P 500 (1M)'!A:A,0),6), "")</f>
        <v>740.73999000000003</v>
      </c>
      <c r="F107">
        <f t="shared" si="10"/>
        <v>1</v>
      </c>
      <c r="G107">
        <f t="shared" si="11"/>
        <v>1</v>
      </c>
      <c r="H107" t="str">
        <f t="shared" si="12"/>
        <v/>
      </c>
      <c r="I107">
        <f t="shared" si="13"/>
        <v>1</v>
      </c>
      <c r="J107" t="str">
        <f t="shared" si="14"/>
        <v/>
      </c>
      <c r="K107" t="str">
        <f t="shared" si="15"/>
        <v/>
      </c>
    </row>
    <row r="108" spans="1:11" x14ac:dyDescent="0.25">
      <c r="A108" s="2">
        <f>GDP_Quarterly[[#This Row],[DATE]]</f>
        <v>35431</v>
      </c>
      <c r="B108">
        <f>GDP_Quarterly[[#This Row],[GDPC1]]</f>
        <v>12115.472</v>
      </c>
      <c r="C108" s="2">
        <f>IFERROR(INDEX('S&amp;P 500 (1M)'!A:G,MATCH(EDATE(A108, -$T$2),'S&amp;P 500 (1M)'!A:A,0),1), "")</f>
        <v>35309</v>
      </c>
      <c r="D108" s="4">
        <f>IFERROR(INDEX('S&amp;P 500 (1M)'!A:G,MATCH(EDATE(A108, -$T$2),'S&amp;P 500 (1M)'!A:A,0),6), "")</f>
        <v>687.330017</v>
      </c>
      <c r="F108">
        <f t="shared" si="10"/>
        <v>1</v>
      </c>
      <c r="G108">
        <f t="shared" si="11"/>
        <v>1</v>
      </c>
      <c r="H108" t="str">
        <f t="shared" si="12"/>
        <v/>
      </c>
      <c r="I108">
        <f t="shared" si="13"/>
        <v>1</v>
      </c>
      <c r="J108" t="str">
        <f t="shared" si="14"/>
        <v/>
      </c>
      <c r="K108" t="str">
        <f t="shared" si="15"/>
        <v/>
      </c>
    </row>
    <row r="109" spans="1:11" x14ac:dyDescent="0.25">
      <c r="A109" s="2">
        <f>GDP_Quarterly[[#This Row],[DATE]]</f>
        <v>35339</v>
      </c>
      <c r="B109">
        <f>GDP_Quarterly[[#This Row],[GDPC1]]</f>
        <v>12037.775</v>
      </c>
      <c r="C109" s="2">
        <f>IFERROR(INDEX('S&amp;P 500 (1M)'!A:G,MATCH(EDATE(A109, -$T$2),'S&amp;P 500 (1M)'!A:A,0),1), "")</f>
        <v>35217</v>
      </c>
      <c r="D109" s="4">
        <f>IFERROR(INDEX('S&amp;P 500 (1M)'!A:G,MATCH(EDATE(A109, -$T$2),'S&amp;P 500 (1M)'!A:A,0),6), "")</f>
        <v>670.63000499999998</v>
      </c>
      <c r="F109">
        <f t="shared" si="10"/>
        <v>1</v>
      </c>
      <c r="G109">
        <f t="shared" si="11"/>
        <v>1</v>
      </c>
      <c r="H109" t="str">
        <f t="shared" si="12"/>
        <v/>
      </c>
      <c r="I109">
        <f t="shared" si="13"/>
        <v>1</v>
      </c>
      <c r="J109" t="str">
        <f t="shared" si="14"/>
        <v/>
      </c>
      <c r="K109" t="str">
        <f t="shared" si="15"/>
        <v/>
      </c>
    </row>
    <row r="110" spans="1:11" x14ac:dyDescent="0.25">
      <c r="A110" s="2">
        <f>GDP_Quarterly[[#This Row],[DATE]]</f>
        <v>35247</v>
      </c>
      <c r="B110">
        <f>GDP_Quarterly[[#This Row],[GDPC1]]</f>
        <v>11914.063</v>
      </c>
      <c r="C110" s="2">
        <f>IFERROR(INDEX('S&amp;P 500 (1M)'!A:G,MATCH(EDATE(A110, -$T$2),'S&amp;P 500 (1M)'!A:A,0),1), "")</f>
        <v>35125</v>
      </c>
      <c r="D110" s="4">
        <f>IFERROR(INDEX('S&amp;P 500 (1M)'!A:G,MATCH(EDATE(A110, -$T$2),'S&amp;P 500 (1M)'!A:A,0),6), "")</f>
        <v>645.5</v>
      </c>
      <c r="F110">
        <f t="shared" si="10"/>
        <v>1</v>
      </c>
      <c r="G110">
        <f t="shared" si="11"/>
        <v>1</v>
      </c>
      <c r="H110" t="str">
        <f t="shared" si="12"/>
        <v/>
      </c>
      <c r="I110">
        <f t="shared" si="13"/>
        <v>1</v>
      </c>
      <c r="J110" t="str">
        <f t="shared" si="14"/>
        <v/>
      </c>
      <c r="K110" t="str">
        <f t="shared" si="15"/>
        <v/>
      </c>
    </row>
    <row r="111" spans="1:11" x14ac:dyDescent="0.25">
      <c r="A111" s="2">
        <f>GDP_Quarterly[[#This Row],[DATE]]</f>
        <v>35156</v>
      </c>
      <c r="B111">
        <f>GDP_Quarterly[[#This Row],[GDPC1]]</f>
        <v>11808.14</v>
      </c>
      <c r="C111" s="2">
        <f>IFERROR(INDEX('S&amp;P 500 (1M)'!A:G,MATCH(EDATE(A111, -$T$2),'S&amp;P 500 (1M)'!A:A,0),1), "")</f>
        <v>35034</v>
      </c>
      <c r="D111" s="4">
        <f>IFERROR(INDEX('S&amp;P 500 (1M)'!A:G,MATCH(EDATE(A111, -$T$2),'S&amp;P 500 (1M)'!A:A,0),6), "")</f>
        <v>615.92999299999997</v>
      </c>
      <c r="F111">
        <f t="shared" si="10"/>
        <v>1</v>
      </c>
      <c r="G111">
        <f t="shared" si="11"/>
        <v>1</v>
      </c>
      <c r="H111" t="str">
        <f t="shared" si="12"/>
        <v/>
      </c>
      <c r="I111">
        <f t="shared" si="13"/>
        <v>1</v>
      </c>
      <c r="J111" t="str">
        <f t="shared" si="14"/>
        <v/>
      </c>
      <c r="K111" t="str">
        <f t="shared" si="15"/>
        <v/>
      </c>
    </row>
    <row r="112" spans="1:11" x14ac:dyDescent="0.25">
      <c r="A112" s="2">
        <f>GDP_Quarterly[[#This Row],[DATE]]</f>
        <v>35065</v>
      </c>
      <c r="B112">
        <f>GDP_Quarterly[[#This Row],[GDPC1]]</f>
        <v>11614.418</v>
      </c>
      <c r="C112" s="2">
        <f>IFERROR(INDEX('S&amp;P 500 (1M)'!A:G,MATCH(EDATE(A112, -$T$2),'S&amp;P 500 (1M)'!A:A,0),1), "")</f>
        <v>34943</v>
      </c>
      <c r="D112" s="4">
        <f>IFERROR(INDEX('S&amp;P 500 (1M)'!A:G,MATCH(EDATE(A112, -$T$2),'S&amp;P 500 (1M)'!A:A,0),6), "")</f>
        <v>584.40997300000004</v>
      </c>
      <c r="F112">
        <f t="shared" si="10"/>
        <v>1</v>
      </c>
      <c r="G112">
        <f t="shared" si="11"/>
        <v>1</v>
      </c>
      <c r="H112" t="str">
        <f t="shared" si="12"/>
        <v/>
      </c>
      <c r="I112">
        <f t="shared" si="13"/>
        <v>1</v>
      </c>
      <c r="J112" t="str">
        <f t="shared" si="14"/>
        <v/>
      </c>
      <c r="K112" t="str">
        <f t="shared" si="15"/>
        <v/>
      </c>
    </row>
    <row r="113" spans="1:11" x14ac:dyDescent="0.25">
      <c r="A113" s="2">
        <f>GDP_Quarterly[[#This Row],[DATE]]</f>
        <v>34973</v>
      </c>
      <c r="B113">
        <f>GDP_Quarterly[[#This Row],[GDPC1]]</f>
        <v>11528.066999999999</v>
      </c>
      <c r="C113" s="2">
        <f>IFERROR(INDEX('S&amp;P 500 (1M)'!A:G,MATCH(EDATE(A113, -$T$2),'S&amp;P 500 (1M)'!A:A,0),1), "")</f>
        <v>34851</v>
      </c>
      <c r="D113" s="4">
        <f>IFERROR(INDEX('S&amp;P 500 (1M)'!A:G,MATCH(EDATE(A113, -$T$2),'S&amp;P 500 (1M)'!A:A,0),6), "")</f>
        <v>544.75</v>
      </c>
      <c r="F113">
        <f t="shared" si="10"/>
        <v>1</v>
      </c>
      <c r="G113">
        <f t="shared" si="11"/>
        <v>1</v>
      </c>
      <c r="H113" t="str">
        <f t="shared" si="12"/>
        <v/>
      </c>
      <c r="I113">
        <f t="shared" si="13"/>
        <v>1</v>
      </c>
      <c r="J113" t="str">
        <f t="shared" si="14"/>
        <v/>
      </c>
      <c r="K113" t="str">
        <f t="shared" si="15"/>
        <v/>
      </c>
    </row>
    <row r="114" spans="1:11" x14ac:dyDescent="0.25">
      <c r="A114" s="2">
        <f>GDP_Quarterly[[#This Row],[DATE]]</f>
        <v>34881</v>
      </c>
      <c r="B114">
        <f>GDP_Quarterly[[#This Row],[GDPC1]]</f>
        <v>11450.31</v>
      </c>
      <c r="C114" s="2">
        <f>IFERROR(INDEX('S&amp;P 500 (1M)'!A:G,MATCH(EDATE(A114, -$T$2),'S&amp;P 500 (1M)'!A:A,0),1), "")</f>
        <v>34759</v>
      </c>
      <c r="D114" s="4">
        <f>IFERROR(INDEX('S&amp;P 500 (1M)'!A:G,MATCH(EDATE(A114, -$T$2),'S&amp;P 500 (1M)'!A:A,0),6), "")</f>
        <v>500.709991</v>
      </c>
      <c r="F114">
        <f t="shared" si="10"/>
        <v>1</v>
      </c>
      <c r="G114">
        <f t="shared" si="11"/>
        <v>1</v>
      </c>
      <c r="H114" t="str">
        <f t="shared" si="12"/>
        <v/>
      </c>
      <c r="I114">
        <f t="shared" si="13"/>
        <v>1</v>
      </c>
      <c r="J114" t="str">
        <f t="shared" si="14"/>
        <v/>
      </c>
      <c r="K114" t="str">
        <f t="shared" si="15"/>
        <v/>
      </c>
    </row>
    <row r="115" spans="1:11" x14ac:dyDescent="0.25">
      <c r="A115" s="2">
        <f>GDP_Quarterly[[#This Row],[DATE]]</f>
        <v>34790</v>
      </c>
      <c r="B115">
        <f>GDP_Quarterly[[#This Row],[GDPC1]]</f>
        <v>11353.721</v>
      </c>
      <c r="C115" s="2">
        <f>IFERROR(INDEX('S&amp;P 500 (1M)'!A:G,MATCH(EDATE(A115, -$T$2),'S&amp;P 500 (1M)'!A:A,0),1), "")</f>
        <v>34669</v>
      </c>
      <c r="D115" s="4">
        <f>IFERROR(INDEX('S&amp;P 500 (1M)'!A:G,MATCH(EDATE(A115, -$T$2),'S&amp;P 500 (1M)'!A:A,0),6), "")</f>
        <v>459.26998900000001</v>
      </c>
      <c r="F115">
        <f t="shared" si="10"/>
        <v>0</v>
      </c>
      <c r="G115">
        <f t="shared" si="11"/>
        <v>1</v>
      </c>
      <c r="H115" t="str">
        <f t="shared" si="12"/>
        <v/>
      </c>
      <c r="I115" t="str">
        <f t="shared" si="13"/>
        <v/>
      </c>
      <c r="J115">
        <f t="shared" si="14"/>
        <v>1</v>
      </c>
      <c r="K115" t="str">
        <f t="shared" si="15"/>
        <v/>
      </c>
    </row>
    <row r="116" spans="1:11" x14ac:dyDescent="0.25">
      <c r="A116" s="2">
        <f>GDP_Quarterly[[#This Row],[DATE]]</f>
        <v>34700</v>
      </c>
      <c r="B116">
        <f>GDP_Quarterly[[#This Row],[GDPC1]]</f>
        <v>11319.950999999999</v>
      </c>
      <c r="C116" s="2">
        <f>IFERROR(INDEX('S&amp;P 500 (1M)'!A:G,MATCH(EDATE(A116, -$T$2),'S&amp;P 500 (1M)'!A:A,0),1), "")</f>
        <v>34578</v>
      </c>
      <c r="D116" s="4">
        <f>IFERROR(INDEX('S&amp;P 500 (1M)'!A:G,MATCH(EDATE(A116, -$T$2),'S&amp;P 500 (1M)'!A:A,0),6), "")</f>
        <v>462.709991</v>
      </c>
      <c r="F116">
        <f t="shared" si="10"/>
        <v>1</v>
      </c>
      <c r="G116">
        <f t="shared" si="11"/>
        <v>1</v>
      </c>
      <c r="H116" t="str">
        <f t="shared" si="12"/>
        <v/>
      </c>
      <c r="I116">
        <f t="shared" si="13"/>
        <v>1</v>
      </c>
      <c r="J116" t="str">
        <f t="shared" si="14"/>
        <v/>
      </c>
      <c r="K116" t="str">
        <f t="shared" si="15"/>
        <v/>
      </c>
    </row>
    <row r="117" spans="1:11" x14ac:dyDescent="0.25">
      <c r="A117" s="2">
        <f>GDP_Quarterly[[#This Row],[DATE]]</f>
        <v>34608</v>
      </c>
      <c r="B117">
        <f>GDP_Quarterly[[#This Row],[GDPC1]]</f>
        <v>11279.932000000001</v>
      </c>
      <c r="C117" s="2">
        <f>IFERROR(INDEX('S&amp;P 500 (1M)'!A:G,MATCH(EDATE(A117, -$T$2),'S&amp;P 500 (1M)'!A:A,0),1), "")</f>
        <v>34486</v>
      </c>
      <c r="D117" s="4">
        <f>IFERROR(INDEX('S&amp;P 500 (1M)'!A:G,MATCH(EDATE(A117, -$T$2),'S&amp;P 500 (1M)'!A:A,0),6), "")</f>
        <v>444.26998900000001</v>
      </c>
      <c r="F117">
        <f t="shared" si="10"/>
        <v>0</v>
      </c>
      <c r="G117">
        <f t="shared" si="11"/>
        <v>1</v>
      </c>
      <c r="H117" t="str">
        <f t="shared" si="12"/>
        <v/>
      </c>
      <c r="I117" t="str">
        <f t="shared" si="13"/>
        <v/>
      </c>
      <c r="J117">
        <f t="shared" si="14"/>
        <v>1</v>
      </c>
      <c r="K117" t="str">
        <f t="shared" si="15"/>
        <v/>
      </c>
    </row>
    <row r="118" spans="1:11" x14ac:dyDescent="0.25">
      <c r="A118" s="2">
        <f>GDP_Quarterly[[#This Row],[DATE]]</f>
        <v>34516</v>
      </c>
      <c r="B118">
        <f>GDP_Quarterly[[#This Row],[GDPC1]]</f>
        <v>11152.175999999999</v>
      </c>
      <c r="C118" s="2">
        <f>IFERROR(INDEX('S&amp;P 500 (1M)'!A:G,MATCH(EDATE(A118, -$T$2),'S&amp;P 500 (1M)'!A:A,0),1), "")</f>
        <v>34394</v>
      </c>
      <c r="D118" s="4">
        <f>IFERROR(INDEX('S&amp;P 500 (1M)'!A:G,MATCH(EDATE(A118, -$T$2),'S&amp;P 500 (1M)'!A:A,0),6), "")</f>
        <v>445.76998900000001</v>
      </c>
      <c r="F118">
        <f t="shared" si="10"/>
        <v>0</v>
      </c>
      <c r="G118">
        <f t="shared" si="11"/>
        <v>1</v>
      </c>
      <c r="H118" t="str">
        <f t="shared" si="12"/>
        <v/>
      </c>
      <c r="I118" t="str">
        <f t="shared" si="13"/>
        <v/>
      </c>
      <c r="J118">
        <f t="shared" si="14"/>
        <v>1</v>
      </c>
      <c r="K118" t="str">
        <f t="shared" si="15"/>
        <v/>
      </c>
    </row>
    <row r="119" spans="1:11" x14ac:dyDescent="0.25">
      <c r="A119" s="2">
        <f>GDP_Quarterly[[#This Row],[DATE]]</f>
        <v>34425</v>
      </c>
      <c r="B119">
        <f>GDP_Quarterly[[#This Row],[GDPC1]]</f>
        <v>11087.361000000001</v>
      </c>
      <c r="C119" s="2">
        <f>IFERROR(INDEX('S&amp;P 500 (1M)'!A:G,MATCH(EDATE(A119, -$T$2),'S&amp;P 500 (1M)'!A:A,0),1), "")</f>
        <v>34304</v>
      </c>
      <c r="D119" s="4">
        <f>IFERROR(INDEX('S&amp;P 500 (1M)'!A:G,MATCH(EDATE(A119, -$T$2),'S&amp;P 500 (1M)'!A:A,0),6), "")</f>
        <v>466.45001200000002</v>
      </c>
      <c r="F119">
        <f t="shared" si="10"/>
        <v>1</v>
      </c>
      <c r="G119">
        <f t="shared" si="11"/>
        <v>1</v>
      </c>
      <c r="H119" t="str">
        <f t="shared" si="12"/>
        <v/>
      </c>
      <c r="I119">
        <f t="shared" si="13"/>
        <v>1</v>
      </c>
      <c r="J119" t="str">
        <f t="shared" si="14"/>
        <v/>
      </c>
      <c r="K119" t="str">
        <f t="shared" si="15"/>
        <v/>
      </c>
    </row>
    <row r="120" spans="1:11" x14ac:dyDescent="0.25">
      <c r="A120" s="2">
        <f>GDP_Quarterly[[#This Row],[DATE]]</f>
        <v>34335</v>
      </c>
      <c r="B120">
        <f>GDP_Quarterly[[#This Row],[GDPC1]]</f>
        <v>10939.116</v>
      </c>
      <c r="C120" s="2">
        <f>IFERROR(INDEX('S&amp;P 500 (1M)'!A:G,MATCH(EDATE(A120, -$T$2),'S&amp;P 500 (1M)'!A:A,0),1), "")</f>
        <v>34213</v>
      </c>
      <c r="D120" s="4">
        <f>IFERROR(INDEX('S&amp;P 500 (1M)'!A:G,MATCH(EDATE(A120, -$T$2),'S&amp;P 500 (1M)'!A:A,0),6), "")</f>
        <v>458.92999300000002</v>
      </c>
      <c r="F120">
        <f t="shared" si="10"/>
        <v>1</v>
      </c>
      <c r="G120">
        <f t="shared" si="11"/>
        <v>1</v>
      </c>
      <c r="H120" t="str">
        <f t="shared" si="12"/>
        <v/>
      </c>
      <c r="I120">
        <f t="shared" si="13"/>
        <v>1</v>
      </c>
      <c r="J120" t="str">
        <f t="shared" si="14"/>
        <v/>
      </c>
      <c r="K120" t="str">
        <f t="shared" si="15"/>
        <v/>
      </c>
    </row>
    <row r="121" spans="1:11" x14ac:dyDescent="0.25">
      <c r="A121" s="2">
        <f>GDP_Quarterly[[#This Row],[DATE]]</f>
        <v>34243</v>
      </c>
      <c r="B121">
        <f>GDP_Quarterly[[#This Row],[GDPC1]]</f>
        <v>10833.986999999999</v>
      </c>
      <c r="C121" s="2">
        <f>IFERROR(INDEX('S&amp;P 500 (1M)'!A:G,MATCH(EDATE(A121, -$T$2),'S&amp;P 500 (1M)'!A:A,0),1), "")</f>
        <v>34121</v>
      </c>
      <c r="D121" s="4">
        <f>IFERROR(INDEX('S&amp;P 500 (1M)'!A:G,MATCH(EDATE(A121, -$T$2),'S&amp;P 500 (1M)'!A:A,0),6), "")</f>
        <v>450.52999899999998</v>
      </c>
      <c r="F121">
        <f t="shared" si="10"/>
        <v>0</v>
      </c>
      <c r="G121">
        <f t="shared" si="11"/>
        <v>1</v>
      </c>
      <c r="H121" t="str">
        <f t="shared" si="12"/>
        <v/>
      </c>
      <c r="I121" t="str">
        <f t="shared" si="13"/>
        <v/>
      </c>
      <c r="J121">
        <f t="shared" si="14"/>
        <v>1</v>
      </c>
      <c r="K121" t="str">
        <f t="shared" si="15"/>
        <v/>
      </c>
    </row>
    <row r="122" spans="1:11" x14ac:dyDescent="0.25">
      <c r="A122" s="2">
        <f>GDP_Quarterly[[#This Row],[DATE]]</f>
        <v>34151</v>
      </c>
      <c r="B122">
        <f>GDP_Quarterly[[#This Row],[GDPC1]]</f>
        <v>10688.606</v>
      </c>
      <c r="C122" s="2">
        <f>IFERROR(INDEX('S&amp;P 500 (1M)'!A:G,MATCH(EDATE(A122, -$T$2),'S&amp;P 500 (1M)'!A:A,0),1), "")</f>
        <v>34029</v>
      </c>
      <c r="D122" s="4">
        <f>IFERROR(INDEX('S&amp;P 500 (1M)'!A:G,MATCH(EDATE(A122, -$T$2),'S&amp;P 500 (1M)'!A:A,0),6), "")</f>
        <v>451.67001299999998</v>
      </c>
      <c r="F122">
        <f t="shared" si="10"/>
        <v>1</v>
      </c>
      <c r="G122">
        <f t="shared" si="11"/>
        <v>1</v>
      </c>
      <c r="H122" t="str">
        <f t="shared" si="12"/>
        <v/>
      </c>
      <c r="I122">
        <f t="shared" si="13"/>
        <v>1</v>
      </c>
      <c r="J122" t="str">
        <f t="shared" si="14"/>
        <v/>
      </c>
      <c r="K122" t="str">
        <f t="shared" si="15"/>
        <v/>
      </c>
    </row>
    <row r="123" spans="1:11" x14ac:dyDescent="0.25">
      <c r="A123" s="2">
        <f>GDP_Quarterly[[#This Row],[DATE]]</f>
        <v>34060</v>
      </c>
      <c r="B123">
        <f>GDP_Quarterly[[#This Row],[GDPC1]]</f>
        <v>10637.847</v>
      </c>
      <c r="C123" s="2">
        <f>IFERROR(INDEX('S&amp;P 500 (1M)'!A:G,MATCH(EDATE(A123, -$T$2),'S&amp;P 500 (1M)'!A:A,0),1), "")</f>
        <v>33939</v>
      </c>
      <c r="D123" s="4">
        <f>IFERROR(INDEX('S&amp;P 500 (1M)'!A:G,MATCH(EDATE(A123, -$T$2),'S&amp;P 500 (1M)'!A:A,0),6), "")</f>
        <v>435.709991</v>
      </c>
      <c r="F123">
        <f t="shared" si="10"/>
        <v>1</v>
      </c>
      <c r="G123">
        <f t="shared" si="11"/>
        <v>1</v>
      </c>
      <c r="H123" t="str">
        <f t="shared" si="12"/>
        <v/>
      </c>
      <c r="I123">
        <f t="shared" si="13"/>
        <v>1</v>
      </c>
      <c r="J123" t="str">
        <f t="shared" si="14"/>
        <v/>
      </c>
      <c r="K123" t="str">
        <f t="shared" si="15"/>
        <v/>
      </c>
    </row>
    <row r="124" spans="1:11" x14ac:dyDescent="0.25">
      <c r="A124" s="2">
        <f>GDP_Quarterly[[#This Row],[DATE]]</f>
        <v>33970</v>
      </c>
      <c r="B124">
        <f>GDP_Quarterly[[#This Row],[GDPC1]]</f>
        <v>10576.275</v>
      </c>
      <c r="C124" s="2">
        <f>IFERROR(INDEX('S&amp;P 500 (1M)'!A:G,MATCH(EDATE(A124, -$T$2),'S&amp;P 500 (1M)'!A:A,0),1), "")</f>
        <v>33848</v>
      </c>
      <c r="D124" s="4">
        <f>IFERROR(INDEX('S&amp;P 500 (1M)'!A:G,MATCH(EDATE(A124, -$T$2),'S&amp;P 500 (1M)'!A:A,0),6), "")</f>
        <v>417.79998799999998</v>
      </c>
      <c r="F124">
        <f t="shared" si="10"/>
        <v>1</v>
      </c>
      <c r="G124">
        <f t="shared" si="11"/>
        <v>1</v>
      </c>
      <c r="H124" t="str">
        <f t="shared" si="12"/>
        <v/>
      </c>
      <c r="I124">
        <f t="shared" si="13"/>
        <v>1</v>
      </c>
      <c r="J124" t="str">
        <f t="shared" si="14"/>
        <v/>
      </c>
      <c r="K124" t="str">
        <f t="shared" si="15"/>
        <v/>
      </c>
    </row>
    <row r="125" spans="1:11" x14ac:dyDescent="0.25">
      <c r="A125" s="2">
        <f>GDP_Quarterly[[#This Row],[DATE]]</f>
        <v>33878</v>
      </c>
      <c r="B125">
        <f>GDP_Quarterly[[#This Row],[GDPC1]]</f>
        <v>10558.647999999999</v>
      </c>
      <c r="C125" s="2">
        <f>IFERROR(INDEX('S&amp;P 500 (1M)'!A:G,MATCH(EDATE(A125, -$T$2),'S&amp;P 500 (1M)'!A:A,0),1), "")</f>
        <v>33756</v>
      </c>
      <c r="D125" s="4">
        <f>IFERROR(INDEX('S&amp;P 500 (1M)'!A:G,MATCH(EDATE(A125, -$T$2),'S&amp;P 500 (1M)'!A:A,0),6), "")</f>
        <v>408.14001500000001</v>
      </c>
      <c r="F125">
        <f t="shared" si="10"/>
        <v>1</v>
      </c>
      <c r="G125">
        <f t="shared" si="11"/>
        <v>1</v>
      </c>
      <c r="H125" t="str">
        <f t="shared" si="12"/>
        <v/>
      </c>
      <c r="I125">
        <f t="shared" si="13"/>
        <v>1</v>
      </c>
      <c r="J125" t="str">
        <f t="shared" si="14"/>
        <v/>
      </c>
      <c r="K125" t="str">
        <f t="shared" si="15"/>
        <v/>
      </c>
    </row>
    <row r="126" spans="1:11" x14ac:dyDescent="0.25">
      <c r="A126" s="2">
        <f>GDP_Quarterly[[#This Row],[DATE]]</f>
        <v>33786</v>
      </c>
      <c r="B126">
        <f>GDP_Quarterly[[#This Row],[GDPC1]]</f>
        <v>10449.673000000001</v>
      </c>
      <c r="C126" s="2">
        <f>IFERROR(INDEX('S&amp;P 500 (1M)'!A:G,MATCH(EDATE(A126, -$T$2),'S&amp;P 500 (1M)'!A:A,0),1), "")</f>
        <v>33664</v>
      </c>
      <c r="D126" s="4">
        <f>IFERROR(INDEX('S&amp;P 500 (1M)'!A:G,MATCH(EDATE(A126, -$T$2),'S&amp;P 500 (1M)'!A:A,0),6), "")</f>
        <v>403.69000199999999</v>
      </c>
      <c r="F126">
        <f t="shared" si="10"/>
        <v>0</v>
      </c>
      <c r="G126">
        <f t="shared" si="11"/>
        <v>1</v>
      </c>
      <c r="H126" t="str">
        <f t="shared" si="12"/>
        <v/>
      </c>
      <c r="I126" t="str">
        <f t="shared" si="13"/>
        <v/>
      </c>
      <c r="J126">
        <f t="shared" si="14"/>
        <v>1</v>
      </c>
      <c r="K126" t="str">
        <f t="shared" si="15"/>
        <v/>
      </c>
    </row>
    <row r="127" spans="1:11" x14ac:dyDescent="0.25">
      <c r="A127" s="2">
        <f>GDP_Quarterly[[#This Row],[DATE]]</f>
        <v>33695</v>
      </c>
      <c r="B127">
        <f>GDP_Quarterly[[#This Row],[GDPC1]]</f>
        <v>10347.429</v>
      </c>
      <c r="C127" s="2">
        <f>IFERROR(INDEX('S&amp;P 500 (1M)'!A:G,MATCH(EDATE(A127, -$T$2),'S&amp;P 500 (1M)'!A:A,0),1), "")</f>
        <v>33573</v>
      </c>
      <c r="D127" s="4">
        <f>IFERROR(INDEX('S&amp;P 500 (1M)'!A:G,MATCH(EDATE(A127, -$T$2),'S&amp;P 500 (1M)'!A:A,0),6), "")</f>
        <v>417.08999599999999</v>
      </c>
      <c r="F127">
        <f t="shared" si="10"/>
        <v>1</v>
      </c>
      <c r="G127">
        <f t="shared" si="11"/>
        <v>1</v>
      </c>
      <c r="H127" t="str">
        <f t="shared" si="12"/>
        <v/>
      </c>
      <c r="I127">
        <f t="shared" si="13"/>
        <v>1</v>
      </c>
      <c r="J127" t="str">
        <f t="shared" si="14"/>
        <v/>
      </c>
      <c r="K127" t="str">
        <f t="shared" si="15"/>
        <v/>
      </c>
    </row>
    <row r="128" spans="1:11" x14ac:dyDescent="0.25">
      <c r="A128" s="2">
        <f>GDP_Quarterly[[#This Row],[DATE]]</f>
        <v>33604</v>
      </c>
      <c r="B128">
        <f>GDP_Quarterly[[#This Row],[GDPC1]]</f>
        <v>10236.434999999999</v>
      </c>
      <c r="C128" s="2">
        <f>IFERROR(INDEX('S&amp;P 500 (1M)'!A:G,MATCH(EDATE(A128, -$T$2),'S&amp;P 500 (1M)'!A:A,0),1), "")</f>
        <v>33482</v>
      </c>
      <c r="D128" s="4">
        <f>IFERROR(INDEX('S&amp;P 500 (1M)'!A:G,MATCH(EDATE(A128, -$T$2),'S&amp;P 500 (1M)'!A:A,0),6), "")</f>
        <v>387.85998499999999</v>
      </c>
      <c r="F128">
        <f t="shared" si="10"/>
        <v>1</v>
      </c>
      <c r="G128">
        <f t="shared" si="11"/>
        <v>1</v>
      </c>
      <c r="H128" t="str">
        <f t="shared" si="12"/>
        <v/>
      </c>
      <c r="I128">
        <f t="shared" si="13"/>
        <v>1</v>
      </c>
      <c r="J128" t="str">
        <f t="shared" si="14"/>
        <v/>
      </c>
      <c r="K128" t="str">
        <f t="shared" si="15"/>
        <v/>
      </c>
    </row>
    <row r="129" spans="1:11" x14ac:dyDescent="0.25">
      <c r="A129" s="2">
        <f>GDP_Quarterly[[#This Row],[DATE]]</f>
        <v>33512</v>
      </c>
      <c r="B129">
        <f>GDP_Quarterly[[#This Row],[GDPC1]]</f>
        <v>10115.329</v>
      </c>
      <c r="C129" s="2">
        <f>IFERROR(INDEX('S&amp;P 500 (1M)'!A:G,MATCH(EDATE(A129, -$T$2),'S&amp;P 500 (1M)'!A:A,0),1), "")</f>
        <v>33390</v>
      </c>
      <c r="D129" s="4">
        <f>IFERROR(INDEX('S&amp;P 500 (1M)'!A:G,MATCH(EDATE(A129, -$T$2),'S&amp;P 500 (1M)'!A:A,0),6), "")</f>
        <v>371.16000400000001</v>
      </c>
      <c r="F129">
        <f t="shared" si="10"/>
        <v>0</v>
      </c>
      <c r="G129">
        <f t="shared" si="11"/>
        <v>1</v>
      </c>
      <c r="H129" t="str">
        <f t="shared" si="12"/>
        <v/>
      </c>
      <c r="I129" t="str">
        <f t="shared" si="13"/>
        <v/>
      </c>
      <c r="J129">
        <f t="shared" si="14"/>
        <v>1</v>
      </c>
      <c r="K129" t="str">
        <f t="shared" si="15"/>
        <v/>
      </c>
    </row>
    <row r="130" spans="1:11" x14ac:dyDescent="0.25">
      <c r="A130" s="2">
        <f>GDP_Quarterly[[#This Row],[DATE]]</f>
        <v>33420</v>
      </c>
      <c r="B130">
        <f>GDP_Quarterly[[#This Row],[GDPC1]]</f>
        <v>10080.195</v>
      </c>
      <c r="C130" s="2">
        <f>IFERROR(INDEX('S&amp;P 500 (1M)'!A:G,MATCH(EDATE(A130, -$T$2),'S&amp;P 500 (1M)'!A:A,0),1), "")</f>
        <v>33298</v>
      </c>
      <c r="D130" s="4">
        <f>IFERROR(INDEX('S&amp;P 500 (1M)'!A:G,MATCH(EDATE(A130, -$T$2),'S&amp;P 500 (1M)'!A:A,0),6), "")</f>
        <v>375.22000100000002</v>
      </c>
      <c r="F130">
        <f t="shared" si="10"/>
        <v>1</v>
      </c>
      <c r="G130">
        <f t="shared" si="11"/>
        <v>1</v>
      </c>
      <c r="H130" t="str">
        <f t="shared" si="12"/>
        <v/>
      </c>
      <c r="I130">
        <f t="shared" si="13"/>
        <v>1</v>
      </c>
      <c r="J130" t="str">
        <f t="shared" si="14"/>
        <v/>
      </c>
      <c r="K130" t="str">
        <f t="shared" si="15"/>
        <v/>
      </c>
    </row>
    <row r="131" spans="1:11" x14ac:dyDescent="0.25">
      <c r="A131" s="2">
        <f>GDP_Quarterly[[#This Row],[DATE]]</f>
        <v>33329</v>
      </c>
      <c r="B131">
        <f>GDP_Quarterly[[#This Row],[GDPC1]]</f>
        <v>10029.51</v>
      </c>
      <c r="C131" s="2">
        <f>IFERROR(INDEX('S&amp;P 500 (1M)'!A:G,MATCH(EDATE(A131, -$T$2),'S&amp;P 500 (1M)'!A:A,0),1), "")</f>
        <v>33208</v>
      </c>
      <c r="D131" s="4">
        <f>IFERROR(INDEX('S&amp;P 500 (1M)'!A:G,MATCH(EDATE(A131, -$T$2),'S&amp;P 500 (1M)'!A:A,0),6), "")</f>
        <v>330.22000100000002</v>
      </c>
      <c r="F131">
        <f t="shared" ref="F131:F151" si="16">IF(D131&gt;=D132,1,0)</f>
        <v>1</v>
      </c>
      <c r="G131">
        <f t="shared" ref="G131:G151" si="17">IF(B131&gt;B132,1,0)</f>
        <v>1</v>
      </c>
      <c r="H131" t="str">
        <f t="shared" si="12"/>
        <v/>
      </c>
      <c r="I131">
        <f t="shared" si="13"/>
        <v>1</v>
      </c>
      <c r="J131" t="str">
        <f t="shared" si="14"/>
        <v/>
      </c>
      <c r="K131" t="str">
        <f t="shared" si="15"/>
        <v/>
      </c>
    </row>
    <row r="132" spans="1:11" x14ac:dyDescent="0.25">
      <c r="A132" s="2">
        <f>GDP_Quarterly[[#This Row],[DATE]]</f>
        <v>33239</v>
      </c>
      <c r="B132">
        <f>GDP_Quarterly[[#This Row],[GDPC1]]</f>
        <v>9951.9159999999993</v>
      </c>
      <c r="C132" s="2">
        <f>IFERROR(INDEX('S&amp;P 500 (1M)'!A:G,MATCH(EDATE(A132, -$T$2),'S&amp;P 500 (1M)'!A:A,0),1), "")</f>
        <v>33117</v>
      </c>
      <c r="D132" s="4">
        <f>IFERROR(INDEX('S&amp;P 500 (1M)'!A:G,MATCH(EDATE(A132, -$T$2),'S&amp;P 500 (1M)'!A:A,0),6), "")</f>
        <v>306.04998799999998</v>
      </c>
      <c r="F132">
        <f t="shared" si="16"/>
        <v>0</v>
      </c>
      <c r="G132">
        <f t="shared" si="17"/>
        <v>0</v>
      </c>
      <c r="H132">
        <f t="shared" si="12"/>
        <v>1</v>
      </c>
      <c r="I132" t="str">
        <f t="shared" si="13"/>
        <v/>
      </c>
      <c r="J132" t="str">
        <f t="shared" si="14"/>
        <v/>
      </c>
      <c r="K132" t="str">
        <f t="shared" si="15"/>
        <v/>
      </c>
    </row>
    <row r="133" spans="1:11" x14ac:dyDescent="0.25">
      <c r="A133" s="2">
        <f>GDP_Quarterly[[#This Row],[DATE]]</f>
        <v>33147</v>
      </c>
      <c r="B133">
        <f>GDP_Quarterly[[#This Row],[GDPC1]]</f>
        <v>9998.7039999999997</v>
      </c>
      <c r="C133" s="2">
        <f>IFERROR(INDEX('S&amp;P 500 (1M)'!A:G,MATCH(EDATE(A133, -$T$2),'S&amp;P 500 (1M)'!A:A,0),1), "")</f>
        <v>33025</v>
      </c>
      <c r="D133" s="4">
        <f>IFERROR(INDEX('S&amp;P 500 (1M)'!A:G,MATCH(EDATE(A133, -$T$2),'S&amp;P 500 (1M)'!A:A,0),6), "")</f>
        <v>358.01998900000001</v>
      </c>
      <c r="F133">
        <f t="shared" si="16"/>
        <v>1</v>
      </c>
      <c r="G133">
        <f t="shared" si="17"/>
        <v>0</v>
      </c>
      <c r="H133" t="str">
        <f t="shared" si="12"/>
        <v/>
      </c>
      <c r="I133" t="str">
        <f t="shared" si="13"/>
        <v/>
      </c>
      <c r="J133" t="str">
        <f t="shared" si="14"/>
        <v/>
      </c>
      <c r="K133">
        <f t="shared" si="15"/>
        <v>1</v>
      </c>
    </row>
    <row r="134" spans="1:11" x14ac:dyDescent="0.25">
      <c r="A134" s="2">
        <f>GDP_Quarterly[[#This Row],[DATE]]</f>
        <v>33055</v>
      </c>
      <c r="B134">
        <f>GDP_Quarterly[[#This Row],[GDPC1]]</f>
        <v>10090.569</v>
      </c>
      <c r="C134" s="2">
        <f>IFERROR(INDEX('S&amp;P 500 (1M)'!A:G,MATCH(EDATE(A134, -$T$2),'S&amp;P 500 (1M)'!A:A,0),1), "")</f>
        <v>32933</v>
      </c>
      <c r="D134" s="4">
        <f>IFERROR(INDEX('S&amp;P 500 (1M)'!A:G,MATCH(EDATE(A134, -$T$2),'S&amp;P 500 (1M)'!A:A,0),6), "")</f>
        <v>339.94000199999999</v>
      </c>
      <c r="F134">
        <f t="shared" si="16"/>
        <v>0</v>
      </c>
      <c r="G134">
        <f t="shared" si="17"/>
        <v>1</v>
      </c>
      <c r="H134" t="str">
        <f t="shared" si="12"/>
        <v/>
      </c>
      <c r="I134" t="str">
        <f t="shared" si="13"/>
        <v/>
      </c>
      <c r="J134">
        <f t="shared" si="14"/>
        <v>1</v>
      </c>
      <c r="K134" t="str">
        <f t="shared" si="15"/>
        <v/>
      </c>
    </row>
    <row r="135" spans="1:11" x14ac:dyDescent="0.25">
      <c r="A135" s="2">
        <f>GDP_Quarterly[[#This Row],[DATE]]</f>
        <v>32964</v>
      </c>
      <c r="B135">
        <f>GDP_Quarterly[[#This Row],[GDPC1]]</f>
        <v>10083.855</v>
      </c>
      <c r="C135" s="2">
        <f>IFERROR(INDEX('S&amp;P 500 (1M)'!A:G,MATCH(EDATE(A135, -$T$2),'S&amp;P 500 (1M)'!A:A,0),1), "")</f>
        <v>32843</v>
      </c>
      <c r="D135" s="4">
        <f>IFERROR(INDEX('S&amp;P 500 (1M)'!A:G,MATCH(EDATE(A135, -$T$2),'S&amp;P 500 (1M)'!A:A,0),6), "")</f>
        <v>353.39999399999999</v>
      </c>
      <c r="F135">
        <f t="shared" si="16"/>
        <v>1</v>
      </c>
      <c r="G135">
        <f t="shared" si="17"/>
        <v>1</v>
      </c>
      <c r="H135" t="str">
        <f t="shared" si="12"/>
        <v/>
      </c>
      <c r="I135">
        <f t="shared" si="13"/>
        <v>1</v>
      </c>
      <c r="J135" t="str">
        <f t="shared" si="14"/>
        <v/>
      </c>
      <c r="K135" t="str">
        <f t="shared" si="15"/>
        <v/>
      </c>
    </row>
    <row r="136" spans="1:11" x14ac:dyDescent="0.25">
      <c r="A136" s="2">
        <f>GDP_Quarterly[[#This Row],[DATE]]</f>
        <v>32874</v>
      </c>
      <c r="B136">
        <f>GDP_Quarterly[[#This Row],[GDPC1]]</f>
        <v>10047.386</v>
      </c>
      <c r="C136" s="2">
        <f>IFERROR(INDEX('S&amp;P 500 (1M)'!A:G,MATCH(EDATE(A136, -$T$2),'S&amp;P 500 (1M)'!A:A,0),1), "")</f>
        <v>32752</v>
      </c>
      <c r="D136" s="4">
        <f>IFERROR(INDEX('S&amp;P 500 (1M)'!A:G,MATCH(EDATE(A136, -$T$2),'S&amp;P 500 (1M)'!A:A,0),6), "")</f>
        <v>349.14999399999999</v>
      </c>
      <c r="F136">
        <f t="shared" si="16"/>
        <v>1</v>
      </c>
      <c r="G136">
        <f t="shared" si="17"/>
        <v>1</v>
      </c>
      <c r="H136" t="str">
        <f t="shared" si="12"/>
        <v/>
      </c>
      <c r="I136">
        <f t="shared" si="13"/>
        <v>1</v>
      </c>
      <c r="J136" t="str">
        <f t="shared" si="14"/>
        <v/>
      </c>
      <c r="K136" t="str">
        <f t="shared" si="15"/>
        <v/>
      </c>
    </row>
    <row r="137" spans="1:11" x14ac:dyDescent="0.25">
      <c r="A137" s="2">
        <f>GDP_Quarterly[[#This Row],[DATE]]</f>
        <v>32782</v>
      </c>
      <c r="B137">
        <f>GDP_Quarterly[[#This Row],[GDPC1]]</f>
        <v>9938.7669999999998</v>
      </c>
      <c r="C137" s="2">
        <f>IFERROR(INDEX('S&amp;P 500 (1M)'!A:G,MATCH(EDATE(A137, -$T$2),'S&amp;P 500 (1M)'!A:A,0),1), "")</f>
        <v>32660</v>
      </c>
      <c r="D137" s="4">
        <f>IFERROR(INDEX('S&amp;P 500 (1M)'!A:G,MATCH(EDATE(A137, -$T$2),'S&amp;P 500 (1M)'!A:A,0),6), "")</f>
        <v>317.98001099999999</v>
      </c>
      <c r="F137">
        <f t="shared" si="16"/>
        <v>1</v>
      </c>
      <c r="G137">
        <f t="shared" si="17"/>
        <v>1</v>
      </c>
      <c r="H137" t="str">
        <f t="shared" si="12"/>
        <v/>
      </c>
      <c r="I137">
        <f t="shared" si="13"/>
        <v>1</v>
      </c>
      <c r="J137" t="str">
        <f t="shared" si="14"/>
        <v/>
      </c>
      <c r="K137" t="str">
        <f t="shared" si="15"/>
        <v/>
      </c>
    </row>
    <row r="138" spans="1:11" x14ac:dyDescent="0.25">
      <c r="A138" s="2">
        <f>GDP_Quarterly[[#This Row],[DATE]]</f>
        <v>32690</v>
      </c>
      <c r="B138">
        <f>GDP_Quarterly[[#This Row],[GDPC1]]</f>
        <v>9919.2279999999992</v>
      </c>
      <c r="C138" s="2">
        <f>IFERROR(INDEX('S&amp;P 500 (1M)'!A:G,MATCH(EDATE(A138, -$T$2),'S&amp;P 500 (1M)'!A:A,0),1), "")</f>
        <v>32568</v>
      </c>
      <c r="D138" s="4">
        <f>IFERROR(INDEX('S&amp;P 500 (1M)'!A:G,MATCH(EDATE(A138, -$T$2),'S&amp;P 500 (1M)'!A:A,0),6), "")</f>
        <v>294.86999500000002</v>
      </c>
      <c r="F138">
        <f t="shared" si="16"/>
        <v>1</v>
      </c>
      <c r="G138">
        <f t="shared" si="17"/>
        <v>1</v>
      </c>
      <c r="H138" t="str">
        <f t="shared" si="12"/>
        <v/>
      </c>
      <c r="I138">
        <f t="shared" si="13"/>
        <v>1</v>
      </c>
      <c r="J138" t="str">
        <f t="shared" si="14"/>
        <v/>
      </c>
      <c r="K138" t="str">
        <f t="shared" si="15"/>
        <v/>
      </c>
    </row>
    <row r="139" spans="1:11" x14ac:dyDescent="0.25">
      <c r="A139" s="2">
        <f>GDP_Quarterly[[#This Row],[DATE]]</f>
        <v>32599</v>
      </c>
      <c r="B139">
        <f>GDP_Quarterly[[#This Row],[GDPC1]]</f>
        <v>9846.2929999999997</v>
      </c>
      <c r="C139" s="2">
        <f>IFERROR(INDEX('S&amp;P 500 (1M)'!A:G,MATCH(EDATE(A139, -$T$2),'S&amp;P 500 (1M)'!A:A,0),1), "")</f>
        <v>32478</v>
      </c>
      <c r="D139" s="4">
        <f>IFERROR(INDEX('S&amp;P 500 (1M)'!A:G,MATCH(EDATE(A139, -$T$2),'S&amp;P 500 (1M)'!A:A,0),6), "")</f>
        <v>277.72000100000002</v>
      </c>
      <c r="F139">
        <f t="shared" si="16"/>
        <v>1</v>
      </c>
      <c r="G139">
        <f t="shared" si="17"/>
        <v>1</v>
      </c>
      <c r="H139" t="str">
        <f t="shared" si="12"/>
        <v/>
      </c>
      <c r="I139">
        <f t="shared" si="13"/>
        <v>1</v>
      </c>
      <c r="J139" t="str">
        <f t="shared" si="14"/>
        <v/>
      </c>
      <c r="K139" t="str">
        <f t="shared" si="15"/>
        <v/>
      </c>
    </row>
    <row r="140" spans="1:11" x14ac:dyDescent="0.25">
      <c r="A140" s="2">
        <f>GDP_Quarterly[[#This Row],[DATE]]</f>
        <v>32509</v>
      </c>
      <c r="B140">
        <f>GDP_Quarterly[[#This Row],[GDPC1]]</f>
        <v>9771.7250000000004</v>
      </c>
      <c r="C140" s="2">
        <f>IFERROR(INDEX('S&amp;P 500 (1M)'!A:G,MATCH(EDATE(A140, -$T$2),'S&amp;P 500 (1M)'!A:A,0),1), "")</f>
        <v>32387</v>
      </c>
      <c r="D140" s="4">
        <f>IFERROR(INDEX('S&amp;P 500 (1M)'!A:G,MATCH(EDATE(A140, -$T$2),'S&amp;P 500 (1M)'!A:A,0),6), "")</f>
        <v>271.91000400000001</v>
      </c>
      <c r="F140">
        <f t="shared" si="16"/>
        <v>0</v>
      </c>
      <c r="G140">
        <f t="shared" si="17"/>
        <v>1</v>
      </c>
      <c r="H140" t="str">
        <f t="shared" si="12"/>
        <v/>
      </c>
      <c r="I140" t="str">
        <f t="shared" si="13"/>
        <v/>
      </c>
      <c r="J140">
        <f t="shared" si="14"/>
        <v>1</v>
      </c>
      <c r="K140" t="str">
        <f t="shared" si="15"/>
        <v/>
      </c>
    </row>
    <row r="141" spans="1:11" x14ac:dyDescent="0.25">
      <c r="A141" s="2">
        <f>GDP_Quarterly[[#This Row],[DATE]]</f>
        <v>32417</v>
      </c>
      <c r="B141">
        <f>GDP_Quarterly[[#This Row],[GDPC1]]</f>
        <v>9673.4050000000007</v>
      </c>
      <c r="C141" s="2">
        <f>IFERROR(INDEX('S&amp;P 500 (1M)'!A:G,MATCH(EDATE(A141, -$T$2),'S&amp;P 500 (1M)'!A:A,0),1), "")</f>
        <v>32295</v>
      </c>
      <c r="D141" s="4">
        <f>IFERROR(INDEX('S&amp;P 500 (1M)'!A:G,MATCH(EDATE(A141, -$T$2),'S&amp;P 500 (1M)'!A:A,0),6), "")</f>
        <v>273.5</v>
      </c>
      <c r="F141">
        <f t="shared" si="16"/>
        <v>1</v>
      </c>
      <c r="G141">
        <f t="shared" si="17"/>
        <v>1</v>
      </c>
      <c r="H141" t="str">
        <f t="shared" si="12"/>
        <v/>
      </c>
      <c r="I141">
        <f t="shared" si="13"/>
        <v>1</v>
      </c>
      <c r="J141" t="str">
        <f t="shared" si="14"/>
        <v/>
      </c>
      <c r="K141" t="str">
        <f t="shared" si="15"/>
        <v/>
      </c>
    </row>
    <row r="142" spans="1:11" x14ac:dyDescent="0.25">
      <c r="A142" s="2">
        <f>GDP_Quarterly[[#This Row],[DATE]]</f>
        <v>32325</v>
      </c>
      <c r="B142">
        <f>GDP_Quarterly[[#This Row],[GDPC1]]</f>
        <v>9546.2060000000001</v>
      </c>
      <c r="C142" s="2">
        <f>IFERROR(INDEX('S&amp;P 500 (1M)'!A:G,MATCH(EDATE(A142, -$T$2),'S&amp;P 500 (1M)'!A:A,0),1), "")</f>
        <v>32203</v>
      </c>
      <c r="D142" s="4">
        <f>IFERROR(INDEX('S&amp;P 500 (1M)'!A:G,MATCH(EDATE(A142, -$T$2),'S&amp;P 500 (1M)'!A:A,0),6), "")</f>
        <v>258.89001500000001</v>
      </c>
      <c r="F142">
        <f t="shared" si="16"/>
        <v>1</v>
      </c>
      <c r="G142">
        <f t="shared" si="17"/>
        <v>1</v>
      </c>
      <c r="H142" t="str">
        <f t="shared" si="12"/>
        <v/>
      </c>
      <c r="I142">
        <f t="shared" si="13"/>
        <v>1</v>
      </c>
      <c r="J142" t="str">
        <f t="shared" si="14"/>
        <v/>
      </c>
      <c r="K142" t="str">
        <f t="shared" si="15"/>
        <v/>
      </c>
    </row>
    <row r="143" spans="1:11" x14ac:dyDescent="0.25">
      <c r="A143" s="2">
        <f>GDP_Quarterly[[#This Row],[DATE]]</f>
        <v>32234</v>
      </c>
      <c r="B143">
        <f>GDP_Quarterly[[#This Row],[GDPC1]]</f>
        <v>9490.5939999999991</v>
      </c>
      <c r="C143" s="2">
        <f>IFERROR(INDEX('S&amp;P 500 (1M)'!A:G,MATCH(EDATE(A143, -$T$2),'S&amp;P 500 (1M)'!A:A,0),1), "")</f>
        <v>32112</v>
      </c>
      <c r="D143" s="4">
        <f>IFERROR(INDEX('S&amp;P 500 (1M)'!A:G,MATCH(EDATE(A143, -$T$2),'S&amp;P 500 (1M)'!A:A,0),6), "")</f>
        <v>247.08000200000001</v>
      </c>
      <c r="F143">
        <f t="shared" si="16"/>
        <v>0</v>
      </c>
      <c r="G143">
        <f t="shared" si="17"/>
        <v>1</v>
      </c>
      <c r="H143" t="str">
        <f t="shared" si="12"/>
        <v/>
      </c>
      <c r="I143" t="str">
        <f t="shared" si="13"/>
        <v/>
      </c>
      <c r="J143">
        <f t="shared" si="14"/>
        <v>1</v>
      </c>
      <c r="K143" t="str">
        <f t="shared" si="15"/>
        <v/>
      </c>
    </row>
    <row r="144" spans="1:11" x14ac:dyDescent="0.25">
      <c r="A144" s="2">
        <f>GDP_Quarterly[[#This Row],[DATE]]</f>
        <v>32143</v>
      </c>
      <c r="B144">
        <f>GDP_Quarterly[[#This Row],[GDPC1]]</f>
        <v>9367.5020000000004</v>
      </c>
      <c r="C144" s="2">
        <f>IFERROR(INDEX('S&amp;P 500 (1M)'!A:G,MATCH(EDATE(A144, -$T$2),'S&amp;P 500 (1M)'!A:A,0),1), "")</f>
        <v>32021</v>
      </c>
      <c r="D144" s="4">
        <f>IFERROR(INDEX('S&amp;P 500 (1M)'!A:G,MATCH(EDATE(A144, -$T$2),'S&amp;P 500 (1M)'!A:A,0),6), "")</f>
        <v>321.82998700000002</v>
      </c>
      <c r="F144">
        <f t="shared" si="16"/>
        <v>1</v>
      </c>
      <c r="G144">
        <f t="shared" si="17"/>
        <v>1</v>
      </c>
      <c r="H144" t="str">
        <f t="shared" si="12"/>
        <v/>
      </c>
      <c r="I144">
        <f t="shared" si="13"/>
        <v>1</v>
      </c>
      <c r="J144" t="str">
        <f t="shared" si="14"/>
        <v/>
      </c>
      <c r="K144" t="str">
        <f t="shared" si="15"/>
        <v/>
      </c>
    </row>
    <row r="145" spans="1:11" x14ac:dyDescent="0.25">
      <c r="A145" s="2">
        <f>GDP_Quarterly[[#This Row],[DATE]]</f>
        <v>32051</v>
      </c>
      <c r="B145">
        <f>GDP_Quarterly[[#This Row],[GDPC1]]</f>
        <v>9319.3320000000003</v>
      </c>
      <c r="C145" s="2">
        <f>IFERROR(INDEX('S&amp;P 500 (1M)'!A:G,MATCH(EDATE(A145, -$T$2),'S&amp;P 500 (1M)'!A:A,0),1), "")</f>
        <v>31929</v>
      </c>
      <c r="D145" s="4">
        <f>IFERROR(INDEX('S&amp;P 500 (1M)'!A:G,MATCH(EDATE(A145, -$T$2),'S&amp;P 500 (1M)'!A:A,0),6), "")</f>
        <v>304</v>
      </c>
      <c r="F145">
        <f t="shared" si="16"/>
        <v>1</v>
      </c>
      <c r="G145">
        <f t="shared" si="17"/>
        <v>1</v>
      </c>
      <c r="H145" t="str">
        <f t="shared" si="12"/>
        <v/>
      </c>
      <c r="I145">
        <f t="shared" si="13"/>
        <v>1</v>
      </c>
      <c r="J145" t="str">
        <f t="shared" si="14"/>
        <v/>
      </c>
      <c r="K145" t="str">
        <f t="shared" si="15"/>
        <v/>
      </c>
    </row>
    <row r="146" spans="1:11" x14ac:dyDescent="0.25">
      <c r="A146" s="2">
        <f>GDP_Quarterly[[#This Row],[DATE]]</f>
        <v>31959</v>
      </c>
      <c r="B146">
        <f>GDP_Quarterly[[#This Row],[GDPC1]]</f>
        <v>9162.0239999999994</v>
      </c>
      <c r="C146" s="2">
        <f>IFERROR(INDEX('S&amp;P 500 (1M)'!A:G,MATCH(EDATE(A146, -$T$2),'S&amp;P 500 (1M)'!A:A,0),1), "")</f>
        <v>31837</v>
      </c>
      <c r="D146" s="4">
        <f>IFERROR(INDEX('S&amp;P 500 (1M)'!A:G,MATCH(EDATE(A146, -$T$2),'S&amp;P 500 (1M)'!A:A,0),6), "")</f>
        <v>291.70001200000002</v>
      </c>
      <c r="F146">
        <f t="shared" si="16"/>
        <v>1</v>
      </c>
      <c r="G146">
        <f t="shared" si="17"/>
        <v>1</v>
      </c>
      <c r="H146" t="str">
        <f t="shared" si="12"/>
        <v/>
      </c>
      <c r="I146">
        <f t="shared" si="13"/>
        <v>1</v>
      </c>
      <c r="J146" t="str">
        <f t="shared" si="14"/>
        <v/>
      </c>
      <c r="K146" t="str">
        <f t="shared" si="15"/>
        <v/>
      </c>
    </row>
    <row r="147" spans="1:11" x14ac:dyDescent="0.25">
      <c r="A147" s="2">
        <f>GDP_Quarterly[[#This Row],[DATE]]</f>
        <v>31868</v>
      </c>
      <c r="B147">
        <f>GDP_Quarterly[[#This Row],[GDPC1]]</f>
        <v>9083.2559999999994</v>
      </c>
      <c r="C147" s="2">
        <f>IFERROR(INDEX('S&amp;P 500 (1M)'!A:G,MATCH(EDATE(A147, -$T$2),'S&amp;P 500 (1M)'!A:A,0),1), "")</f>
        <v>31747</v>
      </c>
      <c r="D147" s="4">
        <f>IFERROR(INDEX('S&amp;P 500 (1M)'!A:G,MATCH(EDATE(A147, -$T$2),'S&amp;P 500 (1M)'!A:A,0),6), "")</f>
        <v>242.16999799999999</v>
      </c>
      <c r="F147">
        <f t="shared" si="16"/>
        <v>1</v>
      </c>
      <c r="G147">
        <f t="shared" si="17"/>
        <v>1</v>
      </c>
      <c r="H147" t="str">
        <f t="shared" si="12"/>
        <v/>
      </c>
      <c r="I147">
        <f t="shared" si="13"/>
        <v>1</v>
      </c>
      <c r="J147" t="str">
        <f t="shared" si="14"/>
        <v/>
      </c>
      <c r="K147" t="str">
        <f t="shared" si="15"/>
        <v/>
      </c>
    </row>
    <row r="148" spans="1:11" x14ac:dyDescent="0.25">
      <c r="A148" s="2">
        <f>GDP_Quarterly[[#This Row],[DATE]]</f>
        <v>31778</v>
      </c>
      <c r="B148">
        <f>GDP_Quarterly[[#This Row],[GDPC1]]</f>
        <v>8986.3670000000002</v>
      </c>
      <c r="C148" s="2">
        <f>IFERROR(INDEX('S&amp;P 500 (1M)'!A:G,MATCH(EDATE(A148, -$T$2),'S&amp;P 500 (1M)'!A:A,0),1), "")</f>
        <v>31656</v>
      </c>
      <c r="D148" s="4">
        <f>IFERROR(INDEX('S&amp;P 500 (1M)'!A:G,MATCH(EDATE(A148, -$T$2),'S&amp;P 500 (1M)'!A:A,0),6), "")</f>
        <v>231.320007</v>
      </c>
      <c r="F148">
        <f t="shared" si="16"/>
        <v>0</v>
      </c>
      <c r="G148">
        <f t="shared" si="17"/>
        <v>1</v>
      </c>
      <c r="H148" t="str">
        <f t="shared" si="12"/>
        <v/>
      </c>
      <c r="I148" t="str">
        <f t="shared" si="13"/>
        <v/>
      </c>
      <c r="J148">
        <f t="shared" si="14"/>
        <v>1</v>
      </c>
      <c r="K148" t="str">
        <f t="shared" si="15"/>
        <v/>
      </c>
    </row>
    <row r="149" spans="1:11" x14ac:dyDescent="0.25">
      <c r="A149" s="2">
        <f>GDP_Quarterly[[#This Row],[DATE]]</f>
        <v>31686</v>
      </c>
      <c r="B149">
        <f>GDP_Quarterly[[#This Row],[GDPC1]]</f>
        <v>8920.1929999999993</v>
      </c>
      <c r="C149" s="2">
        <f>IFERROR(INDEX('S&amp;P 500 (1M)'!A:G,MATCH(EDATE(A149, -$T$2),'S&amp;P 500 (1M)'!A:A,0),1), "")</f>
        <v>31564</v>
      </c>
      <c r="D149" s="4">
        <f>IFERROR(INDEX('S&amp;P 500 (1M)'!A:G,MATCH(EDATE(A149, -$T$2),'S&amp;P 500 (1M)'!A:A,0),6), "")</f>
        <v>250.83999600000001</v>
      </c>
      <c r="F149">
        <f t="shared" si="16"/>
        <v>1</v>
      </c>
      <c r="G149">
        <f t="shared" si="17"/>
        <v>1</v>
      </c>
      <c r="H149" t="str">
        <f t="shared" si="12"/>
        <v/>
      </c>
      <c r="I149">
        <f t="shared" si="13"/>
        <v>1</v>
      </c>
      <c r="J149" t="str">
        <f t="shared" si="14"/>
        <v/>
      </c>
      <c r="K149" t="str">
        <f t="shared" si="15"/>
        <v/>
      </c>
    </row>
    <row r="150" spans="1:11" x14ac:dyDescent="0.25">
      <c r="A150" s="2">
        <f>GDP_Quarterly[[#This Row],[DATE]]</f>
        <v>31594</v>
      </c>
      <c r="B150">
        <f>GDP_Quarterly[[#This Row],[GDPC1]]</f>
        <v>8872.6010000000006</v>
      </c>
      <c r="C150" s="2">
        <f>IFERROR(INDEX('S&amp;P 500 (1M)'!A:G,MATCH(EDATE(A150, -$T$2),'S&amp;P 500 (1M)'!A:A,0),1), "")</f>
        <v>31472</v>
      </c>
      <c r="D150" s="4">
        <f>IFERROR(INDEX('S&amp;P 500 (1M)'!A:G,MATCH(EDATE(A150, -$T$2),'S&amp;P 500 (1M)'!A:A,0),6), "")</f>
        <v>238.89999399999999</v>
      </c>
      <c r="F150">
        <f t="shared" si="16"/>
        <v>1</v>
      </c>
      <c r="G150">
        <f t="shared" si="17"/>
        <v>1</v>
      </c>
      <c r="H150" t="str">
        <f t="shared" si="12"/>
        <v/>
      </c>
      <c r="I150">
        <f t="shared" si="13"/>
        <v>1</v>
      </c>
      <c r="J150" t="str">
        <f t="shared" si="14"/>
        <v/>
      </c>
      <c r="K150" t="str">
        <f t="shared" si="15"/>
        <v/>
      </c>
    </row>
    <row r="151" spans="1:11" x14ac:dyDescent="0.25">
      <c r="A151" s="2">
        <f>GDP_Quarterly[[#This Row],[DATE]]</f>
        <v>31503</v>
      </c>
      <c r="B151">
        <f>GDP_Quarterly[[#This Row],[GDPC1]]</f>
        <v>8788.5239999999994</v>
      </c>
      <c r="C151" s="2">
        <f>IFERROR(INDEX('S&amp;P 500 (1M)'!A:G,MATCH(EDATE(A151, -$T$2),'S&amp;P 500 (1M)'!A:A,0),1), "")</f>
        <v>31382</v>
      </c>
      <c r="D151" s="4">
        <f>IFERROR(INDEX('S&amp;P 500 (1M)'!A:G,MATCH(EDATE(A151, -$T$2),'S&amp;P 500 (1M)'!A:A,0),6), "")</f>
        <v>211.279999</v>
      </c>
      <c r="F151">
        <f t="shared" si="16"/>
        <v>1</v>
      </c>
      <c r="G151">
        <f t="shared" si="17"/>
        <v>1</v>
      </c>
      <c r="H151" t="str">
        <f t="shared" si="12"/>
        <v/>
      </c>
      <c r="I151">
        <f t="shared" si="13"/>
        <v>1</v>
      </c>
      <c r="J151" t="str">
        <f t="shared" si="14"/>
        <v/>
      </c>
      <c r="K151" t="str">
        <f t="shared" si="15"/>
        <v/>
      </c>
    </row>
    <row r="152" spans="1:11" x14ac:dyDescent="0.25">
      <c r="A152" s="2">
        <f>GDP_Quarterly[[#This Row],[DATE]]</f>
        <v>31413</v>
      </c>
      <c r="B152">
        <f>GDP_Quarterly[[#This Row],[GDPC1]]</f>
        <v>8749.1270000000004</v>
      </c>
      <c r="C152" s="2">
        <f>IFERROR(INDEX('S&amp;P 500 (1M)'!A:G,MATCH(EDATE(A152, -$T$2),'S&amp;P 500 (1M)'!A:A,0),1), "")</f>
        <v>31291</v>
      </c>
      <c r="D152" s="4">
        <f>IFERROR(INDEX('S&amp;P 500 (1M)'!A:G,MATCH(EDATE(A152, -$T$2),'S&amp;P 500 (1M)'!A:A,0),6), "")</f>
        <v>182.08000200000001</v>
      </c>
    </row>
    <row r="153" spans="1:11" x14ac:dyDescent="0.25">
      <c r="A153" s="2">
        <f>GDP_Quarterly[[#This Row],[DATE]]</f>
        <v>31321</v>
      </c>
      <c r="B153">
        <f>GDP_Quarterly[[#This Row],[GDPC1]]</f>
        <v>8668.1880000000001</v>
      </c>
      <c r="C153" s="2">
        <f>IFERROR(INDEX('S&amp;P 500 (1M)'!A:G,MATCH(EDATE(A153, -$T$2),'S&amp;P 500 (1M)'!A:A,0),1), "")</f>
        <v>31199</v>
      </c>
      <c r="D153" s="4">
        <f>IFERROR(INDEX('S&amp;P 500 (1M)'!A:G,MATCH(EDATE(A153, -$T$2),'S&amp;P 500 (1M)'!A:A,0),6), "")</f>
        <v>191.85000600000001</v>
      </c>
    </row>
    <row r="154" spans="1:11" x14ac:dyDescent="0.25">
      <c r="A154" s="2">
        <f>GDP_Quarterly[[#This Row],[DATE]]</f>
        <v>31229</v>
      </c>
      <c r="B154">
        <f>GDP_Quarterly[[#This Row],[GDPC1]]</f>
        <v>8604.2199999999993</v>
      </c>
      <c r="C154" s="2">
        <f>IFERROR(INDEX('S&amp;P 500 (1M)'!A:G,MATCH(EDATE(A154, -$T$2),'S&amp;P 500 (1M)'!A:A,0),1), "")</f>
        <v>31107</v>
      </c>
      <c r="D154" s="4">
        <f>IFERROR(INDEX('S&amp;P 500 (1M)'!A:G,MATCH(EDATE(A154, -$T$2),'S&amp;P 500 (1M)'!A:A,0),6), "")</f>
        <v>180.66000399999999</v>
      </c>
    </row>
    <row r="155" spans="1:11" x14ac:dyDescent="0.25">
      <c r="A155" s="2">
        <f>GDP_Quarterly[[#This Row],[DATE]]</f>
        <v>31138</v>
      </c>
      <c r="B155">
        <f>GDP_Quarterly[[#This Row],[GDPC1]]</f>
        <v>8474.7870000000003</v>
      </c>
      <c r="C155" s="2" t="str">
        <f>IFERROR(INDEX('S&amp;P 500 (1M)'!A:G,MATCH(EDATE(A155, -$T$2),'S&amp;P 500 (1M)'!A:A,0),1), "")</f>
        <v/>
      </c>
      <c r="D155" s="4" t="str">
        <f>IFERROR(INDEX('S&amp;P 500 (1M)'!A:G,MATCH(EDATE(A155, -$T$2),'S&amp;P 500 (1M)'!A:A,0),6), "")</f>
        <v/>
      </c>
    </row>
    <row r="156" spans="1:11" x14ac:dyDescent="0.25">
      <c r="A156" s="2">
        <f>GDP_Quarterly[[#This Row],[DATE]]</f>
        <v>31048</v>
      </c>
      <c r="B156">
        <f>GDP_Quarterly[[#This Row],[GDPC1]]</f>
        <v>8400.82</v>
      </c>
      <c r="C156" s="2" t="str">
        <f>IFERROR(INDEX('S&amp;P 500 (1M)'!A:G,MATCH(EDATE(A156, -$T$2),'S&amp;P 500 (1M)'!A:A,0),1), "")</f>
        <v/>
      </c>
      <c r="D156" s="4" t="str">
        <f>IFERROR(INDEX('S&amp;P 500 (1M)'!A:G,MATCH(EDATE(A156, -$T$2),'S&amp;P 500 (1M)'!A:A,0),6), "")</f>
        <v/>
      </c>
    </row>
    <row r="157" spans="1:11" x14ac:dyDescent="0.25">
      <c r="A157" s="2">
        <f>GDP_Quarterly[[#This Row],[DATE]]</f>
        <v>30956</v>
      </c>
      <c r="B157">
        <f>GDP_Quarterly[[#This Row],[GDPC1]]</f>
        <v>8320.1990000000005</v>
      </c>
      <c r="C157" s="2" t="str">
        <f>IFERROR(INDEX('S&amp;P 500 (1M)'!A:G,MATCH(EDATE(A157, -$T$2),'S&amp;P 500 (1M)'!A:A,0),1), "")</f>
        <v/>
      </c>
      <c r="D157" s="4" t="str">
        <f>IFERROR(INDEX('S&amp;P 500 (1M)'!A:G,MATCH(EDATE(A157, -$T$2),'S&amp;P 500 (1M)'!A:A,0),6), "")</f>
        <v/>
      </c>
    </row>
    <row r="158" spans="1:11" x14ac:dyDescent="0.25">
      <c r="A158" s="2">
        <f>GDP_Quarterly[[#This Row],[DATE]]</f>
        <v>30864</v>
      </c>
      <c r="B158">
        <f>GDP_Quarterly[[#This Row],[GDPC1]]</f>
        <v>8252.4650000000001</v>
      </c>
      <c r="C158" s="2" t="str">
        <f>IFERROR(INDEX('S&amp;P 500 (1M)'!A:G,MATCH(EDATE(A158, -$T$2),'S&amp;P 500 (1M)'!A:A,0),1), "")</f>
        <v/>
      </c>
      <c r="D158" s="4" t="str">
        <f>IFERROR(INDEX('S&amp;P 500 (1M)'!A:G,MATCH(EDATE(A158, -$T$2),'S&amp;P 500 (1M)'!A:A,0),6), "")</f>
        <v/>
      </c>
    </row>
    <row r="159" spans="1:11" x14ac:dyDescent="0.25">
      <c r="A159" s="2">
        <f>GDP_Quarterly[[#This Row],[DATE]]</f>
        <v>30773</v>
      </c>
      <c r="B159">
        <f>GDP_Quarterly[[#This Row],[GDPC1]]</f>
        <v>8173.67</v>
      </c>
      <c r="C159" s="2" t="str">
        <f>IFERROR(INDEX('S&amp;P 500 (1M)'!A:G,MATCH(EDATE(A159, -$T$2),'S&amp;P 500 (1M)'!A:A,0),1), "")</f>
        <v/>
      </c>
      <c r="D159" s="4" t="str">
        <f>IFERROR(INDEX('S&amp;P 500 (1M)'!A:G,MATCH(EDATE(A159, -$T$2),'S&amp;P 500 (1M)'!A:A,0),6), "")</f>
        <v/>
      </c>
    </row>
    <row r="160" spans="1:11" x14ac:dyDescent="0.25">
      <c r="A160" s="2">
        <f>GDP_Quarterly[[#This Row],[DATE]]</f>
        <v>30682</v>
      </c>
      <c r="B160">
        <f>GDP_Quarterly[[#This Row],[GDPC1]]</f>
        <v>8034.8469999999998</v>
      </c>
      <c r="C160" s="2" t="str">
        <f>IFERROR(INDEX('S&amp;P 500 (1M)'!A:G,MATCH(EDATE(A160, -$T$2),'S&amp;P 500 (1M)'!A:A,0),1), "")</f>
        <v/>
      </c>
      <c r="D160" s="4" t="str">
        <f>IFERROR(INDEX('S&amp;P 500 (1M)'!A:G,MATCH(EDATE(A160, -$T$2),'S&amp;P 500 (1M)'!A:A,0),6), "")</f>
        <v/>
      </c>
    </row>
    <row r="161" spans="1:4" x14ac:dyDescent="0.25">
      <c r="A161" s="2">
        <f>GDP_Quarterly[[#This Row],[DATE]]</f>
        <v>30590</v>
      </c>
      <c r="B161">
        <f>GDP_Quarterly[[#This Row],[GDPC1]]</f>
        <v>7880.7939999999999</v>
      </c>
      <c r="C161" s="2" t="str">
        <f>IFERROR(INDEX('S&amp;P 500 (1M)'!A:G,MATCH(EDATE(A161, -$T$2),'S&amp;P 500 (1M)'!A:A,0),1), "")</f>
        <v/>
      </c>
      <c r="D161" s="4" t="str">
        <f>IFERROR(INDEX('S&amp;P 500 (1M)'!A:G,MATCH(EDATE(A161, -$T$2),'S&amp;P 500 (1M)'!A:A,0),6), "")</f>
        <v/>
      </c>
    </row>
    <row r="162" spans="1:4" x14ac:dyDescent="0.25">
      <c r="A162" s="2">
        <f>GDP_Quarterly[[#This Row],[DATE]]</f>
        <v>30498</v>
      </c>
      <c r="B162">
        <f>GDP_Quarterly[[#This Row],[GDPC1]]</f>
        <v>7719.7460000000001</v>
      </c>
      <c r="C162" s="2" t="str">
        <f>IFERROR(INDEX('S&amp;P 500 (1M)'!A:G,MATCH(EDATE(A162, -$T$2),'S&amp;P 500 (1M)'!A:A,0),1), "")</f>
        <v/>
      </c>
      <c r="D162" s="4" t="str">
        <f>IFERROR(INDEX('S&amp;P 500 (1M)'!A:G,MATCH(EDATE(A162, -$T$2),'S&amp;P 500 (1M)'!A:A,0),6), "")</f>
        <v/>
      </c>
    </row>
    <row r="163" spans="1:4" x14ac:dyDescent="0.25">
      <c r="A163" s="2">
        <f>GDP_Quarterly[[#This Row],[DATE]]</f>
        <v>30407</v>
      </c>
      <c r="B163">
        <f>GDP_Quarterly[[#This Row],[GDPC1]]</f>
        <v>7568.4560000000001</v>
      </c>
      <c r="C163" s="2" t="str">
        <f>IFERROR(INDEX('S&amp;P 500 (1M)'!A:G,MATCH(EDATE(A163, -$T$2),'S&amp;P 500 (1M)'!A:A,0),1), "")</f>
        <v/>
      </c>
      <c r="D163" s="4" t="str">
        <f>IFERROR(INDEX('S&amp;P 500 (1M)'!A:G,MATCH(EDATE(A163, -$T$2),'S&amp;P 500 (1M)'!A:A,0),6), "")</f>
        <v/>
      </c>
    </row>
    <row r="164" spans="1:4" x14ac:dyDescent="0.25">
      <c r="A164" s="2">
        <f>GDP_Quarterly[[#This Row],[DATE]]</f>
        <v>30317</v>
      </c>
      <c r="B164">
        <f>GDP_Quarterly[[#This Row],[GDPC1]]</f>
        <v>7400.0659999999998</v>
      </c>
      <c r="C164" s="2" t="str">
        <f>IFERROR(INDEX('S&amp;P 500 (1M)'!A:G,MATCH(EDATE(A164, -$T$2),'S&amp;P 500 (1M)'!A:A,0),1), "")</f>
        <v/>
      </c>
      <c r="D164" s="4" t="str">
        <f>IFERROR(INDEX('S&amp;P 500 (1M)'!A:G,MATCH(EDATE(A164, -$T$2),'S&amp;P 500 (1M)'!A:A,0),6), "")</f>
        <v/>
      </c>
    </row>
    <row r="165" spans="1:4" x14ac:dyDescent="0.25">
      <c r="A165" s="2">
        <f>GDP_Quarterly[[#This Row],[DATE]]</f>
        <v>30225</v>
      </c>
      <c r="B165">
        <f>GDP_Quarterly[[#This Row],[GDPC1]]</f>
        <v>7303.817</v>
      </c>
      <c r="C165" s="2" t="str">
        <f>IFERROR(INDEX('S&amp;P 500 (1M)'!A:G,MATCH(EDATE(A165, -$T$2),'S&amp;P 500 (1M)'!A:A,0),1), "")</f>
        <v/>
      </c>
      <c r="D165" s="4" t="str">
        <f>IFERROR(INDEX('S&amp;P 500 (1M)'!A:G,MATCH(EDATE(A165, -$T$2),'S&amp;P 500 (1M)'!A:A,0),6), "")</f>
        <v/>
      </c>
    </row>
    <row r="166" spans="1:4" x14ac:dyDescent="0.25">
      <c r="A166" s="2">
        <f>GDP_Quarterly[[#This Row],[DATE]]</f>
        <v>30133</v>
      </c>
      <c r="B166">
        <f>GDP_Quarterly[[#This Row],[GDPC1]]</f>
        <v>7300.8959999999997</v>
      </c>
      <c r="C166" s="2" t="str">
        <f>IFERROR(INDEX('S&amp;P 500 (1M)'!A:G,MATCH(EDATE(A166, -$T$2),'S&amp;P 500 (1M)'!A:A,0),1), "")</f>
        <v/>
      </c>
      <c r="D166" s="4" t="str">
        <f>IFERROR(INDEX('S&amp;P 500 (1M)'!A:G,MATCH(EDATE(A166, -$T$2),'S&amp;P 500 (1M)'!A:A,0),6), "")</f>
        <v/>
      </c>
    </row>
    <row r="167" spans="1:4" x14ac:dyDescent="0.25">
      <c r="A167" s="2">
        <f>GDP_Quarterly[[#This Row],[DATE]]</f>
        <v>30042</v>
      </c>
      <c r="B167">
        <f>GDP_Quarterly[[#This Row],[GDPC1]]</f>
        <v>7328.9120000000003</v>
      </c>
      <c r="C167" s="2" t="str">
        <f>IFERROR(INDEX('S&amp;P 500 (1M)'!A:G,MATCH(EDATE(A167, -$T$2),'S&amp;P 500 (1M)'!A:A,0),1), "")</f>
        <v/>
      </c>
      <c r="D167" s="4" t="str">
        <f>IFERROR(INDEX('S&amp;P 500 (1M)'!A:G,MATCH(EDATE(A167, -$T$2),'S&amp;P 500 (1M)'!A:A,0),6), "")</f>
        <v/>
      </c>
    </row>
    <row r="168" spans="1:4" x14ac:dyDescent="0.25">
      <c r="A168" s="2">
        <f>GDP_Quarterly[[#This Row],[DATE]]</f>
        <v>29952</v>
      </c>
      <c r="B168">
        <f>GDP_Quarterly[[#This Row],[GDPC1]]</f>
        <v>7295.6310000000003</v>
      </c>
      <c r="C168" s="2" t="str">
        <f>IFERROR(INDEX('S&amp;P 500 (1M)'!A:G,MATCH(EDATE(A168, -$T$2),'S&amp;P 500 (1M)'!A:A,0),1), "")</f>
        <v/>
      </c>
      <c r="D168" s="4" t="str">
        <f>IFERROR(INDEX('S&amp;P 500 (1M)'!A:G,MATCH(EDATE(A168, -$T$2),'S&amp;P 500 (1M)'!A:A,0),6), "")</f>
        <v/>
      </c>
    </row>
    <row r="169" spans="1:4" x14ac:dyDescent="0.25">
      <c r="A169" s="2">
        <f>GDP_Quarterly[[#This Row],[DATE]]</f>
        <v>29860</v>
      </c>
      <c r="B169">
        <f>GDP_Quarterly[[#This Row],[GDPC1]]</f>
        <v>7410.768</v>
      </c>
      <c r="C169" s="2" t="str">
        <f>IFERROR(INDEX('S&amp;P 500 (1M)'!A:G,MATCH(EDATE(A169, -$T$2),'S&amp;P 500 (1M)'!A:A,0),1), "")</f>
        <v/>
      </c>
      <c r="D169" s="4" t="str">
        <f>IFERROR(INDEX('S&amp;P 500 (1M)'!A:G,MATCH(EDATE(A169, -$T$2),'S&amp;P 500 (1M)'!A:A,0),6), "")</f>
        <v/>
      </c>
    </row>
    <row r="170" spans="1:4" x14ac:dyDescent="0.25">
      <c r="A170" s="2">
        <f>GDP_Quarterly[[#This Row],[DATE]]</f>
        <v>29768</v>
      </c>
      <c r="B170">
        <f>GDP_Quarterly[[#This Row],[GDPC1]]</f>
        <v>7492.4049999999997</v>
      </c>
      <c r="C170" s="2" t="str">
        <f>IFERROR(INDEX('S&amp;P 500 (1M)'!A:G,MATCH(EDATE(A170, -$T$2),'S&amp;P 500 (1M)'!A:A,0),1), "")</f>
        <v/>
      </c>
      <c r="D170" s="4" t="str">
        <f>IFERROR(INDEX('S&amp;P 500 (1M)'!A:G,MATCH(EDATE(A170, -$T$2),'S&amp;P 500 (1M)'!A:A,0),6), "")</f>
        <v/>
      </c>
    </row>
    <row r="171" spans="1:4" x14ac:dyDescent="0.25">
      <c r="A171" s="2">
        <f>GDP_Quarterly[[#This Row],[DATE]]</f>
        <v>29677</v>
      </c>
      <c r="B171">
        <f>GDP_Quarterly[[#This Row],[GDPC1]]</f>
        <v>7403.7449999999999</v>
      </c>
      <c r="C171" s="2" t="str">
        <f>IFERROR(INDEX('S&amp;P 500 (1M)'!A:G,MATCH(EDATE(A171, -$T$2),'S&amp;P 500 (1M)'!A:A,0),1), "")</f>
        <v/>
      </c>
      <c r="D171" s="4" t="str">
        <f>IFERROR(INDEX('S&amp;P 500 (1M)'!A:G,MATCH(EDATE(A171, -$T$2),'S&amp;P 500 (1M)'!A:A,0),6), "")</f>
        <v/>
      </c>
    </row>
    <row r="172" spans="1:4" x14ac:dyDescent="0.25">
      <c r="A172" s="2">
        <f>GDP_Quarterly[[#This Row],[DATE]]</f>
        <v>29587</v>
      </c>
      <c r="B172">
        <f>GDP_Quarterly[[#This Row],[GDPC1]]</f>
        <v>7459.0219999999999</v>
      </c>
      <c r="C172" s="2" t="str">
        <f>IFERROR(INDEX('S&amp;P 500 (1M)'!A:G,MATCH(EDATE(A172, -$T$2),'S&amp;P 500 (1M)'!A:A,0),1), "")</f>
        <v/>
      </c>
      <c r="D172" s="4" t="str">
        <f>IFERROR(INDEX('S&amp;P 500 (1M)'!A:G,MATCH(EDATE(A172, -$T$2),'S&amp;P 500 (1M)'!A:A,0),6), "")</f>
        <v/>
      </c>
    </row>
    <row r="173" spans="1:4" x14ac:dyDescent="0.25">
      <c r="A173" s="2">
        <f>GDP_Quarterly[[#This Row],[DATE]]</f>
        <v>29495</v>
      </c>
      <c r="B173">
        <f>GDP_Quarterly[[#This Row],[GDPC1]]</f>
        <v>7315.6769999999997</v>
      </c>
      <c r="C173" s="2" t="str">
        <f>IFERROR(INDEX('S&amp;P 500 (1M)'!A:G,MATCH(EDATE(A173, -$T$2),'S&amp;P 500 (1M)'!A:A,0),1), "")</f>
        <v/>
      </c>
      <c r="D173" s="4" t="str">
        <f>IFERROR(INDEX('S&amp;P 500 (1M)'!A:G,MATCH(EDATE(A173, -$T$2),'S&amp;P 500 (1M)'!A:A,0),6), "")</f>
        <v/>
      </c>
    </row>
    <row r="174" spans="1:4" x14ac:dyDescent="0.25">
      <c r="A174" s="2">
        <f>GDP_Quarterly[[#This Row],[DATE]]</f>
        <v>29403</v>
      </c>
      <c r="B174">
        <f>GDP_Quarterly[[#This Row],[GDPC1]]</f>
        <v>7181.7430000000004</v>
      </c>
      <c r="C174" s="2" t="str">
        <f>IFERROR(INDEX('S&amp;P 500 (1M)'!A:G,MATCH(EDATE(A174, -$T$2),'S&amp;P 500 (1M)'!A:A,0),1), "")</f>
        <v/>
      </c>
      <c r="D174" s="4" t="str">
        <f>IFERROR(INDEX('S&amp;P 500 (1M)'!A:G,MATCH(EDATE(A174, -$T$2),'S&amp;P 500 (1M)'!A:A,0),6), "")</f>
        <v/>
      </c>
    </row>
    <row r="175" spans="1:4" x14ac:dyDescent="0.25">
      <c r="A175" s="2">
        <f>GDP_Quarterly[[#This Row],[DATE]]</f>
        <v>29312</v>
      </c>
      <c r="B175">
        <f>GDP_Quarterly[[#This Row],[GDPC1]]</f>
        <v>7190.2889999999998</v>
      </c>
      <c r="C175" s="2" t="str">
        <f>IFERROR(INDEX('S&amp;P 500 (1M)'!A:G,MATCH(EDATE(A175, -$T$2),'S&amp;P 500 (1M)'!A:A,0),1), "")</f>
        <v/>
      </c>
      <c r="D175" s="4" t="str">
        <f>IFERROR(INDEX('S&amp;P 500 (1M)'!A:G,MATCH(EDATE(A175, -$T$2),'S&amp;P 500 (1M)'!A:A,0),6), "")</f>
        <v/>
      </c>
    </row>
    <row r="176" spans="1:4" x14ac:dyDescent="0.25">
      <c r="A176" s="2">
        <f>GDP_Quarterly[[#This Row],[DATE]]</f>
        <v>29221</v>
      </c>
      <c r="B176">
        <f>GDP_Quarterly[[#This Row],[GDPC1]]</f>
        <v>7341.5569999999998</v>
      </c>
      <c r="C176" s="2" t="str">
        <f>IFERROR(INDEX('S&amp;P 500 (1M)'!A:G,MATCH(EDATE(A176, -$T$2),'S&amp;P 500 (1M)'!A:A,0),1), "")</f>
        <v/>
      </c>
      <c r="D176" s="4" t="str">
        <f>IFERROR(INDEX('S&amp;P 500 (1M)'!A:G,MATCH(EDATE(A176, -$T$2),'S&amp;P 500 (1M)'!A:A,0),6), "")</f>
        <v/>
      </c>
    </row>
    <row r="177" spans="1:4" x14ac:dyDescent="0.25">
      <c r="A177" s="2">
        <f>GDP_Quarterly[[#This Row],[DATE]]</f>
        <v>29129</v>
      </c>
      <c r="B177">
        <f>GDP_Quarterly[[#This Row],[GDPC1]]</f>
        <v>7318.5349999999999</v>
      </c>
      <c r="C177" s="2" t="str">
        <f>IFERROR(INDEX('S&amp;P 500 (1M)'!A:G,MATCH(EDATE(A177, -$T$2),'S&amp;P 500 (1M)'!A:A,0),1), "")</f>
        <v/>
      </c>
      <c r="D177" s="4" t="str">
        <f>IFERROR(INDEX('S&amp;P 500 (1M)'!A:G,MATCH(EDATE(A177, -$T$2),'S&amp;P 500 (1M)'!A:A,0),6), "")</f>
        <v/>
      </c>
    </row>
    <row r="178" spans="1:4" x14ac:dyDescent="0.25">
      <c r="A178" s="2">
        <f>GDP_Quarterly[[#This Row],[DATE]]</f>
        <v>29037</v>
      </c>
      <c r="B178">
        <f>GDP_Quarterly[[#This Row],[GDPC1]]</f>
        <v>7300.2809999999999</v>
      </c>
      <c r="C178" s="2" t="str">
        <f>IFERROR(INDEX('S&amp;P 500 (1M)'!A:G,MATCH(EDATE(A178, -$T$2),'S&amp;P 500 (1M)'!A:A,0),1), "")</f>
        <v/>
      </c>
      <c r="D178" s="4" t="str">
        <f>IFERROR(INDEX('S&amp;P 500 (1M)'!A:G,MATCH(EDATE(A178, -$T$2),'S&amp;P 500 (1M)'!A:A,0),6), "")</f>
        <v/>
      </c>
    </row>
    <row r="179" spans="1:4" x14ac:dyDescent="0.25">
      <c r="A179" s="2">
        <f>GDP_Quarterly[[#This Row],[DATE]]</f>
        <v>28946</v>
      </c>
      <c r="B179">
        <f>GDP_Quarterly[[#This Row],[GDPC1]]</f>
        <v>7246.4539999999997</v>
      </c>
      <c r="C179" s="2" t="str">
        <f>IFERROR(INDEX('S&amp;P 500 (1M)'!A:G,MATCH(EDATE(A179, -$T$2),'S&amp;P 500 (1M)'!A:A,0),1), "")</f>
        <v/>
      </c>
      <c r="D179" s="4" t="str">
        <f>IFERROR(INDEX('S&amp;P 500 (1M)'!A:G,MATCH(EDATE(A179, -$T$2),'S&amp;P 500 (1M)'!A:A,0),6), "")</f>
        <v/>
      </c>
    </row>
    <row r="180" spans="1:4" x14ac:dyDescent="0.25">
      <c r="A180" s="2">
        <f>GDP_Quarterly[[#This Row],[DATE]]</f>
        <v>28856</v>
      </c>
      <c r="B180">
        <f>GDP_Quarterly[[#This Row],[GDPC1]]</f>
        <v>7238.7269999999999</v>
      </c>
      <c r="C180" s="2" t="str">
        <f>IFERROR(INDEX('S&amp;P 500 (1M)'!A:G,MATCH(EDATE(A180, -$T$2),'S&amp;P 500 (1M)'!A:A,0),1), "")</f>
        <v/>
      </c>
      <c r="D180" s="4" t="str">
        <f>IFERROR(INDEX('S&amp;P 500 (1M)'!A:G,MATCH(EDATE(A180, -$T$2),'S&amp;P 500 (1M)'!A:A,0),6), "")</f>
        <v/>
      </c>
    </row>
    <row r="181" spans="1:4" x14ac:dyDescent="0.25">
      <c r="A181" s="2">
        <f>GDP_Quarterly[[#This Row],[DATE]]</f>
        <v>28764</v>
      </c>
      <c r="B181">
        <f>GDP_Quarterly[[#This Row],[GDPC1]]</f>
        <v>7225.75</v>
      </c>
      <c r="C181" s="2" t="str">
        <f>IFERROR(INDEX('S&amp;P 500 (1M)'!A:G,MATCH(EDATE(A181, -$T$2),'S&amp;P 500 (1M)'!A:A,0),1), "")</f>
        <v/>
      </c>
      <c r="D181" s="4" t="str">
        <f>IFERROR(INDEX('S&amp;P 500 (1M)'!A:G,MATCH(EDATE(A181, -$T$2),'S&amp;P 500 (1M)'!A:A,0),6), "")</f>
        <v/>
      </c>
    </row>
    <row r="182" spans="1:4" x14ac:dyDescent="0.25">
      <c r="A182" s="2">
        <f>GDP_Quarterly[[#This Row],[DATE]]</f>
        <v>28672</v>
      </c>
      <c r="B182">
        <f>GDP_Quarterly[[#This Row],[GDPC1]]</f>
        <v>7129.915</v>
      </c>
      <c r="C182" s="2" t="str">
        <f>IFERROR(INDEX('S&amp;P 500 (1M)'!A:G,MATCH(EDATE(A182, -$T$2),'S&amp;P 500 (1M)'!A:A,0),1), "")</f>
        <v/>
      </c>
      <c r="D182" s="4" t="str">
        <f>IFERROR(INDEX('S&amp;P 500 (1M)'!A:G,MATCH(EDATE(A182, -$T$2),'S&amp;P 500 (1M)'!A:A,0),6), "")</f>
        <v/>
      </c>
    </row>
    <row r="183" spans="1:4" x14ac:dyDescent="0.25">
      <c r="A183" s="2">
        <f>GDP_Quarterly[[#This Row],[DATE]]</f>
        <v>28581</v>
      </c>
      <c r="B183">
        <f>GDP_Quarterly[[#This Row],[GDPC1]]</f>
        <v>7058.92</v>
      </c>
      <c r="C183" s="2" t="str">
        <f>IFERROR(INDEX('S&amp;P 500 (1M)'!A:G,MATCH(EDATE(A183, -$T$2),'S&amp;P 500 (1M)'!A:A,0),1), "")</f>
        <v/>
      </c>
      <c r="D183" s="4" t="str">
        <f>IFERROR(INDEX('S&amp;P 500 (1M)'!A:G,MATCH(EDATE(A183, -$T$2),'S&amp;P 500 (1M)'!A:A,0),6), "")</f>
        <v/>
      </c>
    </row>
    <row r="184" spans="1:4" x14ac:dyDescent="0.25">
      <c r="A184" s="2">
        <f>GDP_Quarterly[[#This Row],[DATE]]</f>
        <v>28491</v>
      </c>
      <c r="B184">
        <f>GDP_Quarterly[[#This Row],[GDPC1]]</f>
        <v>6796.26</v>
      </c>
      <c r="C184" s="2" t="str">
        <f>IFERROR(INDEX('S&amp;P 500 (1M)'!A:G,MATCH(EDATE(A184, -$T$2),'S&amp;P 500 (1M)'!A:A,0),1), "")</f>
        <v/>
      </c>
      <c r="D184" s="4" t="str">
        <f>IFERROR(INDEX('S&amp;P 500 (1M)'!A:G,MATCH(EDATE(A184, -$T$2),'S&amp;P 500 (1M)'!A:A,0),6), "")</f>
        <v/>
      </c>
    </row>
    <row r="185" spans="1:4" x14ac:dyDescent="0.25">
      <c r="A185" s="2">
        <f>GDP_Quarterly[[#This Row],[DATE]]</f>
        <v>28399</v>
      </c>
      <c r="B185">
        <f>GDP_Quarterly[[#This Row],[GDPC1]]</f>
        <v>6774.5919999999996</v>
      </c>
      <c r="C185" s="2" t="str">
        <f>IFERROR(INDEX('S&amp;P 500 (1M)'!A:G,MATCH(EDATE(A185, -$T$2),'S&amp;P 500 (1M)'!A:A,0),1), "")</f>
        <v/>
      </c>
      <c r="D185" s="4" t="str">
        <f>IFERROR(INDEX('S&amp;P 500 (1M)'!A:G,MATCH(EDATE(A185, -$T$2),'S&amp;P 500 (1M)'!A:A,0),6), "")</f>
        <v/>
      </c>
    </row>
    <row r="186" spans="1:4" x14ac:dyDescent="0.25">
      <c r="A186" s="2">
        <f>GDP_Quarterly[[#This Row],[DATE]]</f>
        <v>28307</v>
      </c>
      <c r="B186">
        <f>GDP_Quarterly[[#This Row],[GDPC1]]</f>
        <v>6774.4570000000003</v>
      </c>
      <c r="C186" s="2" t="str">
        <f>IFERROR(INDEX('S&amp;P 500 (1M)'!A:G,MATCH(EDATE(A186, -$T$2),'S&amp;P 500 (1M)'!A:A,0),1), "")</f>
        <v/>
      </c>
      <c r="D186" s="4" t="str">
        <f>IFERROR(INDEX('S&amp;P 500 (1M)'!A:G,MATCH(EDATE(A186, -$T$2),'S&amp;P 500 (1M)'!A:A,0),6), "")</f>
        <v/>
      </c>
    </row>
    <row r="187" spans="1:4" x14ac:dyDescent="0.25">
      <c r="A187" s="2">
        <f>GDP_Quarterly[[#This Row],[DATE]]</f>
        <v>28216</v>
      </c>
      <c r="B187">
        <f>GDP_Quarterly[[#This Row],[GDPC1]]</f>
        <v>6654.4660000000003</v>
      </c>
      <c r="C187" s="2" t="str">
        <f>IFERROR(INDEX('S&amp;P 500 (1M)'!A:G,MATCH(EDATE(A187, -$T$2),'S&amp;P 500 (1M)'!A:A,0),1), "")</f>
        <v/>
      </c>
      <c r="D187" s="4" t="str">
        <f>IFERROR(INDEX('S&amp;P 500 (1M)'!A:G,MATCH(EDATE(A187, -$T$2),'S&amp;P 500 (1M)'!A:A,0),6), "")</f>
        <v/>
      </c>
    </row>
    <row r="188" spans="1:4" x14ac:dyDescent="0.25">
      <c r="A188" s="2">
        <f>GDP_Quarterly[[#This Row],[DATE]]</f>
        <v>28126</v>
      </c>
      <c r="B188">
        <f>GDP_Quarterly[[#This Row],[GDPC1]]</f>
        <v>6527.7030000000004</v>
      </c>
      <c r="C188" s="2" t="str">
        <f>IFERROR(INDEX('S&amp;P 500 (1M)'!A:G,MATCH(EDATE(A188, -$T$2),'S&amp;P 500 (1M)'!A:A,0),1), "")</f>
        <v/>
      </c>
      <c r="D188" s="4" t="str">
        <f>IFERROR(INDEX('S&amp;P 500 (1M)'!A:G,MATCH(EDATE(A188, -$T$2),'S&amp;P 500 (1M)'!A:A,0),6), "")</f>
        <v/>
      </c>
    </row>
    <row r="189" spans="1:4" x14ac:dyDescent="0.25">
      <c r="A189" s="2">
        <f>GDP_Quarterly[[#This Row],[DATE]]</f>
        <v>28034</v>
      </c>
      <c r="B189">
        <f>GDP_Quarterly[[#This Row],[GDPC1]]</f>
        <v>6451.1769999999997</v>
      </c>
      <c r="C189" s="2" t="str">
        <f>IFERROR(INDEX('S&amp;P 500 (1M)'!A:G,MATCH(EDATE(A189, -$T$2),'S&amp;P 500 (1M)'!A:A,0),1), "")</f>
        <v/>
      </c>
      <c r="D189" s="4" t="str">
        <f>IFERROR(INDEX('S&amp;P 500 (1M)'!A:G,MATCH(EDATE(A189, -$T$2),'S&amp;P 500 (1M)'!A:A,0),6), "")</f>
        <v/>
      </c>
    </row>
    <row r="190" spans="1:4" x14ac:dyDescent="0.25">
      <c r="A190" s="2">
        <f>GDP_Quarterly[[#This Row],[DATE]]</f>
        <v>27942</v>
      </c>
      <c r="B190">
        <f>GDP_Quarterly[[#This Row],[GDPC1]]</f>
        <v>6404.8950000000004</v>
      </c>
      <c r="C190" s="2" t="str">
        <f>IFERROR(INDEX('S&amp;P 500 (1M)'!A:G,MATCH(EDATE(A190, -$T$2),'S&amp;P 500 (1M)'!A:A,0),1), "")</f>
        <v/>
      </c>
      <c r="D190" s="4" t="str">
        <f>IFERROR(INDEX('S&amp;P 500 (1M)'!A:G,MATCH(EDATE(A190, -$T$2),'S&amp;P 500 (1M)'!A:A,0),6), "")</f>
        <v/>
      </c>
    </row>
    <row r="191" spans="1:4" x14ac:dyDescent="0.25">
      <c r="A191" s="2">
        <f>GDP_Quarterly[[#This Row],[DATE]]</f>
        <v>27851</v>
      </c>
      <c r="B191">
        <f>GDP_Quarterly[[#This Row],[GDPC1]]</f>
        <v>6370.0249999999996</v>
      </c>
      <c r="C191" s="2" t="str">
        <f>IFERROR(INDEX('S&amp;P 500 (1M)'!A:G,MATCH(EDATE(A191, -$T$2),'S&amp;P 500 (1M)'!A:A,0),1), "")</f>
        <v/>
      </c>
      <c r="D191" s="4" t="str">
        <f>IFERROR(INDEX('S&amp;P 500 (1M)'!A:G,MATCH(EDATE(A191, -$T$2),'S&amp;P 500 (1M)'!A:A,0),6), "")</f>
        <v/>
      </c>
    </row>
    <row r="192" spans="1:4" x14ac:dyDescent="0.25">
      <c r="A192" s="2">
        <f>GDP_Quarterly[[#This Row],[DATE]]</f>
        <v>27760</v>
      </c>
      <c r="B192">
        <f>GDP_Quarterly[[#This Row],[GDPC1]]</f>
        <v>6323.6490000000003</v>
      </c>
      <c r="C192" s="2" t="str">
        <f>IFERROR(INDEX('S&amp;P 500 (1M)'!A:G,MATCH(EDATE(A192, -$T$2),'S&amp;P 500 (1M)'!A:A,0),1), "")</f>
        <v/>
      </c>
      <c r="D192" s="4" t="str">
        <f>IFERROR(INDEX('S&amp;P 500 (1M)'!A:G,MATCH(EDATE(A192, -$T$2),'S&amp;P 500 (1M)'!A:A,0),6), "")</f>
        <v/>
      </c>
    </row>
    <row r="193" spans="1:4" x14ac:dyDescent="0.25">
      <c r="A193" s="2">
        <f>GDP_Quarterly[[#This Row],[DATE]]</f>
        <v>27668</v>
      </c>
      <c r="B193">
        <f>GDP_Quarterly[[#This Row],[GDPC1]]</f>
        <v>6184.53</v>
      </c>
      <c r="C193" s="2" t="str">
        <f>IFERROR(INDEX('S&amp;P 500 (1M)'!A:G,MATCH(EDATE(A193, -$T$2),'S&amp;P 500 (1M)'!A:A,0),1), "")</f>
        <v/>
      </c>
      <c r="D193" s="4" t="str">
        <f>IFERROR(INDEX('S&amp;P 500 (1M)'!A:G,MATCH(EDATE(A193, -$T$2),'S&amp;P 500 (1M)'!A:A,0),6), "")</f>
        <v/>
      </c>
    </row>
    <row r="194" spans="1:4" x14ac:dyDescent="0.25">
      <c r="A194" s="2">
        <f>GDP_Quarterly[[#This Row],[DATE]]</f>
        <v>27576</v>
      </c>
      <c r="B194">
        <f>GDP_Quarterly[[#This Row],[GDPC1]]</f>
        <v>6102.326</v>
      </c>
      <c r="C194" s="2" t="str">
        <f>IFERROR(INDEX('S&amp;P 500 (1M)'!A:G,MATCH(EDATE(A194, -$T$2),'S&amp;P 500 (1M)'!A:A,0),1), "")</f>
        <v/>
      </c>
      <c r="D194" s="4" t="str">
        <f>IFERROR(INDEX('S&amp;P 500 (1M)'!A:G,MATCH(EDATE(A194, -$T$2),'S&amp;P 500 (1M)'!A:A,0),6), "")</f>
        <v/>
      </c>
    </row>
    <row r="195" spans="1:4" x14ac:dyDescent="0.25">
      <c r="A195" s="2">
        <f>GDP_Quarterly[[#This Row],[DATE]]</f>
        <v>27485</v>
      </c>
      <c r="B195">
        <f>GDP_Quarterly[[#This Row],[GDPC1]]</f>
        <v>5999.61</v>
      </c>
      <c r="C195" s="2" t="str">
        <f>IFERROR(INDEX('S&amp;P 500 (1M)'!A:G,MATCH(EDATE(A195, -$T$2),'S&amp;P 500 (1M)'!A:A,0),1), "")</f>
        <v/>
      </c>
      <c r="D195" s="4" t="str">
        <f>IFERROR(INDEX('S&amp;P 500 (1M)'!A:G,MATCH(EDATE(A195, -$T$2),'S&amp;P 500 (1M)'!A:A,0),6), "")</f>
        <v/>
      </c>
    </row>
    <row r="196" spans="1:4" x14ac:dyDescent="0.25">
      <c r="A196" s="2">
        <f>GDP_Quarterly[[#This Row],[DATE]]</f>
        <v>27395</v>
      </c>
      <c r="B196">
        <f>GDP_Quarterly[[#This Row],[GDPC1]]</f>
        <v>5957.0349999999999</v>
      </c>
      <c r="C196" s="2" t="str">
        <f>IFERROR(INDEX('S&amp;P 500 (1M)'!A:G,MATCH(EDATE(A196, -$T$2),'S&amp;P 500 (1M)'!A:A,0),1), "")</f>
        <v/>
      </c>
      <c r="D196" s="4" t="str">
        <f>IFERROR(INDEX('S&amp;P 500 (1M)'!A:G,MATCH(EDATE(A196, -$T$2),'S&amp;P 500 (1M)'!A:A,0),6), "")</f>
        <v/>
      </c>
    </row>
    <row r="197" spans="1:4" x14ac:dyDescent="0.25">
      <c r="A197" s="2">
        <f>GDP_Quarterly[[#This Row],[DATE]]</f>
        <v>27303</v>
      </c>
      <c r="B197">
        <f>GDP_Quarterly[[#This Row],[GDPC1]]</f>
        <v>6030.4639999999999</v>
      </c>
      <c r="C197" s="2" t="str">
        <f>IFERROR(INDEX('S&amp;P 500 (1M)'!A:G,MATCH(EDATE(A197, -$T$2),'S&amp;P 500 (1M)'!A:A,0),1), "")</f>
        <v/>
      </c>
      <c r="D197" s="4" t="str">
        <f>IFERROR(INDEX('S&amp;P 500 (1M)'!A:G,MATCH(EDATE(A197, -$T$2),'S&amp;P 500 (1M)'!A:A,0),6), "")</f>
        <v/>
      </c>
    </row>
    <row r="198" spans="1:4" x14ac:dyDescent="0.25">
      <c r="A198" s="2">
        <f>GDP_Quarterly[[#This Row],[DATE]]</f>
        <v>27211</v>
      </c>
      <c r="B198">
        <f>GDP_Quarterly[[#This Row],[GDPC1]]</f>
        <v>6053.9780000000001</v>
      </c>
      <c r="C198" s="2" t="str">
        <f>IFERROR(INDEX('S&amp;P 500 (1M)'!A:G,MATCH(EDATE(A198, -$T$2),'S&amp;P 500 (1M)'!A:A,0),1), "")</f>
        <v/>
      </c>
      <c r="D198" s="4" t="str">
        <f>IFERROR(INDEX('S&amp;P 500 (1M)'!A:G,MATCH(EDATE(A198, -$T$2),'S&amp;P 500 (1M)'!A:A,0),6), "")</f>
        <v/>
      </c>
    </row>
    <row r="199" spans="1:4" x14ac:dyDescent="0.25">
      <c r="A199" s="2">
        <f>GDP_Quarterly[[#This Row],[DATE]]</f>
        <v>27120</v>
      </c>
      <c r="B199">
        <f>GDP_Quarterly[[#This Row],[GDPC1]]</f>
        <v>6111.7510000000002</v>
      </c>
      <c r="C199" s="2" t="str">
        <f>IFERROR(INDEX('S&amp;P 500 (1M)'!A:G,MATCH(EDATE(A199, -$T$2),'S&amp;P 500 (1M)'!A:A,0),1), "")</f>
        <v/>
      </c>
      <c r="D199" s="4" t="str">
        <f>IFERROR(INDEX('S&amp;P 500 (1M)'!A:G,MATCH(EDATE(A199, -$T$2),'S&amp;P 500 (1M)'!A:A,0),6), "")</f>
        <v/>
      </c>
    </row>
    <row r="200" spans="1:4" x14ac:dyDescent="0.25">
      <c r="A200" s="2">
        <f>GDP_Quarterly[[#This Row],[DATE]]</f>
        <v>27030</v>
      </c>
      <c r="B200">
        <f>GDP_Quarterly[[#This Row],[GDPC1]]</f>
        <v>6097.2579999999998</v>
      </c>
      <c r="C200" s="2" t="str">
        <f>IFERROR(INDEX('S&amp;P 500 (1M)'!A:G,MATCH(EDATE(A200, -$T$2),'S&amp;P 500 (1M)'!A:A,0),1), "")</f>
        <v/>
      </c>
      <c r="D200" s="4" t="str">
        <f>IFERROR(INDEX('S&amp;P 500 (1M)'!A:G,MATCH(EDATE(A200, -$T$2),'S&amp;P 500 (1M)'!A:A,0),6), "")</f>
        <v/>
      </c>
    </row>
    <row r="201" spans="1:4" x14ac:dyDescent="0.25">
      <c r="A201" s="2">
        <f>GDP_Quarterly[[#This Row],[DATE]]</f>
        <v>26938</v>
      </c>
      <c r="B201">
        <f>GDP_Quarterly[[#This Row],[GDPC1]]</f>
        <v>6150.1310000000003</v>
      </c>
      <c r="C201" s="2" t="str">
        <f>IFERROR(INDEX('S&amp;P 500 (1M)'!A:G,MATCH(EDATE(A201, -$T$2),'S&amp;P 500 (1M)'!A:A,0),1), "")</f>
        <v/>
      </c>
      <c r="D201" s="4" t="str">
        <f>IFERROR(INDEX('S&amp;P 500 (1M)'!A:G,MATCH(EDATE(A201, -$T$2),'S&amp;P 500 (1M)'!A:A,0),6), "")</f>
        <v/>
      </c>
    </row>
    <row r="202" spans="1:4" x14ac:dyDescent="0.25">
      <c r="A202" s="2">
        <f>GDP_Quarterly[[#This Row],[DATE]]</f>
        <v>26846</v>
      </c>
      <c r="B202">
        <f>GDP_Quarterly[[#This Row],[GDPC1]]</f>
        <v>6092.3010000000004</v>
      </c>
      <c r="C202" s="2" t="str">
        <f>IFERROR(INDEX('S&amp;P 500 (1M)'!A:G,MATCH(EDATE(A202, -$T$2),'S&amp;P 500 (1M)'!A:A,0),1), "")</f>
        <v/>
      </c>
      <c r="D202" s="4" t="str">
        <f>IFERROR(INDEX('S&amp;P 500 (1M)'!A:G,MATCH(EDATE(A202, -$T$2),'S&amp;P 500 (1M)'!A:A,0),6), "")</f>
        <v/>
      </c>
    </row>
    <row r="203" spans="1:4" x14ac:dyDescent="0.25">
      <c r="A203" s="2">
        <f>GDP_Quarterly[[#This Row],[DATE]]</f>
        <v>26755</v>
      </c>
      <c r="B203">
        <f>GDP_Quarterly[[#This Row],[GDPC1]]</f>
        <v>6124.5060000000003</v>
      </c>
      <c r="C203" s="2" t="str">
        <f>IFERROR(INDEX('S&amp;P 500 (1M)'!A:G,MATCH(EDATE(A203, -$T$2),'S&amp;P 500 (1M)'!A:A,0),1), "")</f>
        <v/>
      </c>
      <c r="D203" s="4" t="str">
        <f>IFERROR(INDEX('S&amp;P 500 (1M)'!A:G,MATCH(EDATE(A203, -$T$2),'S&amp;P 500 (1M)'!A:A,0),6), "")</f>
        <v/>
      </c>
    </row>
    <row r="204" spans="1:4" x14ac:dyDescent="0.25">
      <c r="A204" s="2">
        <f>GDP_Quarterly[[#This Row],[DATE]]</f>
        <v>26665</v>
      </c>
      <c r="B204">
        <f>GDP_Quarterly[[#This Row],[GDPC1]]</f>
        <v>6058.5439999999999</v>
      </c>
      <c r="C204" s="2" t="str">
        <f>IFERROR(INDEX('S&amp;P 500 (1M)'!A:G,MATCH(EDATE(A204, -$T$2),'S&amp;P 500 (1M)'!A:A,0),1), "")</f>
        <v/>
      </c>
      <c r="D204" s="4" t="str">
        <f>IFERROR(INDEX('S&amp;P 500 (1M)'!A:G,MATCH(EDATE(A204, -$T$2),'S&amp;P 500 (1M)'!A:A,0),6), "")</f>
        <v/>
      </c>
    </row>
    <row r="205" spans="1:4" x14ac:dyDescent="0.25">
      <c r="A205" s="2">
        <f>GDP_Quarterly[[#This Row],[DATE]]</f>
        <v>26573</v>
      </c>
      <c r="B205">
        <f>GDP_Quarterly[[#This Row],[GDPC1]]</f>
        <v>5912.22</v>
      </c>
      <c r="C205" s="2" t="str">
        <f>IFERROR(INDEX('S&amp;P 500 (1M)'!A:G,MATCH(EDATE(A205, -$T$2),'S&amp;P 500 (1M)'!A:A,0),1), "")</f>
        <v/>
      </c>
      <c r="D205" s="4" t="str">
        <f>IFERROR(INDEX('S&amp;P 500 (1M)'!A:G,MATCH(EDATE(A205, -$T$2),'S&amp;P 500 (1M)'!A:A,0),6), "")</f>
        <v/>
      </c>
    </row>
    <row r="206" spans="1:4" x14ac:dyDescent="0.25">
      <c r="A206" s="2">
        <f>GDP_Quarterly[[#This Row],[DATE]]</f>
        <v>26481</v>
      </c>
      <c r="B206">
        <f>GDP_Quarterly[[#This Row],[GDPC1]]</f>
        <v>5814.8540000000003</v>
      </c>
      <c r="C206" s="2" t="str">
        <f>IFERROR(INDEX('S&amp;P 500 (1M)'!A:G,MATCH(EDATE(A206, -$T$2),'S&amp;P 500 (1M)'!A:A,0),1), "")</f>
        <v/>
      </c>
      <c r="D206" s="4" t="str">
        <f>IFERROR(INDEX('S&amp;P 500 (1M)'!A:G,MATCH(EDATE(A206, -$T$2),'S&amp;P 500 (1M)'!A:A,0),6), "")</f>
        <v/>
      </c>
    </row>
    <row r="207" spans="1:4" x14ac:dyDescent="0.25">
      <c r="A207" s="2">
        <f>GDP_Quarterly[[#This Row],[DATE]]</f>
        <v>26390</v>
      </c>
      <c r="B207">
        <f>GDP_Quarterly[[#This Row],[GDPC1]]</f>
        <v>5760.47</v>
      </c>
      <c r="C207" s="2" t="str">
        <f>IFERROR(INDEX('S&amp;P 500 (1M)'!A:G,MATCH(EDATE(A207, -$T$2),'S&amp;P 500 (1M)'!A:A,0),1), "")</f>
        <v/>
      </c>
      <c r="D207" s="4" t="str">
        <f>IFERROR(INDEX('S&amp;P 500 (1M)'!A:G,MATCH(EDATE(A207, -$T$2),'S&amp;P 500 (1M)'!A:A,0),6), "")</f>
        <v/>
      </c>
    </row>
    <row r="208" spans="1:4" x14ac:dyDescent="0.25">
      <c r="A208" s="2">
        <f>GDP_Quarterly[[#This Row],[DATE]]</f>
        <v>26299</v>
      </c>
      <c r="B208">
        <f>GDP_Quarterly[[#This Row],[GDPC1]]</f>
        <v>5632.6490000000003</v>
      </c>
      <c r="C208" s="2" t="str">
        <f>IFERROR(INDEX('S&amp;P 500 (1M)'!A:G,MATCH(EDATE(A208, -$T$2),'S&amp;P 500 (1M)'!A:A,0),1), "")</f>
        <v/>
      </c>
      <c r="D208" s="4" t="str">
        <f>IFERROR(INDEX('S&amp;P 500 (1M)'!A:G,MATCH(EDATE(A208, -$T$2),'S&amp;P 500 (1M)'!A:A,0),6), "")</f>
        <v/>
      </c>
    </row>
    <row r="209" spans="1:4" x14ac:dyDescent="0.25">
      <c r="A209" s="2">
        <f>GDP_Quarterly[[#This Row],[DATE]]</f>
        <v>26207</v>
      </c>
      <c r="B209">
        <f>GDP_Quarterly[[#This Row],[GDPC1]]</f>
        <v>5531.0320000000002</v>
      </c>
      <c r="C209" s="2" t="str">
        <f>IFERROR(INDEX('S&amp;P 500 (1M)'!A:G,MATCH(EDATE(A209, -$T$2),'S&amp;P 500 (1M)'!A:A,0),1), "")</f>
        <v/>
      </c>
      <c r="D209" s="4" t="str">
        <f>IFERROR(INDEX('S&amp;P 500 (1M)'!A:G,MATCH(EDATE(A209, -$T$2),'S&amp;P 500 (1M)'!A:A,0),6), "")</f>
        <v/>
      </c>
    </row>
    <row r="210" spans="1:4" x14ac:dyDescent="0.25">
      <c r="A210" s="2">
        <f>GDP_Quarterly[[#This Row],[DATE]]</f>
        <v>26115</v>
      </c>
      <c r="B210">
        <f>GDP_Quarterly[[#This Row],[GDPC1]]</f>
        <v>5518.0720000000001</v>
      </c>
      <c r="C210" s="2" t="str">
        <f>IFERROR(INDEX('S&amp;P 500 (1M)'!A:G,MATCH(EDATE(A210, -$T$2),'S&amp;P 500 (1M)'!A:A,0),1), "")</f>
        <v/>
      </c>
      <c r="D210" s="4" t="str">
        <f>IFERROR(INDEX('S&amp;P 500 (1M)'!A:G,MATCH(EDATE(A210, -$T$2),'S&amp;P 500 (1M)'!A:A,0),6), "")</f>
        <v/>
      </c>
    </row>
    <row r="211" spans="1:4" x14ac:dyDescent="0.25">
      <c r="A211" s="2">
        <f>GDP_Quarterly[[#This Row],[DATE]]</f>
        <v>26024</v>
      </c>
      <c r="B211">
        <f>GDP_Quarterly[[#This Row],[GDPC1]]</f>
        <v>5473.0590000000002</v>
      </c>
      <c r="C211" s="2" t="str">
        <f>IFERROR(INDEX('S&amp;P 500 (1M)'!A:G,MATCH(EDATE(A211, -$T$2),'S&amp;P 500 (1M)'!A:A,0),1), "")</f>
        <v/>
      </c>
      <c r="D211" s="4" t="str">
        <f>IFERROR(INDEX('S&amp;P 500 (1M)'!A:G,MATCH(EDATE(A211, -$T$2),'S&amp;P 500 (1M)'!A:A,0),6), "")</f>
        <v/>
      </c>
    </row>
    <row r="212" spans="1:4" x14ac:dyDescent="0.25">
      <c r="A212" s="2">
        <f>GDP_Quarterly[[#This Row],[DATE]]</f>
        <v>25934</v>
      </c>
      <c r="B212">
        <f>GDP_Quarterly[[#This Row],[GDPC1]]</f>
        <v>5443.6189999999997</v>
      </c>
      <c r="C212" s="2" t="str">
        <f>IFERROR(INDEX('S&amp;P 500 (1M)'!A:G,MATCH(EDATE(A212, -$T$2),'S&amp;P 500 (1M)'!A:A,0),1), "")</f>
        <v/>
      </c>
      <c r="D212" s="4" t="str">
        <f>IFERROR(INDEX('S&amp;P 500 (1M)'!A:G,MATCH(EDATE(A212, -$T$2),'S&amp;P 500 (1M)'!A:A,0),6), "")</f>
        <v/>
      </c>
    </row>
    <row r="213" spans="1:4" x14ac:dyDescent="0.25">
      <c r="A213" s="2">
        <f>GDP_Quarterly[[#This Row],[DATE]]</f>
        <v>25842</v>
      </c>
      <c r="B213">
        <f>GDP_Quarterly[[#This Row],[GDPC1]]</f>
        <v>5299.6719999999996</v>
      </c>
      <c r="C213" s="2" t="str">
        <f>IFERROR(INDEX('S&amp;P 500 (1M)'!A:G,MATCH(EDATE(A213, -$T$2),'S&amp;P 500 (1M)'!A:A,0),1), "")</f>
        <v/>
      </c>
      <c r="D213" s="4" t="str">
        <f>IFERROR(INDEX('S&amp;P 500 (1M)'!A:G,MATCH(EDATE(A213, -$T$2),'S&amp;P 500 (1M)'!A:A,0),6), "")</f>
        <v/>
      </c>
    </row>
    <row r="214" spans="1:4" x14ac:dyDescent="0.25">
      <c r="A214" s="2">
        <f>GDP_Quarterly[[#This Row],[DATE]]</f>
        <v>25750</v>
      </c>
      <c r="B214">
        <f>GDP_Quarterly[[#This Row],[GDPC1]]</f>
        <v>5357.0770000000002</v>
      </c>
      <c r="C214" s="2" t="str">
        <f>IFERROR(INDEX('S&amp;P 500 (1M)'!A:G,MATCH(EDATE(A214, -$T$2),'S&amp;P 500 (1M)'!A:A,0),1), "")</f>
        <v/>
      </c>
      <c r="D214" s="4" t="str">
        <f>IFERROR(INDEX('S&amp;P 500 (1M)'!A:G,MATCH(EDATE(A214, -$T$2),'S&amp;P 500 (1M)'!A:A,0),6), "")</f>
        <v/>
      </c>
    </row>
    <row r="215" spans="1:4" x14ac:dyDescent="0.25">
      <c r="A215" s="2">
        <f>GDP_Quarterly[[#This Row],[DATE]]</f>
        <v>25659</v>
      </c>
      <c r="B215">
        <f>GDP_Quarterly[[#This Row],[GDPC1]]</f>
        <v>5308.1639999999998</v>
      </c>
      <c r="C215" s="2" t="str">
        <f>IFERROR(INDEX('S&amp;P 500 (1M)'!A:G,MATCH(EDATE(A215, -$T$2),'S&amp;P 500 (1M)'!A:A,0),1), "")</f>
        <v/>
      </c>
      <c r="D215" s="4" t="str">
        <f>IFERROR(INDEX('S&amp;P 500 (1M)'!A:G,MATCH(EDATE(A215, -$T$2),'S&amp;P 500 (1M)'!A:A,0),6), "")</f>
        <v/>
      </c>
    </row>
    <row r="216" spans="1:4" x14ac:dyDescent="0.25">
      <c r="A216" s="2">
        <f>GDP_Quarterly[[#This Row],[DATE]]</f>
        <v>25569</v>
      </c>
      <c r="B216">
        <f>GDP_Quarterly[[#This Row],[GDPC1]]</f>
        <v>5300.652</v>
      </c>
      <c r="C216" s="2" t="str">
        <f>IFERROR(INDEX('S&amp;P 500 (1M)'!A:G,MATCH(EDATE(A216, -$T$2),'S&amp;P 500 (1M)'!A:A,0),1), "")</f>
        <v/>
      </c>
      <c r="D216" s="4" t="str">
        <f>IFERROR(INDEX('S&amp;P 500 (1M)'!A:G,MATCH(EDATE(A216, -$T$2),'S&amp;P 500 (1M)'!A:A,0),6), "")</f>
        <v/>
      </c>
    </row>
    <row r="217" spans="1:4" x14ac:dyDescent="0.25">
      <c r="A217" s="2">
        <f>GDP_Quarterly[[#This Row],[DATE]]</f>
        <v>25477</v>
      </c>
      <c r="B217">
        <f>GDP_Quarterly[[#This Row],[GDPC1]]</f>
        <v>5308.5559999999996</v>
      </c>
      <c r="C217" s="2" t="str">
        <f>IFERROR(INDEX('S&amp;P 500 (1M)'!A:G,MATCH(EDATE(A217, -$T$2),'S&amp;P 500 (1M)'!A:A,0),1), "")</f>
        <v/>
      </c>
      <c r="D217" s="4" t="str">
        <f>IFERROR(INDEX('S&amp;P 500 (1M)'!A:G,MATCH(EDATE(A217, -$T$2),'S&amp;P 500 (1M)'!A:A,0),6), "")</f>
        <v/>
      </c>
    </row>
    <row r="218" spans="1:4" x14ac:dyDescent="0.25">
      <c r="A218" s="2">
        <f>GDP_Quarterly[[#This Row],[DATE]]</f>
        <v>25385</v>
      </c>
      <c r="B218">
        <f>GDP_Quarterly[[#This Row],[GDPC1]]</f>
        <v>5334.6</v>
      </c>
      <c r="C218" s="2" t="str">
        <f>IFERROR(INDEX('S&amp;P 500 (1M)'!A:G,MATCH(EDATE(A218, -$T$2),'S&amp;P 500 (1M)'!A:A,0),1), "")</f>
        <v/>
      </c>
      <c r="D218" s="4" t="str">
        <f>IFERROR(INDEX('S&amp;P 500 (1M)'!A:G,MATCH(EDATE(A218, -$T$2),'S&amp;P 500 (1M)'!A:A,0),6), "")</f>
        <v/>
      </c>
    </row>
    <row r="219" spans="1:4" x14ac:dyDescent="0.25">
      <c r="A219" s="2">
        <f>GDP_Quarterly[[#This Row],[DATE]]</f>
        <v>25294</v>
      </c>
      <c r="B219">
        <f>GDP_Quarterly[[#This Row],[GDPC1]]</f>
        <v>5299.625</v>
      </c>
      <c r="C219" s="2" t="str">
        <f>IFERROR(INDEX('S&amp;P 500 (1M)'!A:G,MATCH(EDATE(A219, -$T$2),'S&amp;P 500 (1M)'!A:A,0),1), "")</f>
        <v/>
      </c>
      <c r="D219" s="4" t="str">
        <f>IFERROR(INDEX('S&amp;P 500 (1M)'!A:G,MATCH(EDATE(A219, -$T$2),'S&amp;P 500 (1M)'!A:A,0),6), "")</f>
        <v/>
      </c>
    </row>
    <row r="220" spans="1:4" x14ac:dyDescent="0.25">
      <c r="A220" s="2">
        <f>GDP_Quarterly[[#This Row],[DATE]]</f>
        <v>25204</v>
      </c>
      <c r="B220">
        <f>GDP_Quarterly[[#This Row],[GDPC1]]</f>
        <v>5283.5969999999998</v>
      </c>
      <c r="C220" s="2" t="str">
        <f>IFERROR(INDEX('S&amp;P 500 (1M)'!A:G,MATCH(EDATE(A220, -$T$2),'S&amp;P 500 (1M)'!A:A,0),1), "")</f>
        <v/>
      </c>
      <c r="D220" s="4" t="str">
        <f>IFERROR(INDEX('S&amp;P 500 (1M)'!A:G,MATCH(EDATE(A220, -$T$2),'S&amp;P 500 (1M)'!A:A,0),6), "")</f>
        <v/>
      </c>
    </row>
    <row r="221" spans="1:4" x14ac:dyDescent="0.25">
      <c r="A221" s="2">
        <f>GDP_Quarterly[[#This Row],[DATE]]</f>
        <v>25112</v>
      </c>
      <c r="B221">
        <f>GDP_Quarterly[[#This Row],[GDPC1]]</f>
        <v>5202.2120000000004</v>
      </c>
      <c r="C221" s="2" t="str">
        <f>IFERROR(INDEX('S&amp;P 500 (1M)'!A:G,MATCH(EDATE(A221, -$T$2),'S&amp;P 500 (1M)'!A:A,0),1), "")</f>
        <v/>
      </c>
      <c r="D221" s="4" t="str">
        <f>IFERROR(INDEX('S&amp;P 500 (1M)'!A:G,MATCH(EDATE(A221, -$T$2),'S&amp;P 500 (1M)'!A:A,0),6), "")</f>
        <v/>
      </c>
    </row>
    <row r="222" spans="1:4" x14ac:dyDescent="0.25">
      <c r="A222" s="2">
        <f>GDP_Quarterly[[#This Row],[DATE]]</f>
        <v>25020</v>
      </c>
      <c r="B222">
        <f>GDP_Quarterly[[#This Row],[GDPC1]]</f>
        <v>5181.8590000000004</v>
      </c>
      <c r="C222" s="2" t="str">
        <f>IFERROR(INDEX('S&amp;P 500 (1M)'!A:G,MATCH(EDATE(A222, -$T$2),'S&amp;P 500 (1M)'!A:A,0),1), "")</f>
        <v/>
      </c>
      <c r="D222" s="4" t="str">
        <f>IFERROR(INDEX('S&amp;P 500 (1M)'!A:G,MATCH(EDATE(A222, -$T$2),'S&amp;P 500 (1M)'!A:A,0),6), "")</f>
        <v/>
      </c>
    </row>
    <row r="223" spans="1:4" x14ac:dyDescent="0.25">
      <c r="A223" s="2">
        <f>GDP_Quarterly[[#This Row],[DATE]]</f>
        <v>24929</v>
      </c>
      <c r="B223">
        <f>GDP_Quarterly[[#This Row],[GDPC1]]</f>
        <v>5142.0330000000004</v>
      </c>
      <c r="C223" s="2" t="str">
        <f>IFERROR(INDEX('S&amp;P 500 (1M)'!A:G,MATCH(EDATE(A223, -$T$2),'S&amp;P 500 (1M)'!A:A,0),1), "")</f>
        <v/>
      </c>
      <c r="D223" s="4" t="str">
        <f>IFERROR(INDEX('S&amp;P 500 (1M)'!A:G,MATCH(EDATE(A223, -$T$2),'S&amp;P 500 (1M)'!A:A,0),6), "")</f>
        <v/>
      </c>
    </row>
    <row r="224" spans="1:4" x14ac:dyDescent="0.25">
      <c r="A224" s="2">
        <f>GDP_Quarterly[[#This Row],[DATE]]</f>
        <v>24838</v>
      </c>
      <c r="B224">
        <f>GDP_Quarterly[[#This Row],[GDPC1]]</f>
        <v>5057.5529999999999</v>
      </c>
      <c r="C224" s="2" t="str">
        <f>IFERROR(INDEX('S&amp;P 500 (1M)'!A:G,MATCH(EDATE(A224, -$T$2),'S&amp;P 500 (1M)'!A:A,0),1), "")</f>
        <v/>
      </c>
      <c r="D224" s="4" t="str">
        <f>IFERROR(INDEX('S&amp;P 500 (1M)'!A:G,MATCH(EDATE(A224, -$T$2),'S&amp;P 500 (1M)'!A:A,0),6), "")</f>
        <v/>
      </c>
    </row>
    <row r="225" spans="1:4" x14ac:dyDescent="0.25">
      <c r="A225" s="2">
        <f>GDP_Quarterly[[#This Row],[DATE]]</f>
        <v>24746</v>
      </c>
      <c r="B225">
        <f>GDP_Quarterly[[#This Row],[GDPC1]]</f>
        <v>4956.4769999999999</v>
      </c>
      <c r="C225" s="2" t="str">
        <f>IFERROR(INDEX('S&amp;P 500 (1M)'!A:G,MATCH(EDATE(A225, -$T$2),'S&amp;P 500 (1M)'!A:A,0),1), "")</f>
        <v/>
      </c>
      <c r="D225" s="4" t="str">
        <f>IFERROR(INDEX('S&amp;P 500 (1M)'!A:G,MATCH(EDATE(A225, -$T$2),'S&amp;P 500 (1M)'!A:A,0),6), "")</f>
        <v/>
      </c>
    </row>
    <row r="226" spans="1:4" x14ac:dyDescent="0.25">
      <c r="A226" s="2">
        <f>GDP_Quarterly[[#This Row],[DATE]]</f>
        <v>24654</v>
      </c>
      <c r="B226">
        <f>GDP_Quarterly[[#This Row],[GDPC1]]</f>
        <v>4919.3919999999998</v>
      </c>
      <c r="C226" s="2" t="str">
        <f>IFERROR(INDEX('S&amp;P 500 (1M)'!A:G,MATCH(EDATE(A226, -$T$2),'S&amp;P 500 (1M)'!A:A,0),1), "")</f>
        <v/>
      </c>
      <c r="D226" s="4" t="str">
        <f>IFERROR(INDEX('S&amp;P 500 (1M)'!A:G,MATCH(EDATE(A226, -$T$2),'S&amp;P 500 (1M)'!A:A,0),6), "")</f>
        <v/>
      </c>
    </row>
    <row r="227" spans="1:4" x14ac:dyDescent="0.25">
      <c r="A227" s="2">
        <f>GDP_Quarterly[[#This Row],[DATE]]</f>
        <v>24563</v>
      </c>
      <c r="B227">
        <f>GDP_Quarterly[[#This Row],[GDPC1]]</f>
        <v>4873.2870000000003</v>
      </c>
      <c r="C227" s="2" t="str">
        <f>IFERROR(INDEX('S&amp;P 500 (1M)'!A:G,MATCH(EDATE(A227, -$T$2),'S&amp;P 500 (1M)'!A:A,0),1), "")</f>
        <v/>
      </c>
      <c r="D227" s="4" t="str">
        <f>IFERROR(INDEX('S&amp;P 500 (1M)'!A:G,MATCH(EDATE(A227, -$T$2),'S&amp;P 500 (1M)'!A:A,0),6), "")</f>
        <v/>
      </c>
    </row>
    <row r="228" spans="1:4" x14ac:dyDescent="0.25">
      <c r="A228" s="2">
        <f>GDP_Quarterly[[#This Row],[DATE]]</f>
        <v>24473</v>
      </c>
      <c r="B228">
        <f>GDP_Quarterly[[#This Row],[GDPC1]]</f>
        <v>4870.299</v>
      </c>
      <c r="C228" s="2" t="str">
        <f>IFERROR(INDEX('S&amp;P 500 (1M)'!A:G,MATCH(EDATE(A228, -$T$2),'S&amp;P 500 (1M)'!A:A,0),1), "")</f>
        <v/>
      </c>
      <c r="D228" s="4" t="str">
        <f>IFERROR(INDEX('S&amp;P 500 (1M)'!A:G,MATCH(EDATE(A228, -$T$2),'S&amp;P 500 (1M)'!A:A,0),6), "")</f>
        <v/>
      </c>
    </row>
    <row r="229" spans="1:4" x14ac:dyDescent="0.25">
      <c r="A229" s="2">
        <f>GDP_Quarterly[[#This Row],[DATE]]</f>
        <v>24381</v>
      </c>
      <c r="B229">
        <f>GDP_Quarterly[[#This Row],[GDPC1]]</f>
        <v>4827.5370000000003</v>
      </c>
      <c r="C229" s="2" t="str">
        <f>IFERROR(INDEX('S&amp;P 500 (1M)'!A:G,MATCH(EDATE(A229, -$T$2),'S&amp;P 500 (1M)'!A:A,0),1), "")</f>
        <v/>
      </c>
      <c r="D229" s="4" t="str">
        <f>IFERROR(INDEX('S&amp;P 500 (1M)'!A:G,MATCH(EDATE(A229, -$T$2),'S&amp;P 500 (1M)'!A:A,0),6), "")</f>
        <v/>
      </c>
    </row>
    <row r="230" spans="1:4" x14ac:dyDescent="0.25">
      <c r="A230" s="2">
        <f>GDP_Quarterly[[#This Row],[DATE]]</f>
        <v>24289</v>
      </c>
      <c r="B230">
        <f>GDP_Quarterly[[#This Row],[GDPC1]]</f>
        <v>4788.2539999999999</v>
      </c>
      <c r="C230" s="2" t="str">
        <f>IFERROR(INDEX('S&amp;P 500 (1M)'!A:G,MATCH(EDATE(A230, -$T$2),'S&amp;P 500 (1M)'!A:A,0),1), "")</f>
        <v/>
      </c>
      <c r="D230" s="4" t="str">
        <f>IFERROR(INDEX('S&amp;P 500 (1M)'!A:G,MATCH(EDATE(A230, -$T$2),'S&amp;P 500 (1M)'!A:A,0),6), "")</f>
        <v/>
      </c>
    </row>
    <row r="231" spans="1:4" x14ac:dyDescent="0.25">
      <c r="A231" s="2">
        <f>GDP_Quarterly[[#This Row],[DATE]]</f>
        <v>24198</v>
      </c>
      <c r="B231">
        <f>GDP_Quarterly[[#This Row],[GDPC1]]</f>
        <v>4748.0460000000003</v>
      </c>
      <c r="C231" s="2" t="str">
        <f>IFERROR(INDEX('S&amp;P 500 (1M)'!A:G,MATCH(EDATE(A231, -$T$2),'S&amp;P 500 (1M)'!A:A,0),1), "")</f>
        <v/>
      </c>
      <c r="D231" s="4" t="str">
        <f>IFERROR(INDEX('S&amp;P 500 (1M)'!A:G,MATCH(EDATE(A231, -$T$2),'S&amp;P 500 (1M)'!A:A,0),6), "")</f>
        <v/>
      </c>
    </row>
    <row r="232" spans="1:4" x14ac:dyDescent="0.25">
      <c r="A232" s="2">
        <f>GDP_Quarterly[[#This Row],[DATE]]</f>
        <v>24108</v>
      </c>
      <c r="B232">
        <f>GDP_Quarterly[[#This Row],[GDPC1]]</f>
        <v>4731.8879999999999</v>
      </c>
      <c r="C232" s="2" t="str">
        <f>IFERROR(INDEX('S&amp;P 500 (1M)'!A:G,MATCH(EDATE(A232, -$T$2),'S&amp;P 500 (1M)'!A:A,0),1), "")</f>
        <v/>
      </c>
      <c r="D232" s="4" t="str">
        <f>IFERROR(INDEX('S&amp;P 500 (1M)'!A:G,MATCH(EDATE(A232, -$T$2),'S&amp;P 500 (1M)'!A:A,0),6), "")</f>
        <v/>
      </c>
    </row>
    <row r="233" spans="1:4" x14ac:dyDescent="0.25">
      <c r="A233" s="2">
        <f>GDP_Quarterly[[#This Row],[DATE]]</f>
        <v>24016</v>
      </c>
      <c r="B233">
        <f>GDP_Quarterly[[#This Row],[GDPC1]]</f>
        <v>4619.4579999999996</v>
      </c>
      <c r="C233" s="2" t="str">
        <f>IFERROR(INDEX('S&amp;P 500 (1M)'!A:G,MATCH(EDATE(A233, -$T$2),'S&amp;P 500 (1M)'!A:A,0),1), "")</f>
        <v/>
      </c>
      <c r="D233" s="4" t="str">
        <f>IFERROR(INDEX('S&amp;P 500 (1M)'!A:G,MATCH(EDATE(A233, -$T$2),'S&amp;P 500 (1M)'!A:A,0),6), "")</f>
        <v/>
      </c>
    </row>
    <row r="234" spans="1:4" x14ac:dyDescent="0.25">
      <c r="A234" s="2">
        <f>GDP_Quarterly[[#This Row],[DATE]]</f>
        <v>23924</v>
      </c>
      <c r="B234">
        <f>GDP_Quarterly[[#This Row],[GDPC1]]</f>
        <v>4515.4269999999997</v>
      </c>
      <c r="C234" s="2" t="str">
        <f>IFERROR(INDEX('S&amp;P 500 (1M)'!A:G,MATCH(EDATE(A234, -$T$2),'S&amp;P 500 (1M)'!A:A,0),1), "")</f>
        <v/>
      </c>
      <c r="D234" s="4" t="str">
        <f>IFERROR(INDEX('S&amp;P 500 (1M)'!A:G,MATCH(EDATE(A234, -$T$2),'S&amp;P 500 (1M)'!A:A,0),6), "")</f>
        <v/>
      </c>
    </row>
    <row r="235" spans="1:4" x14ac:dyDescent="0.25">
      <c r="A235" s="2">
        <f>GDP_Quarterly[[#This Row],[DATE]]</f>
        <v>23833</v>
      </c>
      <c r="B235">
        <f>GDP_Quarterly[[#This Row],[GDPC1]]</f>
        <v>4417.2250000000004</v>
      </c>
      <c r="C235" s="2" t="str">
        <f>IFERROR(INDEX('S&amp;P 500 (1M)'!A:G,MATCH(EDATE(A235, -$T$2),'S&amp;P 500 (1M)'!A:A,0),1), "")</f>
        <v/>
      </c>
      <c r="D235" s="4" t="str">
        <f>IFERROR(INDEX('S&amp;P 500 (1M)'!A:G,MATCH(EDATE(A235, -$T$2),'S&amp;P 500 (1M)'!A:A,0),6), "")</f>
        <v/>
      </c>
    </row>
    <row r="236" spans="1:4" x14ac:dyDescent="0.25">
      <c r="A236" s="2">
        <f>GDP_Quarterly[[#This Row],[DATE]]</f>
        <v>23743</v>
      </c>
      <c r="B236">
        <f>GDP_Quarterly[[#This Row],[GDPC1]]</f>
        <v>4362.1109999999999</v>
      </c>
      <c r="C236" s="2" t="str">
        <f>IFERROR(INDEX('S&amp;P 500 (1M)'!A:G,MATCH(EDATE(A236, -$T$2),'S&amp;P 500 (1M)'!A:A,0),1), "")</f>
        <v/>
      </c>
      <c r="D236" s="4" t="str">
        <f>IFERROR(INDEX('S&amp;P 500 (1M)'!A:G,MATCH(EDATE(A236, -$T$2),'S&amp;P 500 (1M)'!A:A,0),6), "")</f>
        <v/>
      </c>
    </row>
    <row r="237" spans="1:4" x14ac:dyDescent="0.25">
      <c r="A237" s="2">
        <f>GDP_Quarterly[[#This Row],[DATE]]</f>
        <v>23651</v>
      </c>
      <c r="B237">
        <f>GDP_Quarterly[[#This Row],[GDPC1]]</f>
        <v>4259.0460000000003</v>
      </c>
      <c r="C237" s="2" t="str">
        <f>IFERROR(INDEX('S&amp;P 500 (1M)'!A:G,MATCH(EDATE(A237, -$T$2),'S&amp;P 500 (1M)'!A:A,0),1), "")</f>
        <v/>
      </c>
      <c r="D237" s="4" t="str">
        <f>IFERROR(INDEX('S&amp;P 500 (1M)'!A:G,MATCH(EDATE(A237, -$T$2),'S&amp;P 500 (1M)'!A:A,0),6), "")</f>
        <v/>
      </c>
    </row>
    <row r="238" spans="1:4" x14ac:dyDescent="0.25">
      <c r="A238" s="2">
        <f>GDP_Quarterly[[#This Row],[DATE]]</f>
        <v>23559</v>
      </c>
      <c r="B238">
        <f>GDP_Quarterly[[#This Row],[GDPC1]]</f>
        <v>4245.9179999999997</v>
      </c>
      <c r="C238" s="2" t="str">
        <f>IFERROR(INDEX('S&amp;P 500 (1M)'!A:G,MATCH(EDATE(A238, -$T$2),'S&amp;P 500 (1M)'!A:A,0),1), "")</f>
        <v/>
      </c>
      <c r="D238" s="4" t="str">
        <f>IFERROR(INDEX('S&amp;P 500 (1M)'!A:G,MATCH(EDATE(A238, -$T$2),'S&amp;P 500 (1M)'!A:A,0),6), "")</f>
        <v/>
      </c>
    </row>
    <row r="239" spans="1:4" x14ac:dyDescent="0.25">
      <c r="A239" s="2">
        <f>GDP_Quarterly[[#This Row],[DATE]]</f>
        <v>23468</v>
      </c>
      <c r="B239">
        <f>GDP_Quarterly[[#This Row],[GDPC1]]</f>
        <v>4180.5919999999996</v>
      </c>
      <c r="C239" s="2" t="str">
        <f>IFERROR(INDEX('S&amp;P 500 (1M)'!A:G,MATCH(EDATE(A239, -$T$2),'S&amp;P 500 (1M)'!A:A,0),1), "")</f>
        <v/>
      </c>
      <c r="D239" s="4" t="str">
        <f>IFERROR(INDEX('S&amp;P 500 (1M)'!A:G,MATCH(EDATE(A239, -$T$2),'S&amp;P 500 (1M)'!A:A,0),6), "")</f>
        <v/>
      </c>
    </row>
    <row r="240" spans="1:4" x14ac:dyDescent="0.25">
      <c r="A240" s="2">
        <f>GDP_Quarterly[[#This Row],[DATE]]</f>
        <v>23377</v>
      </c>
      <c r="B240">
        <f>GDP_Quarterly[[#This Row],[GDPC1]]</f>
        <v>4135.5529999999999</v>
      </c>
      <c r="C240" s="2" t="str">
        <f>IFERROR(INDEX('S&amp;P 500 (1M)'!A:G,MATCH(EDATE(A240, -$T$2),'S&amp;P 500 (1M)'!A:A,0),1), "")</f>
        <v/>
      </c>
      <c r="D240" s="4" t="str">
        <f>IFERROR(INDEX('S&amp;P 500 (1M)'!A:G,MATCH(EDATE(A240, -$T$2),'S&amp;P 500 (1M)'!A:A,0),6), "")</f>
        <v/>
      </c>
    </row>
    <row r="241" spans="1:4" x14ac:dyDescent="0.25">
      <c r="A241" s="2">
        <f>GDP_Quarterly[[#This Row],[DATE]]</f>
        <v>23285</v>
      </c>
      <c r="B241">
        <f>GDP_Quarterly[[#This Row],[GDPC1]]</f>
        <v>4050.1469999999999</v>
      </c>
      <c r="C241" s="2" t="str">
        <f>IFERROR(INDEX('S&amp;P 500 (1M)'!A:G,MATCH(EDATE(A241, -$T$2),'S&amp;P 500 (1M)'!A:A,0),1), "")</f>
        <v/>
      </c>
      <c r="D241" s="4" t="str">
        <f>IFERROR(INDEX('S&amp;P 500 (1M)'!A:G,MATCH(EDATE(A241, -$T$2),'S&amp;P 500 (1M)'!A:A,0),6), "")</f>
        <v/>
      </c>
    </row>
    <row r="242" spans="1:4" x14ac:dyDescent="0.25">
      <c r="A242" s="2">
        <f>GDP_Quarterly[[#This Row],[DATE]]</f>
        <v>23193</v>
      </c>
      <c r="B242">
        <f>GDP_Quarterly[[#This Row],[GDPC1]]</f>
        <v>4023.7550000000001</v>
      </c>
      <c r="C242" s="2" t="str">
        <f>IFERROR(INDEX('S&amp;P 500 (1M)'!A:G,MATCH(EDATE(A242, -$T$2),'S&amp;P 500 (1M)'!A:A,0),1), "")</f>
        <v/>
      </c>
      <c r="D242" s="4" t="str">
        <f>IFERROR(INDEX('S&amp;P 500 (1M)'!A:G,MATCH(EDATE(A242, -$T$2),'S&amp;P 500 (1M)'!A:A,0),6), "")</f>
        <v/>
      </c>
    </row>
    <row r="243" spans="1:4" x14ac:dyDescent="0.25">
      <c r="A243" s="2">
        <f>GDP_Quarterly[[#This Row],[DATE]]</f>
        <v>23102</v>
      </c>
      <c r="B243">
        <f>GDP_Quarterly[[#This Row],[GDPC1]]</f>
        <v>3937.183</v>
      </c>
      <c r="C243" s="2" t="str">
        <f>IFERROR(INDEX('S&amp;P 500 (1M)'!A:G,MATCH(EDATE(A243, -$T$2),'S&amp;P 500 (1M)'!A:A,0),1), "")</f>
        <v/>
      </c>
      <c r="D243" s="4" t="str">
        <f>IFERROR(INDEX('S&amp;P 500 (1M)'!A:G,MATCH(EDATE(A243, -$T$2),'S&amp;P 500 (1M)'!A:A,0),6), "")</f>
        <v/>
      </c>
    </row>
    <row r="244" spans="1:4" x14ac:dyDescent="0.25">
      <c r="A244" s="2">
        <f>GDP_Quarterly[[#This Row],[DATE]]</f>
        <v>23012</v>
      </c>
      <c r="B244">
        <f>GDP_Quarterly[[#This Row],[GDPC1]]</f>
        <v>3893.482</v>
      </c>
      <c r="C244" s="2" t="str">
        <f>IFERROR(INDEX('S&amp;P 500 (1M)'!A:G,MATCH(EDATE(A244, -$T$2),'S&amp;P 500 (1M)'!A:A,0),1), "")</f>
        <v/>
      </c>
      <c r="D244" s="4" t="str">
        <f>IFERROR(INDEX('S&amp;P 500 (1M)'!A:G,MATCH(EDATE(A244, -$T$2),'S&amp;P 500 (1M)'!A:A,0),6), "")</f>
        <v/>
      </c>
    </row>
    <row r="245" spans="1:4" x14ac:dyDescent="0.25">
      <c r="A245" s="2">
        <f>GDP_Quarterly[[#This Row],[DATE]]</f>
        <v>22920</v>
      </c>
      <c r="B245">
        <f>GDP_Quarterly[[#This Row],[GDPC1]]</f>
        <v>3851.4209999999998</v>
      </c>
      <c r="C245" s="2" t="str">
        <f>IFERROR(INDEX('S&amp;P 500 (1M)'!A:G,MATCH(EDATE(A245, -$T$2),'S&amp;P 500 (1M)'!A:A,0),1), "")</f>
        <v/>
      </c>
      <c r="D245" s="4" t="str">
        <f>IFERROR(INDEX('S&amp;P 500 (1M)'!A:G,MATCH(EDATE(A245, -$T$2),'S&amp;P 500 (1M)'!A:A,0),6), "")</f>
        <v/>
      </c>
    </row>
    <row r="246" spans="1:4" x14ac:dyDescent="0.25">
      <c r="A246" s="2">
        <f>GDP_Quarterly[[#This Row],[DATE]]</f>
        <v>22828</v>
      </c>
      <c r="B246">
        <f>GDP_Quarterly[[#This Row],[GDPC1]]</f>
        <v>3838.7759999999998</v>
      </c>
      <c r="C246" s="2" t="str">
        <f>IFERROR(INDEX('S&amp;P 500 (1M)'!A:G,MATCH(EDATE(A246, -$T$2),'S&amp;P 500 (1M)'!A:A,0),1), "")</f>
        <v/>
      </c>
      <c r="D246" s="4" t="str">
        <f>IFERROR(INDEX('S&amp;P 500 (1M)'!A:G,MATCH(EDATE(A246, -$T$2),'S&amp;P 500 (1M)'!A:A,0),6), "")</f>
        <v/>
      </c>
    </row>
    <row r="247" spans="1:4" x14ac:dyDescent="0.25">
      <c r="A247" s="2">
        <f>GDP_Quarterly[[#This Row],[DATE]]</f>
        <v>22737</v>
      </c>
      <c r="B247">
        <f>GDP_Quarterly[[#This Row],[GDPC1]]</f>
        <v>3792.1489999999999</v>
      </c>
      <c r="C247" s="2" t="str">
        <f>IFERROR(INDEX('S&amp;P 500 (1M)'!A:G,MATCH(EDATE(A247, -$T$2),'S&amp;P 500 (1M)'!A:A,0),1), "")</f>
        <v/>
      </c>
      <c r="D247" s="4" t="str">
        <f>IFERROR(INDEX('S&amp;P 500 (1M)'!A:G,MATCH(EDATE(A247, -$T$2),'S&amp;P 500 (1M)'!A:A,0),6), "")</f>
        <v/>
      </c>
    </row>
    <row r="248" spans="1:4" x14ac:dyDescent="0.25">
      <c r="A248" s="2">
        <f>GDP_Quarterly[[#This Row],[DATE]]</f>
        <v>22647</v>
      </c>
      <c r="B248">
        <f>GDP_Quarterly[[#This Row],[GDPC1]]</f>
        <v>3758.1469999999999</v>
      </c>
      <c r="C248" s="2" t="str">
        <f>IFERROR(INDEX('S&amp;P 500 (1M)'!A:G,MATCH(EDATE(A248, -$T$2),'S&amp;P 500 (1M)'!A:A,0),1), "")</f>
        <v/>
      </c>
      <c r="D248" s="4" t="str">
        <f>IFERROR(INDEX('S&amp;P 500 (1M)'!A:G,MATCH(EDATE(A248, -$T$2),'S&amp;P 500 (1M)'!A:A,0),6), "")</f>
        <v/>
      </c>
    </row>
    <row r="249" spans="1:4" x14ac:dyDescent="0.25">
      <c r="A249" s="2">
        <f>GDP_Quarterly[[#This Row],[DATE]]</f>
        <v>22555</v>
      </c>
      <c r="B249">
        <f>GDP_Quarterly[[#This Row],[GDPC1]]</f>
        <v>3692.2890000000002</v>
      </c>
      <c r="C249" s="2" t="str">
        <f>IFERROR(INDEX('S&amp;P 500 (1M)'!A:G,MATCH(EDATE(A249, -$T$2),'S&amp;P 500 (1M)'!A:A,0),1), "")</f>
        <v/>
      </c>
      <c r="D249" s="4" t="str">
        <f>IFERROR(INDEX('S&amp;P 500 (1M)'!A:G,MATCH(EDATE(A249, -$T$2),'S&amp;P 500 (1M)'!A:A,0),6), "")</f>
        <v/>
      </c>
    </row>
    <row r="250" spans="1:4" x14ac:dyDescent="0.25">
      <c r="A250" s="2">
        <f>GDP_Quarterly[[#This Row],[DATE]]</f>
        <v>22463</v>
      </c>
      <c r="B250">
        <f>GDP_Quarterly[[#This Row],[GDPC1]]</f>
        <v>3621.252</v>
      </c>
      <c r="C250" s="2" t="str">
        <f>IFERROR(INDEX('S&amp;P 500 (1M)'!A:G,MATCH(EDATE(A250, -$T$2),'S&amp;P 500 (1M)'!A:A,0),1), "")</f>
        <v/>
      </c>
      <c r="D250" s="4" t="str">
        <f>IFERROR(INDEX('S&amp;P 500 (1M)'!A:G,MATCH(EDATE(A250, -$T$2),'S&amp;P 500 (1M)'!A:A,0),6), "")</f>
        <v/>
      </c>
    </row>
    <row r="251" spans="1:4" x14ac:dyDescent="0.25">
      <c r="A251" s="2">
        <f>GDP_Quarterly[[#This Row],[DATE]]</f>
        <v>22372</v>
      </c>
      <c r="B251">
        <f>GDP_Quarterly[[#This Row],[GDPC1]]</f>
        <v>3553.0210000000002</v>
      </c>
      <c r="C251" s="2" t="str">
        <f>IFERROR(INDEX('S&amp;P 500 (1M)'!A:G,MATCH(EDATE(A251, -$T$2),'S&amp;P 500 (1M)'!A:A,0),1), "")</f>
        <v/>
      </c>
      <c r="D251" s="4" t="str">
        <f>IFERROR(INDEX('S&amp;P 500 (1M)'!A:G,MATCH(EDATE(A251, -$T$2),'S&amp;P 500 (1M)'!A:A,0),6), "")</f>
        <v/>
      </c>
    </row>
    <row r="252" spans="1:4" x14ac:dyDescent="0.25">
      <c r="A252" s="2">
        <f>GDP_Quarterly[[#This Row],[DATE]]</f>
        <v>22282</v>
      </c>
      <c r="B252">
        <f>GDP_Quarterly[[#This Row],[GDPC1]]</f>
        <v>3493.703</v>
      </c>
      <c r="C252" s="2" t="str">
        <f>IFERROR(INDEX('S&amp;P 500 (1M)'!A:G,MATCH(EDATE(A252, -$T$2),'S&amp;P 500 (1M)'!A:A,0),1), "")</f>
        <v/>
      </c>
      <c r="D252" s="4" t="str">
        <f>IFERROR(INDEX('S&amp;P 500 (1M)'!A:G,MATCH(EDATE(A252, -$T$2),'S&amp;P 500 (1M)'!A:A,0),6), "")</f>
        <v/>
      </c>
    </row>
    <row r="253" spans="1:4" x14ac:dyDescent="0.25">
      <c r="A253" s="2">
        <f>GDP_Quarterly[[#This Row],[DATE]]</f>
        <v>22190</v>
      </c>
      <c r="B253">
        <f>GDP_Quarterly[[#This Row],[GDPC1]]</f>
        <v>3470.2779999999998</v>
      </c>
      <c r="C253" s="2" t="str">
        <f>IFERROR(INDEX('S&amp;P 500 (1M)'!A:G,MATCH(EDATE(A253, -$T$2),'S&amp;P 500 (1M)'!A:A,0),1), "")</f>
        <v/>
      </c>
      <c r="D253" s="4" t="str">
        <f>IFERROR(INDEX('S&amp;P 500 (1M)'!A:G,MATCH(EDATE(A253, -$T$2),'S&amp;P 500 (1M)'!A:A,0),6), "")</f>
        <v/>
      </c>
    </row>
    <row r="254" spans="1:4" x14ac:dyDescent="0.25">
      <c r="A254" s="2">
        <f>GDP_Quarterly[[#This Row],[DATE]]</f>
        <v>22098</v>
      </c>
      <c r="B254">
        <f>GDP_Quarterly[[#This Row],[GDPC1]]</f>
        <v>3515.3850000000002</v>
      </c>
      <c r="C254" s="2" t="str">
        <f>IFERROR(INDEX('S&amp;P 500 (1M)'!A:G,MATCH(EDATE(A254, -$T$2),'S&amp;P 500 (1M)'!A:A,0),1), "")</f>
        <v/>
      </c>
      <c r="D254" s="4" t="str">
        <f>IFERROR(INDEX('S&amp;P 500 (1M)'!A:G,MATCH(EDATE(A254, -$T$2),'S&amp;P 500 (1M)'!A:A,0),6), "")</f>
        <v/>
      </c>
    </row>
    <row r="255" spans="1:4" x14ac:dyDescent="0.25">
      <c r="A255" s="2">
        <f>GDP_Quarterly[[#This Row],[DATE]]</f>
        <v>22007</v>
      </c>
      <c r="B255">
        <f>GDP_Quarterly[[#This Row],[GDPC1]]</f>
        <v>3498.2460000000001</v>
      </c>
      <c r="C255" s="2" t="str">
        <f>IFERROR(INDEX('S&amp;P 500 (1M)'!A:G,MATCH(EDATE(A255, -$T$2),'S&amp;P 500 (1M)'!A:A,0),1), "")</f>
        <v/>
      </c>
      <c r="D255" s="4" t="str">
        <f>IFERROR(INDEX('S&amp;P 500 (1M)'!A:G,MATCH(EDATE(A255, -$T$2),'S&amp;P 500 (1M)'!A:A,0),6), "")</f>
        <v/>
      </c>
    </row>
    <row r="256" spans="1:4" x14ac:dyDescent="0.25">
      <c r="A256" s="2">
        <f>GDP_Quarterly[[#This Row],[DATE]]</f>
        <v>21916</v>
      </c>
      <c r="B256">
        <f>GDP_Quarterly[[#This Row],[GDPC1]]</f>
        <v>3517.181</v>
      </c>
      <c r="C256" s="2" t="str">
        <f>IFERROR(INDEX('S&amp;P 500 (1M)'!A:G,MATCH(EDATE(A256, -$T$2),'S&amp;P 500 (1M)'!A:A,0),1), "")</f>
        <v/>
      </c>
      <c r="D256" s="4" t="str">
        <f>IFERROR(INDEX('S&amp;P 500 (1M)'!A:G,MATCH(EDATE(A256, -$T$2),'S&amp;P 500 (1M)'!A:A,0),6), "")</f>
        <v/>
      </c>
    </row>
    <row r="257" spans="1:4" x14ac:dyDescent="0.25">
      <c r="A257" s="2">
        <f>GDP_Quarterly[[#This Row],[DATE]]</f>
        <v>21824</v>
      </c>
      <c r="B257">
        <f>GDP_Quarterly[[#This Row],[GDPC1]]</f>
        <v>3439.8319999999999</v>
      </c>
      <c r="C257" s="2" t="str">
        <f>IFERROR(INDEX('S&amp;P 500 (1M)'!A:G,MATCH(EDATE(A257, -$T$2),'S&amp;P 500 (1M)'!A:A,0),1), "")</f>
        <v/>
      </c>
      <c r="D257" s="4" t="str">
        <f>IFERROR(INDEX('S&amp;P 500 (1M)'!A:G,MATCH(EDATE(A257, -$T$2),'S&amp;P 500 (1M)'!A:A,0),6), "")</f>
        <v/>
      </c>
    </row>
    <row r="258" spans="1:4" x14ac:dyDescent="0.25">
      <c r="A258" s="2">
        <f>GDP_Quarterly[[#This Row],[DATE]]</f>
        <v>21732</v>
      </c>
      <c r="B258">
        <f>GDP_Quarterly[[#This Row],[GDPC1]]</f>
        <v>3430.0569999999998</v>
      </c>
      <c r="C258" s="2" t="str">
        <f>IFERROR(INDEX('S&amp;P 500 (1M)'!A:G,MATCH(EDATE(A258, -$T$2),'S&amp;P 500 (1M)'!A:A,0),1), "")</f>
        <v/>
      </c>
      <c r="D258" s="4" t="str">
        <f>IFERROR(INDEX('S&amp;P 500 (1M)'!A:G,MATCH(EDATE(A258, -$T$2),'S&amp;P 500 (1M)'!A:A,0),6), "")</f>
        <v/>
      </c>
    </row>
    <row r="259" spans="1:4" x14ac:dyDescent="0.25">
      <c r="A259" s="2">
        <f>GDP_Quarterly[[#This Row],[DATE]]</f>
        <v>21641</v>
      </c>
      <c r="B259">
        <f>GDP_Quarterly[[#This Row],[GDPC1]]</f>
        <v>3427.6669999999999</v>
      </c>
      <c r="C259" s="2" t="str">
        <f>IFERROR(INDEX('S&amp;P 500 (1M)'!A:G,MATCH(EDATE(A259, -$T$2),'S&amp;P 500 (1M)'!A:A,0),1), "")</f>
        <v/>
      </c>
      <c r="D259" s="4" t="str">
        <f>IFERROR(INDEX('S&amp;P 500 (1M)'!A:G,MATCH(EDATE(A259, -$T$2),'S&amp;P 500 (1M)'!A:A,0),6), "")</f>
        <v/>
      </c>
    </row>
    <row r="260" spans="1:4" x14ac:dyDescent="0.25">
      <c r="A260" s="2">
        <f>GDP_Quarterly[[#This Row],[DATE]]</f>
        <v>21551</v>
      </c>
      <c r="B260">
        <f>GDP_Quarterly[[#This Row],[GDPC1]]</f>
        <v>3352.1289999999999</v>
      </c>
      <c r="C260" s="2" t="str">
        <f>IFERROR(INDEX('S&amp;P 500 (1M)'!A:G,MATCH(EDATE(A260, -$T$2),'S&amp;P 500 (1M)'!A:A,0),1), "")</f>
        <v/>
      </c>
      <c r="D260" s="4" t="str">
        <f>IFERROR(INDEX('S&amp;P 500 (1M)'!A:G,MATCH(EDATE(A260, -$T$2),'S&amp;P 500 (1M)'!A:A,0),6), "")</f>
        <v/>
      </c>
    </row>
    <row r="261" spans="1:4" x14ac:dyDescent="0.25">
      <c r="A261" s="2">
        <f>GDP_Quarterly[[#This Row],[DATE]]</f>
        <v>21459</v>
      </c>
      <c r="B261">
        <f>GDP_Quarterly[[#This Row],[GDPC1]]</f>
        <v>3289.0320000000002</v>
      </c>
      <c r="C261" s="2" t="str">
        <f>IFERROR(INDEX('S&amp;P 500 (1M)'!A:G,MATCH(EDATE(A261, -$T$2),'S&amp;P 500 (1M)'!A:A,0),1), "")</f>
        <v/>
      </c>
      <c r="D261" s="4" t="str">
        <f>IFERROR(INDEX('S&amp;P 500 (1M)'!A:G,MATCH(EDATE(A261, -$T$2),'S&amp;P 500 (1M)'!A:A,0),6), "")</f>
        <v/>
      </c>
    </row>
    <row r="262" spans="1:4" x14ac:dyDescent="0.25">
      <c r="A262" s="2">
        <f>GDP_Quarterly[[#This Row],[DATE]]</f>
        <v>21367</v>
      </c>
      <c r="B262">
        <f>GDP_Quarterly[[#This Row],[GDPC1]]</f>
        <v>3213.884</v>
      </c>
      <c r="C262" s="2" t="str">
        <f>IFERROR(INDEX('S&amp;P 500 (1M)'!A:G,MATCH(EDATE(A262, -$T$2),'S&amp;P 500 (1M)'!A:A,0),1), "")</f>
        <v/>
      </c>
      <c r="D262" s="4" t="str">
        <f>IFERROR(INDEX('S&amp;P 500 (1M)'!A:G,MATCH(EDATE(A262, -$T$2),'S&amp;P 500 (1M)'!A:A,0),6), "")</f>
        <v/>
      </c>
    </row>
    <row r="263" spans="1:4" x14ac:dyDescent="0.25">
      <c r="A263" s="2">
        <f>GDP_Quarterly[[#This Row],[DATE]]</f>
        <v>21276</v>
      </c>
      <c r="B263">
        <f>GDP_Quarterly[[#This Row],[GDPC1]]</f>
        <v>3141.2240000000002</v>
      </c>
      <c r="C263" s="2" t="str">
        <f>IFERROR(INDEX('S&amp;P 500 (1M)'!A:G,MATCH(EDATE(A263, -$T$2),'S&amp;P 500 (1M)'!A:A,0),1), "")</f>
        <v/>
      </c>
      <c r="D263" s="4" t="str">
        <f>IFERROR(INDEX('S&amp;P 500 (1M)'!A:G,MATCH(EDATE(A263, -$T$2),'S&amp;P 500 (1M)'!A:A,0),6), "")</f>
        <v/>
      </c>
    </row>
    <row r="264" spans="1:4" x14ac:dyDescent="0.25">
      <c r="A264" s="2">
        <f>GDP_Quarterly[[#This Row],[DATE]]</f>
        <v>21186</v>
      </c>
      <c r="B264">
        <f>GDP_Quarterly[[#This Row],[GDPC1]]</f>
        <v>3120.7240000000002</v>
      </c>
      <c r="C264" s="2" t="str">
        <f>IFERROR(INDEX('S&amp;P 500 (1M)'!A:G,MATCH(EDATE(A264, -$T$2),'S&amp;P 500 (1M)'!A:A,0),1), "")</f>
        <v/>
      </c>
      <c r="D264" s="4" t="str">
        <f>IFERROR(INDEX('S&amp;P 500 (1M)'!A:G,MATCH(EDATE(A264, -$T$2),'S&amp;P 500 (1M)'!A:A,0),6), "")</f>
        <v/>
      </c>
    </row>
    <row r="265" spans="1:4" x14ac:dyDescent="0.25">
      <c r="A265" s="2">
        <f>GDP_Quarterly[[#This Row],[DATE]]</f>
        <v>21094</v>
      </c>
      <c r="B265">
        <f>GDP_Quarterly[[#This Row],[GDPC1]]</f>
        <v>3203.8939999999998</v>
      </c>
      <c r="C265" s="2" t="str">
        <f>IFERROR(INDEX('S&amp;P 500 (1M)'!A:G,MATCH(EDATE(A265, -$T$2),'S&amp;P 500 (1M)'!A:A,0),1), "")</f>
        <v/>
      </c>
      <c r="D265" s="4" t="str">
        <f>IFERROR(INDEX('S&amp;P 500 (1M)'!A:G,MATCH(EDATE(A265, -$T$2),'S&amp;P 500 (1M)'!A:A,0),6), "")</f>
        <v/>
      </c>
    </row>
    <row r="266" spans="1:4" x14ac:dyDescent="0.25">
      <c r="A266" s="2">
        <f>GDP_Quarterly[[#This Row],[DATE]]</f>
        <v>21002</v>
      </c>
      <c r="B266">
        <f>GDP_Quarterly[[#This Row],[GDPC1]]</f>
        <v>3237.386</v>
      </c>
      <c r="C266" s="2" t="str">
        <f>IFERROR(INDEX('S&amp;P 500 (1M)'!A:G,MATCH(EDATE(A266, -$T$2),'S&amp;P 500 (1M)'!A:A,0),1), "")</f>
        <v/>
      </c>
      <c r="D266" s="4" t="str">
        <f>IFERROR(INDEX('S&amp;P 500 (1M)'!A:G,MATCH(EDATE(A266, -$T$2),'S&amp;P 500 (1M)'!A:A,0),6), "")</f>
        <v/>
      </c>
    </row>
    <row r="267" spans="1:4" x14ac:dyDescent="0.25">
      <c r="A267" s="2">
        <f>GDP_Quarterly[[#This Row],[DATE]]</f>
        <v>20911</v>
      </c>
      <c r="B267">
        <f>GDP_Quarterly[[#This Row],[GDPC1]]</f>
        <v>3205.97</v>
      </c>
      <c r="C267" s="2" t="str">
        <f>IFERROR(INDEX('S&amp;P 500 (1M)'!A:G,MATCH(EDATE(A267, -$T$2),'S&amp;P 500 (1M)'!A:A,0),1), "")</f>
        <v/>
      </c>
      <c r="D267" s="4" t="str">
        <f>IFERROR(INDEX('S&amp;P 500 (1M)'!A:G,MATCH(EDATE(A267, -$T$2),'S&amp;P 500 (1M)'!A:A,0),6), "")</f>
        <v/>
      </c>
    </row>
    <row r="268" spans="1:4" x14ac:dyDescent="0.25">
      <c r="A268" s="2">
        <f>GDP_Quarterly[[#This Row],[DATE]]</f>
        <v>20821</v>
      </c>
      <c r="B268">
        <f>GDP_Quarterly[[#This Row],[GDPC1]]</f>
        <v>3213.011</v>
      </c>
      <c r="C268" s="2" t="str">
        <f>IFERROR(INDEX('S&amp;P 500 (1M)'!A:G,MATCH(EDATE(A268, -$T$2),'S&amp;P 500 (1M)'!A:A,0),1), "")</f>
        <v/>
      </c>
      <c r="D268" s="4" t="str">
        <f>IFERROR(INDEX('S&amp;P 500 (1M)'!A:G,MATCH(EDATE(A268, -$T$2),'S&amp;P 500 (1M)'!A:A,0),6), "")</f>
        <v/>
      </c>
    </row>
    <row r="269" spans="1:4" x14ac:dyDescent="0.25">
      <c r="A269" s="2">
        <f>GDP_Quarterly[[#This Row],[DATE]]</f>
        <v>20729</v>
      </c>
      <c r="B269">
        <f>GDP_Quarterly[[#This Row],[GDPC1]]</f>
        <v>3192.57</v>
      </c>
      <c r="C269" s="2" t="str">
        <f>IFERROR(INDEX('S&amp;P 500 (1M)'!A:G,MATCH(EDATE(A269, -$T$2),'S&amp;P 500 (1M)'!A:A,0),1), "")</f>
        <v/>
      </c>
      <c r="D269" s="4" t="str">
        <f>IFERROR(INDEX('S&amp;P 500 (1M)'!A:G,MATCH(EDATE(A269, -$T$2),'S&amp;P 500 (1M)'!A:A,0),6), "")</f>
        <v/>
      </c>
    </row>
    <row r="270" spans="1:4" x14ac:dyDescent="0.25">
      <c r="A270" s="2">
        <f>GDP_Quarterly[[#This Row],[DATE]]</f>
        <v>20637</v>
      </c>
      <c r="B270">
        <f>GDP_Quarterly[[#This Row],[GDPC1]]</f>
        <v>3140.8739999999998</v>
      </c>
      <c r="C270" s="2" t="str">
        <f>IFERROR(INDEX('S&amp;P 500 (1M)'!A:G,MATCH(EDATE(A270, -$T$2),'S&amp;P 500 (1M)'!A:A,0),1), "")</f>
        <v/>
      </c>
      <c r="D270" s="4" t="str">
        <f>IFERROR(INDEX('S&amp;P 500 (1M)'!A:G,MATCH(EDATE(A270, -$T$2),'S&amp;P 500 (1M)'!A:A,0),6), "")</f>
        <v/>
      </c>
    </row>
    <row r="271" spans="1:4" x14ac:dyDescent="0.25">
      <c r="A271" s="2">
        <f>GDP_Quarterly[[#This Row],[DATE]]</f>
        <v>20546</v>
      </c>
      <c r="B271">
        <f>GDP_Quarterly[[#This Row],[GDPC1]]</f>
        <v>3143.694</v>
      </c>
      <c r="C271" s="2" t="str">
        <f>IFERROR(INDEX('S&amp;P 500 (1M)'!A:G,MATCH(EDATE(A271, -$T$2),'S&amp;P 500 (1M)'!A:A,0),1), "")</f>
        <v/>
      </c>
      <c r="D271" s="4" t="str">
        <f>IFERROR(INDEX('S&amp;P 500 (1M)'!A:G,MATCH(EDATE(A271, -$T$2),'S&amp;P 500 (1M)'!A:A,0),6), "")</f>
        <v/>
      </c>
    </row>
    <row r="272" spans="1:4" x14ac:dyDescent="0.25">
      <c r="A272" s="2">
        <f>GDP_Quarterly[[#This Row],[DATE]]</f>
        <v>20455</v>
      </c>
      <c r="B272">
        <f>GDP_Quarterly[[#This Row],[GDPC1]]</f>
        <v>3117.922</v>
      </c>
      <c r="C272" s="2" t="str">
        <f>IFERROR(INDEX('S&amp;P 500 (1M)'!A:G,MATCH(EDATE(A272, -$T$2),'S&amp;P 500 (1M)'!A:A,0),1), "")</f>
        <v/>
      </c>
      <c r="D272" s="4" t="str">
        <f>IFERROR(INDEX('S&amp;P 500 (1M)'!A:G,MATCH(EDATE(A272, -$T$2),'S&amp;P 500 (1M)'!A:A,0),6), "")</f>
        <v/>
      </c>
    </row>
    <row r="273" spans="1:4" x14ac:dyDescent="0.25">
      <c r="A273" s="2">
        <f>GDP_Quarterly[[#This Row],[DATE]]</f>
        <v>20363</v>
      </c>
      <c r="B273">
        <f>GDP_Quarterly[[#This Row],[GDPC1]]</f>
        <v>3130.0680000000002</v>
      </c>
      <c r="C273" s="2" t="str">
        <f>IFERROR(INDEX('S&amp;P 500 (1M)'!A:G,MATCH(EDATE(A273, -$T$2),'S&amp;P 500 (1M)'!A:A,0),1), "")</f>
        <v/>
      </c>
      <c r="D273" s="4" t="str">
        <f>IFERROR(INDEX('S&amp;P 500 (1M)'!A:G,MATCH(EDATE(A273, -$T$2),'S&amp;P 500 (1M)'!A:A,0),6), "")</f>
        <v/>
      </c>
    </row>
    <row r="274" spans="1:4" x14ac:dyDescent="0.25">
      <c r="A274" s="2">
        <f>GDP_Quarterly[[#This Row],[DATE]]</f>
        <v>20271</v>
      </c>
      <c r="B274">
        <f>GDP_Quarterly[[#This Row],[GDPC1]]</f>
        <v>3111.3789999999999</v>
      </c>
      <c r="C274" s="2" t="str">
        <f>IFERROR(INDEX('S&amp;P 500 (1M)'!A:G,MATCH(EDATE(A274, -$T$2),'S&amp;P 500 (1M)'!A:A,0),1), "")</f>
        <v/>
      </c>
      <c r="D274" s="4" t="str">
        <f>IFERROR(INDEX('S&amp;P 500 (1M)'!A:G,MATCH(EDATE(A274, -$T$2),'S&amp;P 500 (1M)'!A:A,0),6), "")</f>
        <v/>
      </c>
    </row>
    <row r="275" spans="1:4" x14ac:dyDescent="0.25">
      <c r="A275" s="2">
        <f>GDP_Quarterly[[#This Row],[DATE]]</f>
        <v>20180</v>
      </c>
      <c r="B275">
        <f>GDP_Quarterly[[#This Row],[GDPC1]]</f>
        <v>3069.91</v>
      </c>
      <c r="C275" s="2" t="str">
        <f>IFERROR(INDEX('S&amp;P 500 (1M)'!A:G,MATCH(EDATE(A275, -$T$2),'S&amp;P 500 (1M)'!A:A,0),1), "")</f>
        <v/>
      </c>
      <c r="D275" s="4" t="str">
        <f>IFERROR(INDEX('S&amp;P 500 (1M)'!A:G,MATCH(EDATE(A275, -$T$2),'S&amp;P 500 (1M)'!A:A,0),6), "")</f>
        <v/>
      </c>
    </row>
    <row r="276" spans="1:4" x14ac:dyDescent="0.25">
      <c r="A276" s="2">
        <f>GDP_Quarterly[[#This Row],[DATE]]</f>
        <v>20090</v>
      </c>
      <c r="B276">
        <f>GDP_Quarterly[[#This Row],[GDPC1]]</f>
        <v>3020.7460000000001</v>
      </c>
      <c r="C276" s="2" t="str">
        <f>IFERROR(INDEX('S&amp;P 500 (1M)'!A:G,MATCH(EDATE(A276, -$T$2),'S&amp;P 500 (1M)'!A:A,0),1), "")</f>
        <v/>
      </c>
      <c r="D276" s="4" t="str">
        <f>IFERROR(INDEX('S&amp;P 500 (1M)'!A:G,MATCH(EDATE(A276, -$T$2),'S&amp;P 500 (1M)'!A:A,0),6), "")</f>
        <v/>
      </c>
    </row>
    <row r="277" spans="1:4" x14ac:dyDescent="0.25">
      <c r="A277" s="2">
        <f>GDP_Quarterly[[#This Row],[DATE]]</f>
        <v>19998</v>
      </c>
      <c r="B277">
        <f>GDP_Quarterly[[#This Row],[GDPC1]]</f>
        <v>2936.8519999999999</v>
      </c>
      <c r="C277" s="2" t="str">
        <f>IFERROR(INDEX('S&amp;P 500 (1M)'!A:G,MATCH(EDATE(A277, -$T$2),'S&amp;P 500 (1M)'!A:A,0),1), "")</f>
        <v/>
      </c>
      <c r="D277" s="4" t="str">
        <f>IFERROR(INDEX('S&amp;P 500 (1M)'!A:G,MATCH(EDATE(A277, -$T$2),'S&amp;P 500 (1M)'!A:A,0),6), "")</f>
        <v/>
      </c>
    </row>
    <row r="278" spans="1:4" x14ac:dyDescent="0.25">
      <c r="A278" s="2">
        <f>GDP_Quarterly[[#This Row],[DATE]]</f>
        <v>19906</v>
      </c>
      <c r="B278">
        <f>GDP_Quarterly[[#This Row],[GDPC1]]</f>
        <v>2880.482</v>
      </c>
      <c r="C278" s="2" t="str">
        <f>IFERROR(INDEX('S&amp;P 500 (1M)'!A:G,MATCH(EDATE(A278, -$T$2),'S&amp;P 500 (1M)'!A:A,0),1), "")</f>
        <v/>
      </c>
      <c r="D278" s="4" t="str">
        <f>IFERROR(INDEX('S&amp;P 500 (1M)'!A:G,MATCH(EDATE(A278, -$T$2),'S&amp;P 500 (1M)'!A:A,0),6), "")</f>
        <v/>
      </c>
    </row>
    <row r="279" spans="1:4" x14ac:dyDescent="0.25">
      <c r="A279" s="2">
        <f>GDP_Quarterly[[#This Row],[DATE]]</f>
        <v>19815</v>
      </c>
      <c r="B279">
        <f>GDP_Quarterly[[#This Row],[GDPC1]]</f>
        <v>2848.3049999999998</v>
      </c>
      <c r="C279" s="2" t="str">
        <f>IFERROR(INDEX('S&amp;P 500 (1M)'!A:G,MATCH(EDATE(A279, -$T$2),'S&amp;P 500 (1M)'!A:A,0),1), "")</f>
        <v/>
      </c>
      <c r="D279" s="4" t="str">
        <f>IFERROR(INDEX('S&amp;P 500 (1M)'!A:G,MATCH(EDATE(A279, -$T$2),'S&amp;P 500 (1M)'!A:A,0),6), "")</f>
        <v/>
      </c>
    </row>
    <row r="280" spans="1:4" x14ac:dyDescent="0.25">
      <c r="A280" s="2">
        <f>GDP_Quarterly[[#This Row],[DATE]]</f>
        <v>19725</v>
      </c>
      <c r="B280">
        <f>GDP_Quarterly[[#This Row],[GDPC1]]</f>
        <v>2845.192</v>
      </c>
      <c r="C280" s="2" t="str">
        <f>IFERROR(INDEX('S&amp;P 500 (1M)'!A:G,MATCH(EDATE(A280, -$T$2),'S&amp;P 500 (1M)'!A:A,0),1), "")</f>
        <v/>
      </c>
      <c r="D280" s="4" t="str">
        <f>IFERROR(INDEX('S&amp;P 500 (1M)'!A:G,MATCH(EDATE(A280, -$T$2),'S&amp;P 500 (1M)'!A:A,0),6), "")</f>
        <v/>
      </c>
    </row>
    <row r="281" spans="1:4" x14ac:dyDescent="0.25">
      <c r="A281" s="2">
        <f>GDP_Quarterly[[#This Row],[DATE]]</f>
        <v>19633</v>
      </c>
      <c r="B281">
        <f>GDP_Quarterly[[#This Row],[GDPC1]]</f>
        <v>2858.8449999999998</v>
      </c>
      <c r="C281" s="2" t="str">
        <f>IFERROR(INDEX('S&amp;P 500 (1M)'!A:G,MATCH(EDATE(A281, -$T$2),'S&amp;P 500 (1M)'!A:A,0),1), "")</f>
        <v/>
      </c>
      <c r="D281" s="4" t="str">
        <f>IFERROR(INDEX('S&amp;P 500 (1M)'!A:G,MATCH(EDATE(A281, -$T$2),'S&amp;P 500 (1M)'!A:A,0),6), "")</f>
        <v/>
      </c>
    </row>
    <row r="282" spans="1:4" x14ac:dyDescent="0.25">
      <c r="A282" s="2">
        <f>GDP_Quarterly[[#This Row],[DATE]]</f>
        <v>19541</v>
      </c>
      <c r="B282">
        <f>GDP_Quarterly[[#This Row],[GDPC1]]</f>
        <v>2902.7849999999999</v>
      </c>
      <c r="C282" s="2" t="str">
        <f>IFERROR(INDEX('S&amp;P 500 (1M)'!A:G,MATCH(EDATE(A282, -$T$2),'S&amp;P 500 (1M)'!A:A,0),1), "")</f>
        <v/>
      </c>
      <c r="D282" s="4" t="str">
        <f>IFERROR(INDEX('S&amp;P 500 (1M)'!A:G,MATCH(EDATE(A282, -$T$2),'S&amp;P 500 (1M)'!A:A,0),6), "")</f>
        <v/>
      </c>
    </row>
    <row r="283" spans="1:4" x14ac:dyDescent="0.25">
      <c r="A283" s="2">
        <f>GDP_Quarterly[[#This Row],[DATE]]</f>
        <v>19450</v>
      </c>
      <c r="B283">
        <f>GDP_Quarterly[[#This Row],[GDPC1]]</f>
        <v>2919.2060000000001</v>
      </c>
      <c r="C283" s="2" t="str">
        <f>IFERROR(INDEX('S&amp;P 500 (1M)'!A:G,MATCH(EDATE(A283, -$T$2),'S&amp;P 500 (1M)'!A:A,0),1), "")</f>
        <v/>
      </c>
      <c r="D283" s="4" t="str">
        <f>IFERROR(INDEX('S&amp;P 500 (1M)'!A:G,MATCH(EDATE(A283, -$T$2),'S&amp;P 500 (1M)'!A:A,0),6), "")</f>
        <v/>
      </c>
    </row>
    <row r="284" spans="1:4" x14ac:dyDescent="0.25">
      <c r="A284" s="2">
        <f>GDP_Quarterly[[#This Row],[DATE]]</f>
        <v>19360</v>
      </c>
      <c r="B284">
        <f>GDP_Quarterly[[#This Row],[GDPC1]]</f>
        <v>2896.8110000000001</v>
      </c>
      <c r="C284" s="2" t="str">
        <f>IFERROR(INDEX('S&amp;P 500 (1M)'!A:G,MATCH(EDATE(A284, -$T$2),'S&amp;P 500 (1M)'!A:A,0),1), "")</f>
        <v/>
      </c>
      <c r="D284" s="4" t="str">
        <f>IFERROR(INDEX('S&amp;P 500 (1M)'!A:G,MATCH(EDATE(A284, -$T$2),'S&amp;P 500 (1M)'!A:A,0),6), "")</f>
        <v/>
      </c>
    </row>
    <row r="285" spans="1:4" x14ac:dyDescent="0.25">
      <c r="A285" s="2">
        <f>GDP_Quarterly[[#This Row],[DATE]]</f>
        <v>19268</v>
      </c>
      <c r="B285">
        <f>GDP_Quarterly[[#This Row],[GDPC1]]</f>
        <v>2843.9409999999998</v>
      </c>
      <c r="C285" s="2" t="str">
        <f>IFERROR(INDEX('S&amp;P 500 (1M)'!A:G,MATCH(EDATE(A285, -$T$2),'S&amp;P 500 (1M)'!A:A,0),1), "")</f>
        <v/>
      </c>
      <c r="D285" s="4" t="str">
        <f>IFERROR(INDEX('S&amp;P 500 (1M)'!A:G,MATCH(EDATE(A285, -$T$2),'S&amp;P 500 (1M)'!A:A,0),6), "")</f>
        <v/>
      </c>
    </row>
    <row r="286" spans="1:4" x14ac:dyDescent="0.25">
      <c r="A286" s="2">
        <f>GDP_Quarterly[[#This Row],[DATE]]</f>
        <v>19176</v>
      </c>
      <c r="B286">
        <f>GDP_Quarterly[[#This Row],[GDPC1]]</f>
        <v>2753.5169999999998</v>
      </c>
      <c r="C286" s="2" t="str">
        <f>IFERROR(INDEX('S&amp;P 500 (1M)'!A:G,MATCH(EDATE(A286, -$T$2),'S&amp;P 500 (1M)'!A:A,0),1), "")</f>
        <v/>
      </c>
      <c r="D286" s="4" t="str">
        <f>IFERROR(INDEX('S&amp;P 500 (1M)'!A:G,MATCH(EDATE(A286, -$T$2),'S&amp;P 500 (1M)'!A:A,0),6), "")</f>
        <v/>
      </c>
    </row>
    <row r="287" spans="1:4" x14ac:dyDescent="0.25">
      <c r="A287" s="2">
        <f>GDP_Quarterly[[#This Row],[DATE]]</f>
        <v>19085</v>
      </c>
      <c r="B287">
        <f>GDP_Quarterly[[#This Row],[GDPC1]]</f>
        <v>2733.8</v>
      </c>
      <c r="C287" s="2" t="str">
        <f>IFERROR(INDEX('S&amp;P 500 (1M)'!A:G,MATCH(EDATE(A287, -$T$2),'S&amp;P 500 (1M)'!A:A,0),1), "")</f>
        <v/>
      </c>
      <c r="D287" s="4" t="str">
        <f>IFERROR(INDEX('S&amp;P 500 (1M)'!A:G,MATCH(EDATE(A287, -$T$2),'S&amp;P 500 (1M)'!A:A,0),6), "")</f>
        <v/>
      </c>
    </row>
    <row r="288" spans="1:4" x14ac:dyDescent="0.25">
      <c r="A288" s="2">
        <f>GDP_Quarterly[[#This Row],[DATE]]</f>
        <v>18994</v>
      </c>
      <c r="B288">
        <f>GDP_Quarterly[[#This Row],[GDPC1]]</f>
        <v>2727.9540000000002</v>
      </c>
      <c r="C288" s="2" t="str">
        <f>IFERROR(INDEX('S&amp;P 500 (1M)'!A:G,MATCH(EDATE(A288, -$T$2),'S&amp;P 500 (1M)'!A:A,0),1), "")</f>
        <v/>
      </c>
      <c r="D288" s="4" t="str">
        <f>IFERROR(INDEX('S&amp;P 500 (1M)'!A:G,MATCH(EDATE(A288, -$T$2),'S&amp;P 500 (1M)'!A:A,0),6), "")</f>
        <v/>
      </c>
    </row>
    <row r="289" spans="1:4" x14ac:dyDescent="0.25">
      <c r="A289" s="2">
        <f>GDP_Quarterly[[#This Row],[DATE]]</f>
        <v>18902</v>
      </c>
      <c r="B289">
        <f>GDP_Quarterly[[#This Row],[GDPC1]]</f>
        <v>2699.1559999999999</v>
      </c>
      <c r="C289" s="2" t="str">
        <f>IFERROR(INDEX('S&amp;P 500 (1M)'!A:G,MATCH(EDATE(A289, -$T$2),'S&amp;P 500 (1M)'!A:A,0),1), "")</f>
        <v/>
      </c>
      <c r="D289" s="4" t="str">
        <f>IFERROR(INDEX('S&amp;P 500 (1M)'!A:G,MATCH(EDATE(A289, -$T$2),'S&amp;P 500 (1M)'!A:A,0),6), "")</f>
        <v/>
      </c>
    </row>
    <row r="290" spans="1:4" x14ac:dyDescent="0.25">
      <c r="A290" s="2">
        <f>GDP_Quarterly[[#This Row],[DATE]]</f>
        <v>18810</v>
      </c>
      <c r="B290">
        <f>GDP_Quarterly[[#This Row],[GDPC1]]</f>
        <v>2693.259</v>
      </c>
      <c r="C290" s="2" t="str">
        <f>IFERROR(INDEX('S&amp;P 500 (1M)'!A:G,MATCH(EDATE(A290, -$T$2),'S&amp;P 500 (1M)'!A:A,0),1), "")</f>
        <v/>
      </c>
      <c r="D290" s="4" t="str">
        <f>IFERROR(INDEX('S&amp;P 500 (1M)'!A:G,MATCH(EDATE(A290, -$T$2),'S&amp;P 500 (1M)'!A:A,0),6), "")</f>
        <v/>
      </c>
    </row>
    <row r="291" spans="1:4" x14ac:dyDescent="0.25">
      <c r="A291" s="2">
        <f>GDP_Quarterly[[#This Row],[DATE]]</f>
        <v>18719</v>
      </c>
      <c r="B291">
        <f>GDP_Quarterly[[#This Row],[GDPC1]]</f>
        <v>2638.8980000000001</v>
      </c>
      <c r="C291" s="2" t="str">
        <f>IFERROR(INDEX('S&amp;P 500 (1M)'!A:G,MATCH(EDATE(A291, -$T$2),'S&amp;P 500 (1M)'!A:A,0),1), "")</f>
        <v/>
      </c>
      <c r="D291" s="4" t="str">
        <f>IFERROR(INDEX('S&amp;P 500 (1M)'!A:G,MATCH(EDATE(A291, -$T$2),'S&amp;P 500 (1M)'!A:A,0),6), "")</f>
        <v/>
      </c>
    </row>
    <row r="292" spans="1:4" x14ac:dyDescent="0.25">
      <c r="A292" s="2">
        <f>GDP_Quarterly[[#This Row],[DATE]]</f>
        <v>18629</v>
      </c>
      <c r="B292">
        <f>GDP_Quarterly[[#This Row],[GDPC1]]</f>
        <v>2593.9670000000001</v>
      </c>
      <c r="C292" s="2" t="str">
        <f>IFERROR(INDEX('S&amp;P 500 (1M)'!A:G,MATCH(EDATE(A292, -$T$2),'S&amp;P 500 (1M)'!A:A,0),1), "")</f>
        <v/>
      </c>
      <c r="D292" s="4" t="str">
        <f>IFERROR(INDEX('S&amp;P 500 (1M)'!A:G,MATCH(EDATE(A292, -$T$2),'S&amp;P 500 (1M)'!A:A,0),6), "")</f>
        <v/>
      </c>
    </row>
    <row r="293" spans="1:4" x14ac:dyDescent="0.25">
      <c r="A293" s="2">
        <f>GDP_Quarterly[[#This Row],[DATE]]</f>
        <v>18537</v>
      </c>
      <c r="B293">
        <f>GDP_Quarterly[[#This Row],[GDPC1]]</f>
        <v>2559.2139999999999</v>
      </c>
      <c r="C293" s="2" t="str">
        <f>IFERROR(INDEX('S&amp;P 500 (1M)'!A:G,MATCH(EDATE(A293, -$T$2),'S&amp;P 500 (1M)'!A:A,0),1), "")</f>
        <v/>
      </c>
      <c r="D293" s="4" t="str">
        <f>IFERROR(INDEX('S&amp;P 500 (1M)'!A:G,MATCH(EDATE(A293, -$T$2),'S&amp;P 500 (1M)'!A:A,0),6), "")</f>
        <v/>
      </c>
    </row>
    <row r="294" spans="1:4" x14ac:dyDescent="0.25">
      <c r="A294" s="2">
        <f>GDP_Quarterly[[#This Row],[DATE]]</f>
        <v>18445</v>
      </c>
      <c r="B294">
        <f>GDP_Quarterly[[#This Row],[GDPC1]]</f>
        <v>2511.127</v>
      </c>
      <c r="C294" s="2" t="str">
        <f>IFERROR(INDEX('S&amp;P 500 (1M)'!A:G,MATCH(EDATE(A294, -$T$2),'S&amp;P 500 (1M)'!A:A,0),1), "")</f>
        <v/>
      </c>
      <c r="D294" s="4" t="str">
        <f>IFERROR(INDEX('S&amp;P 500 (1M)'!A:G,MATCH(EDATE(A294, -$T$2),'S&amp;P 500 (1M)'!A:A,0),6), "")</f>
        <v/>
      </c>
    </row>
    <row r="295" spans="1:4" x14ac:dyDescent="0.25">
      <c r="A295" s="2">
        <f>GDP_Quarterly[[#This Row],[DATE]]</f>
        <v>18354</v>
      </c>
      <c r="B295">
        <f>GDP_Quarterly[[#This Row],[GDPC1]]</f>
        <v>2417.6819999999998</v>
      </c>
      <c r="C295" s="2" t="str">
        <f>IFERROR(INDEX('S&amp;P 500 (1M)'!A:G,MATCH(EDATE(A295, -$T$2),'S&amp;P 500 (1M)'!A:A,0),1), "")</f>
        <v/>
      </c>
      <c r="D295" s="4" t="str">
        <f>IFERROR(INDEX('S&amp;P 500 (1M)'!A:G,MATCH(EDATE(A295, -$T$2),'S&amp;P 500 (1M)'!A:A,0),6), "")</f>
        <v/>
      </c>
    </row>
    <row r="296" spans="1:4" x14ac:dyDescent="0.25">
      <c r="A296" s="2">
        <f>GDP_Quarterly[[#This Row],[DATE]]</f>
        <v>18264</v>
      </c>
      <c r="B296">
        <f>GDP_Quarterly[[#This Row],[GDPC1]]</f>
        <v>2346.1039999999998</v>
      </c>
      <c r="C296" s="2" t="str">
        <f>IFERROR(INDEX('S&amp;P 500 (1M)'!A:G,MATCH(EDATE(A296, -$T$2),'S&amp;P 500 (1M)'!A:A,0),1), "")</f>
        <v/>
      </c>
      <c r="D296" s="4" t="str">
        <f>IFERROR(INDEX('S&amp;P 500 (1M)'!A:G,MATCH(EDATE(A296, -$T$2),'S&amp;P 500 (1M)'!A:A,0),6), "")</f>
        <v/>
      </c>
    </row>
    <row r="297" spans="1:4" x14ac:dyDescent="0.25">
      <c r="A297" s="2">
        <f>GDP_Quarterly[[#This Row],[DATE]]</f>
        <v>18172</v>
      </c>
      <c r="B297">
        <f>GDP_Quarterly[[#This Row],[GDPC1]]</f>
        <v>2257.3519999999999</v>
      </c>
      <c r="C297" s="2" t="str">
        <f>IFERROR(INDEX('S&amp;P 500 (1M)'!A:G,MATCH(EDATE(A297, -$T$2),'S&amp;P 500 (1M)'!A:A,0),1), "")</f>
        <v/>
      </c>
      <c r="D297" s="4" t="str">
        <f>IFERROR(INDEX('S&amp;P 500 (1M)'!A:G,MATCH(EDATE(A297, -$T$2),'S&amp;P 500 (1M)'!A:A,0),6), "")</f>
        <v/>
      </c>
    </row>
    <row r="298" spans="1:4" x14ac:dyDescent="0.25">
      <c r="A298" s="2">
        <f>GDP_Quarterly[[#This Row],[DATE]]</f>
        <v>18080</v>
      </c>
      <c r="B298">
        <f>GDP_Quarterly[[#This Row],[GDPC1]]</f>
        <v>2276.424</v>
      </c>
      <c r="C298" s="2" t="str">
        <f>IFERROR(INDEX('S&amp;P 500 (1M)'!A:G,MATCH(EDATE(A298, -$T$2),'S&amp;P 500 (1M)'!A:A,0),1), "")</f>
        <v/>
      </c>
      <c r="D298" s="4" t="str">
        <f>IFERROR(INDEX('S&amp;P 500 (1M)'!A:G,MATCH(EDATE(A298, -$T$2),'S&amp;P 500 (1M)'!A:A,0),6), "")</f>
        <v/>
      </c>
    </row>
    <row r="299" spans="1:4" x14ac:dyDescent="0.25">
      <c r="A299" s="2">
        <f>GDP_Quarterly[[#This Row],[DATE]]</f>
        <v>17989</v>
      </c>
      <c r="B299">
        <f>GDP_Quarterly[[#This Row],[GDPC1]]</f>
        <v>2253.1280000000002</v>
      </c>
      <c r="C299" s="2" t="str">
        <f>IFERROR(INDEX('S&amp;P 500 (1M)'!A:G,MATCH(EDATE(A299, -$T$2),'S&amp;P 500 (1M)'!A:A,0),1), "")</f>
        <v/>
      </c>
      <c r="D299" s="4" t="str">
        <f>IFERROR(INDEX('S&amp;P 500 (1M)'!A:G,MATCH(EDATE(A299, -$T$2),'S&amp;P 500 (1M)'!A:A,0),6), "")</f>
        <v/>
      </c>
    </row>
    <row r="300" spans="1:4" x14ac:dyDescent="0.25">
      <c r="A300" s="2">
        <f>GDP_Quarterly[[#This Row],[DATE]]</f>
        <v>17899</v>
      </c>
      <c r="B300">
        <f>GDP_Quarterly[[#This Row],[GDPC1]]</f>
        <v>2260.8069999999998</v>
      </c>
      <c r="C300" s="2" t="str">
        <f>IFERROR(INDEX('S&amp;P 500 (1M)'!A:G,MATCH(EDATE(A300, -$T$2),'S&amp;P 500 (1M)'!A:A,0),1), "")</f>
        <v/>
      </c>
      <c r="D300" s="4" t="str">
        <f>IFERROR(INDEX('S&amp;P 500 (1M)'!A:G,MATCH(EDATE(A300, -$T$2),'S&amp;P 500 (1M)'!A:A,0),6), "")</f>
        <v/>
      </c>
    </row>
    <row r="301" spans="1:4" x14ac:dyDescent="0.25">
      <c r="A301" s="2">
        <f>GDP_Quarterly[[#This Row],[DATE]]</f>
        <v>17807</v>
      </c>
      <c r="B301">
        <f>GDP_Quarterly[[#This Row],[GDPC1]]</f>
        <v>2292.364</v>
      </c>
      <c r="C301" s="2" t="str">
        <f>IFERROR(INDEX('S&amp;P 500 (1M)'!A:G,MATCH(EDATE(A301, -$T$2),'S&amp;P 500 (1M)'!A:A,0),1), "")</f>
        <v/>
      </c>
      <c r="D301" s="4" t="str">
        <f>IFERROR(INDEX('S&amp;P 500 (1M)'!A:G,MATCH(EDATE(A301, -$T$2),'S&amp;P 500 (1M)'!A:A,0),6), "")</f>
        <v/>
      </c>
    </row>
    <row r="302" spans="1:4" x14ac:dyDescent="0.25">
      <c r="A302" s="2">
        <f>GDP_Quarterly[[#This Row],[DATE]]</f>
        <v>17715</v>
      </c>
      <c r="B302">
        <f>GDP_Quarterly[[#This Row],[GDPC1]]</f>
        <v>2289.77</v>
      </c>
      <c r="C302" s="2" t="str">
        <f>IFERROR(INDEX('S&amp;P 500 (1M)'!A:G,MATCH(EDATE(A302, -$T$2),'S&amp;P 500 (1M)'!A:A,0),1), "")</f>
        <v/>
      </c>
      <c r="D302" s="4" t="str">
        <f>IFERROR(INDEX('S&amp;P 500 (1M)'!A:G,MATCH(EDATE(A302, -$T$2),'S&amp;P 500 (1M)'!A:A,0),6), "")</f>
        <v/>
      </c>
    </row>
    <row r="303" spans="1:4" x14ac:dyDescent="0.25">
      <c r="A303" s="2">
        <f>GDP_Quarterly[[#This Row],[DATE]]</f>
        <v>17624</v>
      </c>
      <c r="B303">
        <f>GDP_Quarterly[[#This Row],[GDPC1]]</f>
        <v>2276.69</v>
      </c>
      <c r="C303" s="2" t="str">
        <f>IFERROR(INDEX('S&amp;P 500 (1M)'!A:G,MATCH(EDATE(A303, -$T$2),'S&amp;P 500 (1M)'!A:A,0),1), "")</f>
        <v/>
      </c>
      <c r="D303" s="4" t="str">
        <f>IFERROR(INDEX('S&amp;P 500 (1M)'!A:G,MATCH(EDATE(A303, -$T$2),'S&amp;P 500 (1M)'!A:A,0),6), "")</f>
        <v/>
      </c>
    </row>
    <row r="304" spans="1:4" x14ac:dyDescent="0.25">
      <c r="A304" s="2">
        <f>GDP_Quarterly[[#This Row],[DATE]]</f>
        <v>17533</v>
      </c>
      <c r="B304">
        <f>GDP_Quarterly[[#This Row],[GDPC1]]</f>
        <v>2239.6819999999998</v>
      </c>
      <c r="C304" s="2" t="str">
        <f>IFERROR(INDEX('S&amp;P 500 (1M)'!A:G,MATCH(EDATE(A304, -$T$2),'S&amp;P 500 (1M)'!A:A,0),1), "")</f>
        <v/>
      </c>
      <c r="D304" s="4" t="str">
        <f>IFERROR(INDEX('S&amp;P 500 (1M)'!A:G,MATCH(EDATE(A304, -$T$2),'S&amp;P 500 (1M)'!A:A,0),6), "")</f>
        <v/>
      </c>
    </row>
    <row r="305" spans="1:4" x14ac:dyDescent="0.25">
      <c r="A305" s="2">
        <f>GDP_Quarterly[[#This Row],[DATE]]</f>
        <v>17441</v>
      </c>
      <c r="B305">
        <f>GDP_Quarterly[[#This Row],[GDPC1]]</f>
        <v>2206.4520000000002</v>
      </c>
      <c r="C305" s="2" t="str">
        <f>IFERROR(INDEX('S&amp;P 500 (1M)'!A:G,MATCH(EDATE(A305, -$T$2),'S&amp;P 500 (1M)'!A:A,0),1), "")</f>
        <v/>
      </c>
      <c r="D305" s="4" t="str">
        <f>IFERROR(INDEX('S&amp;P 500 (1M)'!A:G,MATCH(EDATE(A305, -$T$2),'S&amp;P 500 (1M)'!A:A,0),6), "")</f>
        <v/>
      </c>
    </row>
    <row r="306" spans="1:4" x14ac:dyDescent="0.25">
      <c r="A306" s="2">
        <f>GDP_Quarterly[[#This Row],[DATE]]</f>
        <v>17349</v>
      </c>
      <c r="B306">
        <f>GDP_Quarterly[[#This Row],[GDPC1]]</f>
        <v>2172.4319999999998</v>
      </c>
      <c r="C306" s="2" t="str">
        <f>IFERROR(INDEX('S&amp;P 500 (1M)'!A:G,MATCH(EDATE(A306, -$T$2),'S&amp;P 500 (1M)'!A:A,0),1), "")</f>
        <v/>
      </c>
      <c r="D306" s="4" t="str">
        <f>IFERROR(INDEX('S&amp;P 500 (1M)'!A:G,MATCH(EDATE(A306, -$T$2),'S&amp;P 500 (1M)'!A:A,0),6), "")</f>
        <v/>
      </c>
    </row>
  </sheetData>
  <mergeCells count="2">
    <mergeCell ref="C1:D1"/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DCF2-5502-4F4A-B564-2307CFA490A6}">
  <dimension ref="A1:D1861"/>
  <sheetViews>
    <sheetView workbookViewId="0">
      <selection sqref="A1:B306"/>
    </sheetView>
  </sheetViews>
  <sheetFormatPr baseColWidth="10" defaultRowHeight="15" x14ac:dyDescent="0.25"/>
  <cols>
    <col min="1" max="1" width="10.7109375" bestFit="1" customWidth="1"/>
    <col min="2" max="2" width="10" bestFit="1" customWidth="1"/>
    <col min="4" max="4" width="10.7109375" bestFit="1" customWidth="1"/>
    <col min="5" max="5" width="8.42578125" bestFit="1" customWidth="1"/>
  </cols>
  <sheetData>
    <row r="1" spans="1:4" x14ac:dyDescent="0.25">
      <c r="A1" t="s">
        <v>2</v>
      </c>
      <c r="B1" t="s">
        <v>3</v>
      </c>
    </row>
    <row r="2" spans="1:4" x14ac:dyDescent="0.25">
      <c r="A2" s="2">
        <v>45108</v>
      </c>
      <c r="B2">
        <v>22491.566999999999</v>
      </c>
      <c r="D2" s="2"/>
    </row>
    <row r="3" spans="1:4" x14ac:dyDescent="0.25">
      <c r="A3" s="2">
        <v>45017</v>
      </c>
      <c r="B3">
        <v>22225.35</v>
      </c>
      <c r="D3" s="2"/>
    </row>
    <row r="4" spans="1:4" x14ac:dyDescent="0.25">
      <c r="A4" s="2">
        <v>44927</v>
      </c>
      <c r="B4">
        <v>22112.329000000002</v>
      </c>
      <c r="D4" s="2"/>
    </row>
    <row r="5" spans="1:4" x14ac:dyDescent="0.25">
      <c r="A5" s="2">
        <v>44835</v>
      </c>
      <c r="B5">
        <v>21989.981</v>
      </c>
      <c r="D5" s="2"/>
    </row>
    <row r="6" spans="1:4" x14ac:dyDescent="0.25">
      <c r="A6" s="2">
        <v>44743</v>
      </c>
      <c r="B6">
        <v>21851.133999999998</v>
      </c>
      <c r="D6" s="2"/>
    </row>
    <row r="7" spans="1:4" x14ac:dyDescent="0.25">
      <c r="A7" s="2">
        <v>44652</v>
      </c>
      <c r="B7">
        <v>21708.16</v>
      </c>
      <c r="D7" s="2"/>
    </row>
    <row r="8" spans="1:4" x14ac:dyDescent="0.25">
      <c r="A8" s="2">
        <v>44562</v>
      </c>
      <c r="B8">
        <v>21738.870999999999</v>
      </c>
      <c r="D8" s="2"/>
    </row>
    <row r="9" spans="1:4" x14ac:dyDescent="0.25">
      <c r="A9" s="2">
        <v>44470</v>
      </c>
      <c r="B9">
        <v>21847.601999999999</v>
      </c>
      <c r="D9" s="2"/>
    </row>
    <row r="10" spans="1:4" x14ac:dyDescent="0.25">
      <c r="A10" s="2">
        <v>44378</v>
      </c>
      <c r="B10">
        <v>21483.082999999999</v>
      </c>
      <c r="D10" s="2"/>
    </row>
    <row r="11" spans="1:4" x14ac:dyDescent="0.25">
      <c r="A11" s="2">
        <v>44287</v>
      </c>
      <c r="B11">
        <v>21309.544000000002</v>
      </c>
      <c r="D11" s="2"/>
    </row>
    <row r="12" spans="1:4" x14ac:dyDescent="0.25">
      <c r="A12" s="2">
        <v>44197</v>
      </c>
      <c r="B12">
        <v>20990.541000000001</v>
      </c>
      <c r="D12" s="2"/>
    </row>
    <row r="13" spans="1:4" x14ac:dyDescent="0.25">
      <c r="A13" s="2">
        <v>44105</v>
      </c>
      <c r="B13">
        <v>20724.128000000001</v>
      </c>
      <c r="D13" s="2"/>
    </row>
    <row r="14" spans="1:4" x14ac:dyDescent="0.25">
      <c r="A14" s="2">
        <v>44013</v>
      </c>
      <c r="B14">
        <v>20511.785</v>
      </c>
      <c r="D14" s="2"/>
    </row>
    <row r="15" spans="1:4" x14ac:dyDescent="0.25">
      <c r="A15" s="2">
        <v>43922</v>
      </c>
      <c r="B15">
        <v>19034.830000000002</v>
      </c>
      <c r="D15" s="2"/>
    </row>
    <row r="16" spans="1:4" x14ac:dyDescent="0.25">
      <c r="A16" s="2">
        <v>43831</v>
      </c>
      <c r="B16">
        <v>20665.553</v>
      </c>
      <c r="D16" s="2"/>
    </row>
    <row r="17" spans="1:4" x14ac:dyDescent="0.25">
      <c r="A17" s="2">
        <v>43739</v>
      </c>
      <c r="B17">
        <v>20951.088</v>
      </c>
      <c r="D17" s="2"/>
    </row>
    <row r="18" spans="1:4" x14ac:dyDescent="0.25">
      <c r="A18" s="2">
        <v>43647</v>
      </c>
      <c r="B18">
        <v>20817.580999999998</v>
      </c>
      <c r="D18" s="2"/>
    </row>
    <row r="19" spans="1:4" x14ac:dyDescent="0.25">
      <c r="A19" s="2">
        <v>43556</v>
      </c>
      <c r="B19">
        <v>20584.527999999998</v>
      </c>
      <c r="D19" s="2"/>
    </row>
    <row r="20" spans="1:4" x14ac:dyDescent="0.25">
      <c r="A20" s="2">
        <v>43466</v>
      </c>
      <c r="B20">
        <v>20415.150000000001</v>
      </c>
      <c r="D20" s="2"/>
    </row>
    <row r="21" spans="1:4" x14ac:dyDescent="0.25">
      <c r="A21" s="2">
        <v>43374</v>
      </c>
      <c r="B21">
        <v>20304.874</v>
      </c>
      <c r="D21" s="2"/>
    </row>
    <row r="22" spans="1:4" x14ac:dyDescent="0.25">
      <c r="A22" s="2">
        <v>43282</v>
      </c>
      <c r="B22">
        <v>20276.153999999999</v>
      </c>
      <c r="D22" s="2"/>
    </row>
    <row r="23" spans="1:4" x14ac:dyDescent="0.25">
      <c r="A23" s="2">
        <v>43191</v>
      </c>
      <c r="B23">
        <v>20150.475999999999</v>
      </c>
      <c r="D23" s="2"/>
    </row>
    <row r="24" spans="1:4" x14ac:dyDescent="0.25">
      <c r="A24" s="2">
        <v>43101</v>
      </c>
      <c r="B24">
        <v>20044.077000000001</v>
      </c>
      <c r="D24" s="2"/>
    </row>
    <row r="25" spans="1:4" x14ac:dyDescent="0.25">
      <c r="A25" s="2">
        <v>43009</v>
      </c>
      <c r="B25">
        <v>19882.351999999999</v>
      </c>
      <c r="D25" s="2"/>
    </row>
    <row r="26" spans="1:4" x14ac:dyDescent="0.25">
      <c r="A26" s="2">
        <v>42917</v>
      </c>
      <c r="B26">
        <v>19660.766</v>
      </c>
      <c r="D26" s="2"/>
    </row>
    <row r="27" spans="1:4" x14ac:dyDescent="0.25">
      <c r="A27" s="2">
        <v>42826</v>
      </c>
      <c r="B27">
        <v>19506.949000000001</v>
      </c>
      <c r="D27" s="2"/>
    </row>
    <row r="28" spans="1:4" x14ac:dyDescent="0.25">
      <c r="A28" s="2">
        <v>42736</v>
      </c>
      <c r="B28">
        <v>19398.343000000001</v>
      </c>
      <c r="D28" s="2"/>
    </row>
    <row r="29" spans="1:4" x14ac:dyDescent="0.25">
      <c r="A29" s="2">
        <v>42644</v>
      </c>
      <c r="B29">
        <v>19304.351999999999</v>
      </c>
      <c r="D29" s="2"/>
    </row>
    <row r="30" spans="1:4" x14ac:dyDescent="0.25">
      <c r="A30" s="2">
        <v>42552</v>
      </c>
      <c r="B30">
        <v>19197.937999999998</v>
      </c>
      <c r="D30" s="2"/>
    </row>
    <row r="31" spans="1:4" x14ac:dyDescent="0.25">
      <c r="A31" s="2">
        <v>42461</v>
      </c>
      <c r="B31">
        <v>19062.708999999999</v>
      </c>
      <c r="D31" s="2"/>
    </row>
    <row r="32" spans="1:4" x14ac:dyDescent="0.25">
      <c r="A32" s="2">
        <v>42370</v>
      </c>
      <c r="B32">
        <v>19001.689999999999</v>
      </c>
      <c r="D32" s="2"/>
    </row>
    <row r="33" spans="1:4" x14ac:dyDescent="0.25">
      <c r="A33" s="2">
        <v>42278</v>
      </c>
      <c r="B33">
        <v>18892.205999999998</v>
      </c>
      <c r="D33" s="2"/>
    </row>
    <row r="34" spans="1:4" x14ac:dyDescent="0.25">
      <c r="A34" s="2">
        <v>42186</v>
      </c>
      <c r="B34">
        <v>18857.418000000001</v>
      </c>
      <c r="D34" s="2"/>
    </row>
    <row r="35" spans="1:4" x14ac:dyDescent="0.25">
      <c r="A35" s="2">
        <v>42095</v>
      </c>
      <c r="B35">
        <v>18782.242999999999</v>
      </c>
      <c r="D35" s="2"/>
    </row>
    <row r="36" spans="1:4" x14ac:dyDescent="0.25">
      <c r="A36" s="2">
        <v>42005</v>
      </c>
      <c r="B36">
        <v>18666.620999999999</v>
      </c>
      <c r="D36" s="2"/>
    </row>
    <row r="37" spans="1:4" x14ac:dyDescent="0.25">
      <c r="A37" s="2">
        <v>41913</v>
      </c>
      <c r="B37">
        <v>18500.030999999999</v>
      </c>
      <c r="D37" s="2"/>
    </row>
    <row r="38" spans="1:4" x14ac:dyDescent="0.25">
      <c r="A38" s="2">
        <v>41821</v>
      </c>
      <c r="B38">
        <v>18406.940999999999</v>
      </c>
      <c r="D38" s="2"/>
    </row>
    <row r="39" spans="1:4" x14ac:dyDescent="0.25">
      <c r="A39" s="2">
        <v>41730</v>
      </c>
      <c r="B39">
        <v>18185.911</v>
      </c>
      <c r="D39" s="2"/>
    </row>
    <row r="40" spans="1:4" x14ac:dyDescent="0.25">
      <c r="A40" s="2">
        <v>41640</v>
      </c>
      <c r="B40">
        <v>17953.973999999998</v>
      </c>
      <c r="D40" s="2"/>
    </row>
    <row r="41" spans="1:4" x14ac:dyDescent="0.25">
      <c r="A41" s="2">
        <v>41548</v>
      </c>
      <c r="B41">
        <v>18016.147000000001</v>
      </c>
      <c r="D41" s="2"/>
    </row>
    <row r="42" spans="1:4" x14ac:dyDescent="0.25">
      <c r="A42" s="2">
        <v>41456</v>
      </c>
      <c r="B42">
        <v>17860.45</v>
      </c>
      <c r="D42" s="2"/>
    </row>
    <row r="43" spans="1:4" x14ac:dyDescent="0.25">
      <c r="A43" s="2">
        <v>41365</v>
      </c>
      <c r="B43">
        <v>17709.670999999998</v>
      </c>
      <c r="D43" s="2"/>
    </row>
    <row r="44" spans="1:4" x14ac:dyDescent="0.25">
      <c r="A44" s="2">
        <v>41275</v>
      </c>
      <c r="B44">
        <v>17662.400000000001</v>
      </c>
      <c r="D44" s="2"/>
    </row>
    <row r="45" spans="1:4" x14ac:dyDescent="0.25">
      <c r="A45" s="2">
        <v>41183</v>
      </c>
      <c r="B45">
        <v>17489.851999999999</v>
      </c>
      <c r="D45" s="2"/>
    </row>
    <row r="46" spans="1:4" x14ac:dyDescent="0.25">
      <c r="A46" s="2">
        <v>41091</v>
      </c>
      <c r="B46">
        <v>17469.650000000001</v>
      </c>
      <c r="D46" s="2"/>
    </row>
    <row r="47" spans="1:4" x14ac:dyDescent="0.25">
      <c r="A47" s="2">
        <v>41000</v>
      </c>
      <c r="B47">
        <v>17444.525000000001</v>
      </c>
      <c r="D47" s="2"/>
    </row>
    <row r="48" spans="1:4" x14ac:dyDescent="0.25">
      <c r="A48" s="2">
        <v>40909</v>
      </c>
      <c r="B48">
        <v>17367.009999999998</v>
      </c>
      <c r="D48" s="2"/>
    </row>
    <row r="49" spans="1:4" x14ac:dyDescent="0.25">
      <c r="A49" s="2">
        <v>40817</v>
      </c>
      <c r="B49">
        <v>17222.582999999999</v>
      </c>
      <c r="D49" s="2"/>
    </row>
    <row r="50" spans="1:4" x14ac:dyDescent="0.25">
      <c r="A50" s="2">
        <v>40725</v>
      </c>
      <c r="B50">
        <v>17031.312999999998</v>
      </c>
      <c r="D50" s="2"/>
    </row>
    <row r="51" spans="1:4" x14ac:dyDescent="0.25">
      <c r="A51" s="2">
        <v>40634</v>
      </c>
      <c r="B51">
        <v>17035.114000000001</v>
      </c>
      <c r="D51" s="2"/>
    </row>
    <row r="52" spans="1:4" x14ac:dyDescent="0.25">
      <c r="A52" s="2">
        <v>40544</v>
      </c>
      <c r="B52">
        <v>16920.632000000001</v>
      </c>
      <c r="D52" s="2"/>
    </row>
    <row r="53" spans="1:4" x14ac:dyDescent="0.25">
      <c r="A53" s="2">
        <v>40452</v>
      </c>
      <c r="B53">
        <v>16960.864000000001</v>
      </c>
      <c r="D53" s="2"/>
    </row>
    <row r="54" spans="1:4" x14ac:dyDescent="0.25">
      <c r="A54" s="2">
        <v>40360</v>
      </c>
      <c r="B54">
        <v>16872.266</v>
      </c>
      <c r="D54" s="2"/>
    </row>
    <row r="55" spans="1:4" x14ac:dyDescent="0.25">
      <c r="A55" s="2">
        <v>40269</v>
      </c>
      <c r="B55">
        <v>16743.162</v>
      </c>
      <c r="D55" s="2"/>
    </row>
    <row r="56" spans="1:4" x14ac:dyDescent="0.25">
      <c r="A56" s="2">
        <v>40179</v>
      </c>
      <c r="B56">
        <v>16582.71</v>
      </c>
      <c r="D56" s="2"/>
    </row>
    <row r="57" spans="1:4" x14ac:dyDescent="0.25">
      <c r="A57" s="2">
        <v>40087</v>
      </c>
      <c r="B57">
        <v>16502.754000000001</v>
      </c>
      <c r="D57" s="2"/>
    </row>
    <row r="58" spans="1:4" x14ac:dyDescent="0.25">
      <c r="A58" s="2">
        <v>39995</v>
      </c>
      <c r="B58">
        <v>16326.281000000001</v>
      </c>
      <c r="D58" s="2"/>
    </row>
    <row r="59" spans="1:4" x14ac:dyDescent="0.25">
      <c r="A59" s="2">
        <v>39904</v>
      </c>
      <c r="B59">
        <v>16269.145</v>
      </c>
      <c r="D59" s="2"/>
    </row>
    <row r="60" spans="1:4" x14ac:dyDescent="0.25">
      <c r="A60" s="2">
        <v>39814</v>
      </c>
      <c r="B60">
        <v>16298.262000000001</v>
      </c>
      <c r="D60" s="2"/>
    </row>
    <row r="61" spans="1:4" x14ac:dyDescent="0.25">
      <c r="A61" s="2">
        <v>39722</v>
      </c>
      <c r="B61">
        <v>16485.349999999999</v>
      </c>
      <c r="D61" s="2"/>
    </row>
    <row r="62" spans="1:4" x14ac:dyDescent="0.25">
      <c r="A62" s="2">
        <v>39630</v>
      </c>
      <c r="B62">
        <v>16854.294999999998</v>
      </c>
      <c r="D62" s="2"/>
    </row>
    <row r="63" spans="1:4" x14ac:dyDescent="0.25">
      <c r="A63" s="2">
        <v>39539</v>
      </c>
      <c r="B63">
        <v>16943.291000000001</v>
      </c>
      <c r="D63" s="2"/>
    </row>
    <row r="64" spans="1:4" x14ac:dyDescent="0.25">
      <c r="A64" s="2">
        <v>39448</v>
      </c>
      <c r="B64">
        <v>16843.003000000001</v>
      </c>
      <c r="D64" s="2"/>
    </row>
    <row r="65" spans="1:4" x14ac:dyDescent="0.25">
      <c r="A65" s="2">
        <v>39356</v>
      </c>
      <c r="B65">
        <v>16915.190999999999</v>
      </c>
      <c r="D65" s="2"/>
    </row>
    <row r="66" spans="1:4" x14ac:dyDescent="0.25">
      <c r="A66" s="2">
        <v>39264</v>
      </c>
      <c r="B66">
        <v>16809.587</v>
      </c>
      <c r="D66" s="2"/>
    </row>
    <row r="67" spans="1:4" x14ac:dyDescent="0.25">
      <c r="A67" s="2">
        <v>39173</v>
      </c>
      <c r="B67">
        <v>16713.313999999998</v>
      </c>
      <c r="D67" s="2"/>
    </row>
    <row r="68" spans="1:4" x14ac:dyDescent="0.25">
      <c r="A68" s="2">
        <v>39083</v>
      </c>
      <c r="B68">
        <v>16611.689999999999</v>
      </c>
      <c r="D68" s="2"/>
    </row>
    <row r="69" spans="1:4" x14ac:dyDescent="0.25">
      <c r="A69" s="2">
        <v>38991</v>
      </c>
      <c r="B69">
        <v>16561.866000000002</v>
      </c>
      <c r="D69" s="2"/>
    </row>
    <row r="70" spans="1:4" x14ac:dyDescent="0.25">
      <c r="A70" s="2">
        <v>38899</v>
      </c>
      <c r="B70">
        <v>16420.738000000001</v>
      </c>
      <c r="D70" s="2"/>
    </row>
    <row r="71" spans="1:4" x14ac:dyDescent="0.25">
      <c r="A71" s="2">
        <v>38808</v>
      </c>
      <c r="B71">
        <v>16396.151000000002</v>
      </c>
      <c r="D71" s="2"/>
    </row>
    <row r="72" spans="1:4" x14ac:dyDescent="0.25">
      <c r="A72" s="2">
        <v>38718</v>
      </c>
      <c r="B72">
        <v>16353.834999999999</v>
      </c>
      <c r="D72" s="2"/>
    </row>
    <row r="73" spans="1:4" x14ac:dyDescent="0.25">
      <c r="A73" s="2">
        <v>38626</v>
      </c>
      <c r="B73">
        <v>16136.734</v>
      </c>
      <c r="D73" s="2"/>
    </row>
    <row r="74" spans="1:4" x14ac:dyDescent="0.25">
      <c r="A74" s="2">
        <v>38534</v>
      </c>
      <c r="B74">
        <v>16047.587</v>
      </c>
      <c r="D74" s="2"/>
    </row>
    <row r="75" spans="1:4" x14ac:dyDescent="0.25">
      <c r="A75" s="2">
        <v>38443</v>
      </c>
      <c r="B75">
        <v>15922.781999999999</v>
      </c>
      <c r="D75" s="2"/>
    </row>
    <row r="76" spans="1:4" x14ac:dyDescent="0.25">
      <c r="A76" s="2">
        <v>38353</v>
      </c>
      <c r="B76">
        <v>15844.727000000001</v>
      </c>
      <c r="D76" s="2"/>
    </row>
    <row r="77" spans="1:4" x14ac:dyDescent="0.25">
      <c r="A77" s="2">
        <v>38261</v>
      </c>
      <c r="B77">
        <v>15670.88</v>
      </c>
      <c r="D77" s="2"/>
    </row>
    <row r="78" spans="1:4" x14ac:dyDescent="0.25">
      <c r="A78" s="2">
        <v>38169</v>
      </c>
      <c r="B78">
        <v>15512.619000000001</v>
      </c>
      <c r="D78" s="2"/>
    </row>
    <row r="79" spans="1:4" x14ac:dyDescent="0.25">
      <c r="A79" s="2">
        <v>38078</v>
      </c>
      <c r="B79">
        <v>15366.85</v>
      </c>
      <c r="D79" s="2"/>
    </row>
    <row r="80" spans="1:4" x14ac:dyDescent="0.25">
      <c r="A80" s="2">
        <v>37987</v>
      </c>
      <c r="B80">
        <v>15248.68</v>
      </c>
      <c r="D80" s="2"/>
    </row>
    <row r="81" spans="1:4" x14ac:dyDescent="0.25">
      <c r="A81" s="2">
        <v>37895</v>
      </c>
      <c r="B81">
        <v>15162.76</v>
      </c>
      <c r="D81" s="2"/>
    </row>
    <row r="82" spans="1:4" x14ac:dyDescent="0.25">
      <c r="A82" s="2">
        <v>37803</v>
      </c>
      <c r="B82">
        <v>14988.781999999999</v>
      </c>
      <c r="D82" s="2"/>
    </row>
    <row r="83" spans="1:4" x14ac:dyDescent="0.25">
      <c r="A83" s="2">
        <v>37712</v>
      </c>
      <c r="B83">
        <v>14743.566999999999</v>
      </c>
      <c r="D83" s="2"/>
    </row>
    <row r="84" spans="1:4" x14ac:dyDescent="0.25">
      <c r="A84" s="2">
        <v>37622</v>
      </c>
      <c r="B84">
        <v>14614.141</v>
      </c>
      <c r="D84" s="2"/>
    </row>
    <row r="85" spans="1:4" x14ac:dyDescent="0.25">
      <c r="A85" s="2">
        <v>37530</v>
      </c>
      <c r="B85">
        <v>14537.58</v>
      </c>
      <c r="D85" s="2"/>
    </row>
    <row r="86" spans="1:4" x14ac:dyDescent="0.25">
      <c r="A86" s="2">
        <v>37438</v>
      </c>
      <c r="B86">
        <v>14519.633</v>
      </c>
      <c r="D86" s="2"/>
    </row>
    <row r="87" spans="1:4" x14ac:dyDescent="0.25">
      <c r="A87" s="2">
        <v>37347</v>
      </c>
      <c r="B87">
        <v>14460.848</v>
      </c>
      <c r="D87" s="2"/>
    </row>
    <row r="88" spans="1:4" x14ac:dyDescent="0.25">
      <c r="A88" s="2">
        <v>37257</v>
      </c>
      <c r="B88">
        <v>14372.785</v>
      </c>
      <c r="D88" s="2"/>
    </row>
    <row r="89" spans="1:4" x14ac:dyDescent="0.25">
      <c r="A89" s="2">
        <v>37165</v>
      </c>
      <c r="B89">
        <v>14253.574000000001</v>
      </c>
      <c r="D89" s="2"/>
    </row>
    <row r="90" spans="1:4" x14ac:dyDescent="0.25">
      <c r="A90" s="2">
        <v>37073</v>
      </c>
      <c r="B90">
        <v>14214.516</v>
      </c>
      <c r="D90" s="2"/>
    </row>
    <row r="91" spans="1:4" x14ac:dyDescent="0.25">
      <c r="A91" s="2">
        <v>36982</v>
      </c>
      <c r="B91">
        <v>14271.694</v>
      </c>
      <c r="D91" s="2"/>
    </row>
    <row r="92" spans="1:4" x14ac:dyDescent="0.25">
      <c r="A92" s="2">
        <v>36892</v>
      </c>
      <c r="B92">
        <v>14183.12</v>
      </c>
      <c r="D92" s="2"/>
    </row>
    <row r="93" spans="1:4" x14ac:dyDescent="0.25">
      <c r="A93" s="2">
        <v>36800</v>
      </c>
      <c r="B93">
        <v>14229.764999999999</v>
      </c>
      <c r="D93" s="2"/>
    </row>
    <row r="94" spans="1:4" x14ac:dyDescent="0.25">
      <c r="A94" s="2">
        <v>36708</v>
      </c>
      <c r="B94">
        <v>14145.312</v>
      </c>
      <c r="D94" s="2"/>
    </row>
    <row r="95" spans="1:4" x14ac:dyDescent="0.25">
      <c r="A95" s="2">
        <v>36617</v>
      </c>
      <c r="B95">
        <v>14130.907999999999</v>
      </c>
      <c r="D95" s="2"/>
    </row>
    <row r="96" spans="1:4" x14ac:dyDescent="0.25">
      <c r="A96" s="2">
        <v>36526</v>
      </c>
      <c r="B96">
        <v>13878.147000000001</v>
      </c>
      <c r="D96" s="2"/>
    </row>
    <row r="97" spans="1:4" x14ac:dyDescent="0.25">
      <c r="A97" s="2">
        <v>36434</v>
      </c>
      <c r="B97">
        <v>13827.98</v>
      </c>
      <c r="D97" s="2"/>
    </row>
    <row r="98" spans="1:4" x14ac:dyDescent="0.25">
      <c r="A98" s="2">
        <v>36342</v>
      </c>
      <c r="B98">
        <v>13604.771000000001</v>
      </c>
      <c r="D98" s="2"/>
    </row>
    <row r="99" spans="1:4" x14ac:dyDescent="0.25">
      <c r="A99" s="2">
        <v>36251</v>
      </c>
      <c r="B99">
        <v>13426.748</v>
      </c>
      <c r="D99" s="2"/>
    </row>
    <row r="100" spans="1:4" x14ac:dyDescent="0.25">
      <c r="A100" s="2">
        <v>36161</v>
      </c>
      <c r="B100">
        <v>13315.597</v>
      </c>
      <c r="D100" s="2"/>
    </row>
    <row r="101" spans="1:4" x14ac:dyDescent="0.25">
      <c r="A101" s="2">
        <v>36069</v>
      </c>
      <c r="B101">
        <v>13191.67</v>
      </c>
      <c r="D101" s="2"/>
    </row>
    <row r="102" spans="1:4" x14ac:dyDescent="0.25">
      <c r="A102" s="2">
        <v>35977</v>
      </c>
      <c r="B102">
        <v>12982.752</v>
      </c>
      <c r="D102" s="2"/>
    </row>
    <row r="103" spans="1:4" x14ac:dyDescent="0.25">
      <c r="A103" s="2">
        <v>35886</v>
      </c>
      <c r="B103">
        <v>12821.339</v>
      </c>
      <c r="D103" s="2"/>
    </row>
    <row r="104" spans="1:4" x14ac:dyDescent="0.25">
      <c r="A104" s="2">
        <v>35796</v>
      </c>
      <c r="B104">
        <v>12703.742</v>
      </c>
      <c r="D104" s="2"/>
    </row>
    <row r="105" spans="1:4" x14ac:dyDescent="0.25">
      <c r="A105" s="2">
        <v>35704</v>
      </c>
      <c r="B105">
        <v>12577.495000000001</v>
      </c>
      <c r="D105" s="2"/>
    </row>
    <row r="106" spans="1:4" x14ac:dyDescent="0.25">
      <c r="A106" s="2">
        <v>35612</v>
      </c>
      <c r="B106">
        <v>12471.01</v>
      </c>
      <c r="D106" s="2"/>
    </row>
    <row r="107" spans="1:4" x14ac:dyDescent="0.25">
      <c r="A107" s="2">
        <v>35521</v>
      </c>
      <c r="B107">
        <v>12317.221</v>
      </c>
      <c r="D107" s="2"/>
    </row>
    <row r="108" spans="1:4" x14ac:dyDescent="0.25">
      <c r="A108" s="2">
        <v>35431</v>
      </c>
      <c r="B108">
        <v>12115.472</v>
      </c>
      <c r="D108" s="2"/>
    </row>
    <row r="109" spans="1:4" x14ac:dyDescent="0.25">
      <c r="A109" s="2">
        <v>35339</v>
      </c>
      <c r="B109">
        <v>12037.775</v>
      </c>
      <c r="D109" s="2"/>
    </row>
    <row r="110" spans="1:4" x14ac:dyDescent="0.25">
      <c r="A110" s="2">
        <v>35247</v>
      </c>
      <c r="B110">
        <v>11914.063</v>
      </c>
      <c r="D110" s="2"/>
    </row>
    <row r="111" spans="1:4" x14ac:dyDescent="0.25">
      <c r="A111" s="2">
        <v>35156</v>
      </c>
      <c r="B111">
        <v>11808.14</v>
      </c>
      <c r="D111" s="2"/>
    </row>
    <row r="112" spans="1:4" x14ac:dyDescent="0.25">
      <c r="A112" s="2">
        <v>35065</v>
      </c>
      <c r="B112">
        <v>11614.418</v>
      </c>
      <c r="D112" s="2"/>
    </row>
    <row r="113" spans="1:4" x14ac:dyDescent="0.25">
      <c r="A113" s="2">
        <v>34973</v>
      </c>
      <c r="B113">
        <v>11528.066999999999</v>
      </c>
      <c r="D113" s="2"/>
    </row>
    <row r="114" spans="1:4" x14ac:dyDescent="0.25">
      <c r="A114" s="2">
        <v>34881</v>
      </c>
      <c r="B114">
        <v>11450.31</v>
      </c>
      <c r="D114" s="2"/>
    </row>
    <row r="115" spans="1:4" x14ac:dyDescent="0.25">
      <c r="A115" s="2">
        <v>34790</v>
      </c>
      <c r="B115">
        <v>11353.721</v>
      </c>
      <c r="D115" s="2"/>
    </row>
    <row r="116" spans="1:4" x14ac:dyDescent="0.25">
      <c r="A116" s="2">
        <v>34700</v>
      </c>
      <c r="B116">
        <v>11319.950999999999</v>
      </c>
      <c r="D116" s="2"/>
    </row>
    <row r="117" spans="1:4" x14ac:dyDescent="0.25">
      <c r="A117" s="2">
        <v>34608</v>
      </c>
      <c r="B117">
        <v>11279.932000000001</v>
      </c>
      <c r="D117" s="2"/>
    </row>
    <row r="118" spans="1:4" x14ac:dyDescent="0.25">
      <c r="A118" s="2">
        <v>34516</v>
      </c>
      <c r="B118">
        <v>11152.175999999999</v>
      </c>
      <c r="D118" s="2"/>
    </row>
    <row r="119" spans="1:4" x14ac:dyDescent="0.25">
      <c r="A119" s="2">
        <v>34425</v>
      </c>
      <c r="B119">
        <v>11087.361000000001</v>
      </c>
      <c r="D119" s="2"/>
    </row>
    <row r="120" spans="1:4" x14ac:dyDescent="0.25">
      <c r="A120" s="2">
        <v>34335</v>
      </c>
      <c r="B120">
        <v>10939.116</v>
      </c>
      <c r="D120" s="2"/>
    </row>
    <row r="121" spans="1:4" x14ac:dyDescent="0.25">
      <c r="A121" s="2">
        <v>34243</v>
      </c>
      <c r="B121">
        <v>10833.986999999999</v>
      </c>
      <c r="D121" s="2"/>
    </row>
    <row r="122" spans="1:4" x14ac:dyDescent="0.25">
      <c r="A122" s="2">
        <v>34151</v>
      </c>
      <c r="B122">
        <v>10688.606</v>
      </c>
      <c r="D122" s="2"/>
    </row>
    <row r="123" spans="1:4" x14ac:dyDescent="0.25">
      <c r="A123" s="2">
        <v>34060</v>
      </c>
      <c r="B123">
        <v>10637.847</v>
      </c>
      <c r="D123" s="2"/>
    </row>
    <row r="124" spans="1:4" x14ac:dyDescent="0.25">
      <c r="A124" s="2">
        <v>33970</v>
      </c>
      <c r="B124">
        <v>10576.275</v>
      </c>
      <c r="D124" s="2"/>
    </row>
    <row r="125" spans="1:4" x14ac:dyDescent="0.25">
      <c r="A125" s="2">
        <v>33878</v>
      </c>
      <c r="B125">
        <v>10558.647999999999</v>
      </c>
      <c r="D125" s="2"/>
    </row>
    <row r="126" spans="1:4" x14ac:dyDescent="0.25">
      <c r="A126" s="2">
        <v>33786</v>
      </c>
      <c r="B126">
        <v>10449.673000000001</v>
      </c>
      <c r="D126" s="2"/>
    </row>
    <row r="127" spans="1:4" x14ac:dyDescent="0.25">
      <c r="A127" s="2">
        <v>33695</v>
      </c>
      <c r="B127">
        <v>10347.429</v>
      </c>
      <c r="D127" s="2"/>
    </row>
    <row r="128" spans="1:4" x14ac:dyDescent="0.25">
      <c r="A128" s="2">
        <v>33604</v>
      </c>
      <c r="B128">
        <v>10236.434999999999</v>
      </c>
      <c r="D128" s="2"/>
    </row>
    <row r="129" spans="1:4" x14ac:dyDescent="0.25">
      <c r="A129" s="2">
        <v>33512</v>
      </c>
      <c r="B129">
        <v>10115.329</v>
      </c>
      <c r="D129" s="2"/>
    </row>
    <row r="130" spans="1:4" x14ac:dyDescent="0.25">
      <c r="A130" s="2">
        <v>33420</v>
      </c>
      <c r="B130">
        <v>10080.195</v>
      </c>
      <c r="D130" s="2"/>
    </row>
    <row r="131" spans="1:4" x14ac:dyDescent="0.25">
      <c r="A131" s="2">
        <v>33329</v>
      </c>
      <c r="B131">
        <v>10029.51</v>
      </c>
      <c r="D131" s="2"/>
    </row>
    <row r="132" spans="1:4" x14ac:dyDescent="0.25">
      <c r="A132" s="2">
        <v>33239</v>
      </c>
      <c r="B132">
        <v>9951.9159999999993</v>
      </c>
      <c r="D132" s="2"/>
    </row>
    <row r="133" spans="1:4" x14ac:dyDescent="0.25">
      <c r="A133" s="2">
        <v>33147</v>
      </c>
      <c r="B133">
        <v>9998.7039999999997</v>
      </c>
      <c r="D133" s="2"/>
    </row>
    <row r="134" spans="1:4" x14ac:dyDescent="0.25">
      <c r="A134" s="2">
        <v>33055</v>
      </c>
      <c r="B134">
        <v>10090.569</v>
      </c>
      <c r="D134" s="2"/>
    </row>
    <row r="135" spans="1:4" x14ac:dyDescent="0.25">
      <c r="A135" s="2">
        <v>32964</v>
      </c>
      <c r="B135">
        <v>10083.855</v>
      </c>
      <c r="D135" s="2"/>
    </row>
    <row r="136" spans="1:4" x14ac:dyDescent="0.25">
      <c r="A136" s="2">
        <v>32874</v>
      </c>
      <c r="B136">
        <v>10047.386</v>
      </c>
      <c r="D136" s="2"/>
    </row>
    <row r="137" spans="1:4" x14ac:dyDescent="0.25">
      <c r="A137" s="2">
        <v>32782</v>
      </c>
      <c r="B137">
        <v>9938.7669999999998</v>
      </c>
      <c r="D137" s="2"/>
    </row>
    <row r="138" spans="1:4" x14ac:dyDescent="0.25">
      <c r="A138" s="2">
        <v>32690</v>
      </c>
      <c r="B138">
        <v>9919.2279999999992</v>
      </c>
      <c r="D138" s="2"/>
    </row>
    <row r="139" spans="1:4" x14ac:dyDescent="0.25">
      <c r="A139" s="2">
        <v>32599</v>
      </c>
      <c r="B139">
        <v>9846.2929999999997</v>
      </c>
      <c r="D139" s="2"/>
    </row>
    <row r="140" spans="1:4" x14ac:dyDescent="0.25">
      <c r="A140" s="2">
        <v>32509</v>
      </c>
      <c r="B140">
        <v>9771.7250000000004</v>
      </c>
      <c r="D140" s="2"/>
    </row>
    <row r="141" spans="1:4" x14ac:dyDescent="0.25">
      <c r="A141" s="2">
        <v>32417</v>
      </c>
      <c r="B141">
        <v>9673.4050000000007</v>
      </c>
      <c r="D141" s="2"/>
    </row>
    <row r="142" spans="1:4" x14ac:dyDescent="0.25">
      <c r="A142" s="2">
        <v>32325</v>
      </c>
      <c r="B142">
        <v>9546.2060000000001</v>
      </c>
      <c r="D142" s="2"/>
    </row>
    <row r="143" spans="1:4" x14ac:dyDescent="0.25">
      <c r="A143" s="2">
        <v>32234</v>
      </c>
      <c r="B143">
        <v>9490.5939999999991</v>
      </c>
      <c r="D143" s="2"/>
    </row>
    <row r="144" spans="1:4" x14ac:dyDescent="0.25">
      <c r="A144" s="2">
        <v>32143</v>
      </c>
      <c r="B144">
        <v>9367.5020000000004</v>
      </c>
      <c r="D144" s="2"/>
    </row>
    <row r="145" spans="1:4" x14ac:dyDescent="0.25">
      <c r="A145" s="2">
        <v>32051</v>
      </c>
      <c r="B145">
        <v>9319.3320000000003</v>
      </c>
      <c r="D145" s="2"/>
    </row>
    <row r="146" spans="1:4" x14ac:dyDescent="0.25">
      <c r="A146" s="2">
        <v>31959</v>
      </c>
      <c r="B146">
        <v>9162.0239999999994</v>
      </c>
      <c r="D146" s="2"/>
    </row>
    <row r="147" spans="1:4" x14ac:dyDescent="0.25">
      <c r="A147" s="2">
        <v>31868</v>
      </c>
      <c r="B147">
        <v>9083.2559999999994</v>
      </c>
      <c r="D147" s="2"/>
    </row>
    <row r="148" spans="1:4" x14ac:dyDescent="0.25">
      <c r="A148" s="2">
        <v>31778</v>
      </c>
      <c r="B148">
        <v>8986.3670000000002</v>
      </c>
      <c r="D148" s="2"/>
    </row>
    <row r="149" spans="1:4" x14ac:dyDescent="0.25">
      <c r="A149" s="2">
        <v>31686</v>
      </c>
      <c r="B149">
        <v>8920.1929999999993</v>
      </c>
      <c r="D149" s="2"/>
    </row>
    <row r="150" spans="1:4" x14ac:dyDescent="0.25">
      <c r="A150" s="2">
        <v>31594</v>
      </c>
      <c r="B150">
        <v>8872.6010000000006</v>
      </c>
      <c r="D150" s="2"/>
    </row>
    <row r="151" spans="1:4" x14ac:dyDescent="0.25">
      <c r="A151" s="2">
        <v>31503</v>
      </c>
      <c r="B151">
        <v>8788.5239999999994</v>
      </c>
      <c r="D151" s="2"/>
    </row>
    <row r="152" spans="1:4" x14ac:dyDescent="0.25">
      <c r="A152" s="2">
        <v>31413</v>
      </c>
      <c r="B152">
        <v>8749.1270000000004</v>
      </c>
      <c r="D152" s="2"/>
    </row>
    <row r="153" spans="1:4" x14ac:dyDescent="0.25">
      <c r="A153" s="2">
        <v>31321</v>
      </c>
      <c r="B153">
        <v>8668.1880000000001</v>
      </c>
      <c r="D153" s="2"/>
    </row>
    <row r="154" spans="1:4" x14ac:dyDescent="0.25">
      <c r="A154" s="2">
        <v>31229</v>
      </c>
      <c r="B154">
        <v>8604.2199999999993</v>
      </c>
      <c r="D154" s="2"/>
    </row>
    <row r="155" spans="1:4" x14ac:dyDescent="0.25">
      <c r="A155" s="2">
        <v>31138</v>
      </c>
      <c r="B155">
        <v>8474.7870000000003</v>
      </c>
      <c r="D155" s="2"/>
    </row>
    <row r="156" spans="1:4" x14ac:dyDescent="0.25">
      <c r="A156" s="2">
        <v>31048</v>
      </c>
      <c r="B156">
        <v>8400.82</v>
      </c>
      <c r="D156" s="2"/>
    </row>
    <row r="157" spans="1:4" x14ac:dyDescent="0.25">
      <c r="A157" s="2">
        <v>30956</v>
      </c>
      <c r="B157">
        <v>8320.1990000000005</v>
      </c>
      <c r="D157" s="2"/>
    </row>
    <row r="158" spans="1:4" x14ac:dyDescent="0.25">
      <c r="A158" s="2">
        <v>30864</v>
      </c>
      <c r="B158">
        <v>8252.4650000000001</v>
      </c>
      <c r="D158" s="2"/>
    </row>
    <row r="159" spans="1:4" x14ac:dyDescent="0.25">
      <c r="A159" s="2">
        <v>30773</v>
      </c>
      <c r="B159">
        <v>8173.67</v>
      </c>
      <c r="D159" s="2"/>
    </row>
    <row r="160" spans="1:4" x14ac:dyDescent="0.25">
      <c r="A160" s="2">
        <v>30682</v>
      </c>
      <c r="B160">
        <v>8034.8469999999998</v>
      </c>
      <c r="D160" s="2"/>
    </row>
    <row r="161" spans="1:4" x14ac:dyDescent="0.25">
      <c r="A161" s="2">
        <v>30590</v>
      </c>
      <c r="B161">
        <v>7880.7939999999999</v>
      </c>
      <c r="D161" s="2"/>
    </row>
    <row r="162" spans="1:4" x14ac:dyDescent="0.25">
      <c r="A162" s="2">
        <v>30498</v>
      </c>
      <c r="B162">
        <v>7719.7460000000001</v>
      </c>
      <c r="D162" s="2"/>
    </row>
    <row r="163" spans="1:4" x14ac:dyDescent="0.25">
      <c r="A163" s="2">
        <v>30407</v>
      </c>
      <c r="B163">
        <v>7568.4560000000001</v>
      </c>
      <c r="D163" s="2"/>
    </row>
    <row r="164" spans="1:4" x14ac:dyDescent="0.25">
      <c r="A164" s="2">
        <v>30317</v>
      </c>
      <c r="B164">
        <v>7400.0659999999998</v>
      </c>
      <c r="D164" s="2"/>
    </row>
    <row r="165" spans="1:4" x14ac:dyDescent="0.25">
      <c r="A165" s="2">
        <v>30225</v>
      </c>
      <c r="B165">
        <v>7303.817</v>
      </c>
      <c r="D165" s="2"/>
    </row>
    <row r="166" spans="1:4" x14ac:dyDescent="0.25">
      <c r="A166" s="2">
        <v>30133</v>
      </c>
      <c r="B166">
        <v>7300.8959999999997</v>
      </c>
      <c r="D166" s="2"/>
    </row>
    <row r="167" spans="1:4" x14ac:dyDescent="0.25">
      <c r="A167" s="2">
        <v>30042</v>
      </c>
      <c r="B167">
        <v>7328.9120000000003</v>
      </c>
      <c r="D167" s="2"/>
    </row>
    <row r="168" spans="1:4" x14ac:dyDescent="0.25">
      <c r="A168" s="2">
        <v>29952</v>
      </c>
      <c r="B168">
        <v>7295.6310000000003</v>
      </c>
      <c r="D168" s="2"/>
    </row>
    <row r="169" spans="1:4" x14ac:dyDescent="0.25">
      <c r="A169" s="2">
        <v>29860</v>
      </c>
      <c r="B169">
        <v>7410.768</v>
      </c>
      <c r="D169" s="2"/>
    </row>
    <row r="170" spans="1:4" x14ac:dyDescent="0.25">
      <c r="A170" s="2">
        <v>29768</v>
      </c>
      <c r="B170">
        <v>7492.4049999999997</v>
      </c>
      <c r="D170" s="2"/>
    </row>
    <row r="171" spans="1:4" x14ac:dyDescent="0.25">
      <c r="A171" s="2">
        <v>29677</v>
      </c>
      <c r="B171">
        <v>7403.7449999999999</v>
      </c>
      <c r="D171" s="2"/>
    </row>
    <row r="172" spans="1:4" x14ac:dyDescent="0.25">
      <c r="A172" s="2">
        <v>29587</v>
      </c>
      <c r="B172">
        <v>7459.0219999999999</v>
      </c>
      <c r="D172" s="2"/>
    </row>
    <row r="173" spans="1:4" x14ac:dyDescent="0.25">
      <c r="A173" s="2">
        <v>29495</v>
      </c>
      <c r="B173">
        <v>7315.6769999999997</v>
      </c>
      <c r="D173" s="2"/>
    </row>
    <row r="174" spans="1:4" x14ac:dyDescent="0.25">
      <c r="A174" s="2">
        <v>29403</v>
      </c>
      <c r="B174">
        <v>7181.7430000000004</v>
      </c>
      <c r="D174" s="2"/>
    </row>
    <row r="175" spans="1:4" x14ac:dyDescent="0.25">
      <c r="A175" s="2">
        <v>29312</v>
      </c>
      <c r="B175">
        <v>7190.2889999999998</v>
      </c>
      <c r="D175" s="2"/>
    </row>
    <row r="176" spans="1:4" x14ac:dyDescent="0.25">
      <c r="A176" s="2">
        <v>29221</v>
      </c>
      <c r="B176">
        <v>7341.5569999999998</v>
      </c>
      <c r="D176" s="2"/>
    </row>
    <row r="177" spans="1:4" x14ac:dyDescent="0.25">
      <c r="A177" s="2">
        <v>29129</v>
      </c>
      <c r="B177">
        <v>7318.5349999999999</v>
      </c>
      <c r="D177" s="2"/>
    </row>
    <row r="178" spans="1:4" x14ac:dyDescent="0.25">
      <c r="A178" s="2">
        <v>29037</v>
      </c>
      <c r="B178">
        <v>7300.2809999999999</v>
      </c>
      <c r="D178" s="2"/>
    </row>
    <row r="179" spans="1:4" x14ac:dyDescent="0.25">
      <c r="A179" s="2">
        <v>28946</v>
      </c>
      <c r="B179">
        <v>7246.4539999999997</v>
      </c>
      <c r="D179" s="2"/>
    </row>
    <row r="180" spans="1:4" x14ac:dyDescent="0.25">
      <c r="A180" s="2">
        <v>28856</v>
      </c>
      <c r="B180">
        <v>7238.7269999999999</v>
      </c>
      <c r="D180" s="2"/>
    </row>
    <row r="181" spans="1:4" x14ac:dyDescent="0.25">
      <c r="A181" s="2">
        <v>28764</v>
      </c>
      <c r="B181">
        <v>7225.75</v>
      </c>
      <c r="D181" s="2"/>
    </row>
    <row r="182" spans="1:4" x14ac:dyDescent="0.25">
      <c r="A182" s="2">
        <v>28672</v>
      </c>
      <c r="B182">
        <v>7129.915</v>
      </c>
      <c r="D182" s="2"/>
    </row>
    <row r="183" spans="1:4" x14ac:dyDescent="0.25">
      <c r="A183" s="2">
        <v>28581</v>
      </c>
      <c r="B183">
        <v>7058.92</v>
      </c>
      <c r="D183" s="2"/>
    </row>
    <row r="184" spans="1:4" x14ac:dyDescent="0.25">
      <c r="A184" s="2">
        <v>28491</v>
      </c>
      <c r="B184">
        <v>6796.26</v>
      </c>
      <c r="D184" s="2"/>
    </row>
    <row r="185" spans="1:4" x14ac:dyDescent="0.25">
      <c r="A185" s="2">
        <v>28399</v>
      </c>
      <c r="B185">
        <v>6774.5919999999996</v>
      </c>
      <c r="D185" s="2"/>
    </row>
    <row r="186" spans="1:4" x14ac:dyDescent="0.25">
      <c r="A186" s="2">
        <v>28307</v>
      </c>
      <c r="B186">
        <v>6774.4570000000003</v>
      </c>
      <c r="D186" s="2"/>
    </row>
    <row r="187" spans="1:4" x14ac:dyDescent="0.25">
      <c r="A187" s="2">
        <v>28216</v>
      </c>
      <c r="B187">
        <v>6654.4660000000003</v>
      </c>
      <c r="D187" s="2"/>
    </row>
    <row r="188" spans="1:4" x14ac:dyDescent="0.25">
      <c r="A188" s="2">
        <v>28126</v>
      </c>
      <c r="B188">
        <v>6527.7030000000004</v>
      </c>
      <c r="D188" s="2"/>
    </row>
    <row r="189" spans="1:4" x14ac:dyDescent="0.25">
      <c r="A189" s="2">
        <v>28034</v>
      </c>
      <c r="B189">
        <v>6451.1769999999997</v>
      </c>
      <c r="D189" s="2"/>
    </row>
    <row r="190" spans="1:4" x14ac:dyDescent="0.25">
      <c r="A190" s="2">
        <v>27942</v>
      </c>
      <c r="B190">
        <v>6404.8950000000004</v>
      </c>
      <c r="D190" s="2"/>
    </row>
    <row r="191" spans="1:4" x14ac:dyDescent="0.25">
      <c r="A191" s="2">
        <v>27851</v>
      </c>
      <c r="B191">
        <v>6370.0249999999996</v>
      </c>
      <c r="D191" s="2"/>
    </row>
    <row r="192" spans="1:4" x14ac:dyDescent="0.25">
      <c r="A192" s="2">
        <v>27760</v>
      </c>
      <c r="B192">
        <v>6323.6490000000003</v>
      </c>
      <c r="D192" s="2"/>
    </row>
    <row r="193" spans="1:4" x14ac:dyDescent="0.25">
      <c r="A193" s="2">
        <v>27668</v>
      </c>
      <c r="B193">
        <v>6184.53</v>
      </c>
      <c r="D193" s="2"/>
    </row>
    <row r="194" spans="1:4" x14ac:dyDescent="0.25">
      <c r="A194" s="2">
        <v>27576</v>
      </c>
      <c r="B194">
        <v>6102.326</v>
      </c>
      <c r="D194" s="2"/>
    </row>
    <row r="195" spans="1:4" x14ac:dyDescent="0.25">
      <c r="A195" s="2">
        <v>27485</v>
      </c>
      <c r="B195">
        <v>5999.61</v>
      </c>
      <c r="D195" s="2"/>
    </row>
    <row r="196" spans="1:4" x14ac:dyDescent="0.25">
      <c r="A196" s="2">
        <v>27395</v>
      </c>
      <c r="B196">
        <v>5957.0349999999999</v>
      </c>
      <c r="D196" s="2"/>
    </row>
    <row r="197" spans="1:4" x14ac:dyDescent="0.25">
      <c r="A197" s="2">
        <v>27303</v>
      </c>
      <c r="B197">
        <v>6030.4639999999999</v>
      </c>
      <c r="D197" s="2"/>
    </row>
    <row r="198" spans="1:4" x14ac:dyDescent="0.25">
      <c r="A198" s="2">
        <v>27211</v>
      </c>
      <c r="B198">
        <v>6053.9780000000001</v>
      </c>
      <c r="D198" s="2"/>
    </row>
    <row r="199" spans="1:4" x14ac:dyDescent="0.25">
      <c r="A199" s="2">
        <v>27120</v>
      </c>
      <c r="B199">
        <v>6111.7510000000002</v>
      </c>
      <c r="D199" s="2"/>
    </row>
    <row r="200" spans="1:4" x14ac:dyDescent="0.25">
      <c r="A200" s="2">
        <v>27030</v>
      </c>
      <c r="B200">
        <v>6097.2579999999998</v>
      </c>
      <c r="D200" s="2"/>
    </row>
    <row r="201" spans="1:4" x14ac:dyDescent="0.25">
      <c r="A201" s="2">
        <v>26938</v>
      </c>
      <c r="B201">
        <v>6150.1310000000003</v>
      </c>
      <c r="D201" s="2"/>
    </row>
    <row r="202" spans="1:4" x14ac:dyDescent="0.25">
      <c r="A202" s="2">
        <v>26846</v>
      </c>
      <c r="B202">
        <v>6092.3010000000004</v>
      </c>
      <c r="D202" s="2"/>
    </row>
    <row r="203" spans="1:4" x14ac:dyDescent="0.25">
      <c r="A203" s="2">
        <v>26755</v>
      </c>
      <c r="B203">
        <v>6124.5060000000003</v>
      </c>
      <c r="D203" s="2"/>
    </row>
    <row r="204" spans="1:4" x14ac:dyDescent="0.25">
      <c r="A204" s="2">
        <v>26665</v>
      </c>
      <c r="B204">
        <v>6058.5439999999999</v>
      </c>
      <c r="D204" s="2"/>
    </row>
    <row r="205" spans="1:4" x14ac:dyDescent="0.25">
      <c r="A205" s="2">
        <v>26573</v>
      </c>
      <c r="B205">
        <v>5912.22</v>
      </c>
      <c r="D205" s="2"/>
    </row>
    <row r="206" spans="1:4" x14ac:dyDescent="0.25">
      <c r="A206" s="2">
        <v>26481</v>
      </c>
      <c r="B206">
        <v>5814.8540000000003</v>
      </c>
      <c r="D206" s="2"/>
    </row>
    <row r="207" spans="1:4" x14ac:dyDescent="0.25">
      <c r="A207" s="2">
        <v>26390</v>
      </c>
      <c r="B207">
        <v>5760.47</v>
      </c>
      <c r="D207" s="2"/>
    </row>
    <row r="208" spans="1:4" x14ac:dyDescent="0.25">
      <c r="A208" s="2">
        <v>26299</v>
      </c>
      <c r="B208">
        <v>5632.6490000000003</v>
      </c>
      <c r="D208" s="2"/>
    </row>
    <row r="209" spans="1:4" x14ac:dyDescent="0.25">
      <c r="A209" s="2">
        <v>26207</v>
      </c>
      <c r="B209">
        <v>5531.0320000000002</v>
      </c>
      <c r="D209" s="2"/>
    </row>
    <row r="210" spans="1:4" x14ac:dyDescent="0.25">
      <c r="A210" s="2">
        <v>26115</v>
      </c>
      <c r="B210">
        <v>5518.0720000000001</v>
      </c>
      <c r="D210" s="2"/>
    </row>
    <row r="211" spans="1:4" x14ac:dyDescent="0.25">
      <c r="A211" s="2">
        <v>26024</v>
      </c>
      <c r="B211">
        <v>5473.0590000000002</v>
      </c>
      <c r="D211" s="2"/>
    </row>
    <row r="212" spans="1:4" x14ac:dyDescent="0.25">
      <c r="A212" s="2">
        <v>25934</v>
      </c>
      <c r="B212">
        <v>5443.6189999999997</v>
      </c>
      <c r="D212" s="2"/>
    </row>
    <row r="213" spans="1:4" x14ac:dyDescent="0.25">
      <c r="A213" s="2">
        <v>25842</v>
      </c>
      <c r="B213">
        <v>5299.6719999999996</v>
      </c>
      <c r="D213" s="2"/>
    </row>
    <row r="214" spans="1:4" x14ac:dyDescent="0.25">
      <c r="A214" s="2">
        <v>25750</v>
      </c>
      <c r="B214">
        <v>5357.0770000000002</v>
      </c>
      <c r="D214" s="2"/>
    </row>
    <row r="215" spans="1:4" x14ac:dyDescent="0.25">
      <c r="A215" s="2">
        <v>25659</v>
      </c>
      <c r="B215">
        <v>5308.1639999999998</v>
      </c>
      <c r="D215" s="2"/>
    </row>
    <row r="216" spans="1:4" x14ac:dyDescent="0.25">
      <c r="A216" s="2">
        <v>25569</v>
      </c>
      <c r="B216">
        <v>5300.652</v>
      </c>
      <c r="D216" s="2"/>
    </row>
    <row r="217" spans="1:4" x14ac:dyDescent="0.25">
      <c r="A217" s="2">
        <v>25477</v>
      </c>
      <c r="B217">
        <v>5308.5559999999996</v>
      </c>
      <c r="D217" s="2"/>
    </row>
    <row r="218" spans="1:4" x14ac:dyDescent="0.25">
      <c r="A218" s="2">
        <v>25385</v>
      </c>
      <c r="B218">
        <v>5334.6</v>
      </c>
      <c r="D218" s="2"/>
    </row>
    <row r="219" spans="1:4" x14ac:dyDescent="0.25">
      <c r="A219" s="2">
        <v>25294</v>
      </c>
      <c r="B219">
        <v>5299.625</v>
      </c>
      <c r="D219" s="2"/>
    </row>
    <row r="220" spans="1:4" x14ac:dyDescent="0.25">
      <c r="A220" s="2">
        <v>25204</v>
      </c>
      <c r="B220">
        <v>5283.5969999999998</v>
      </c>
      <c r="D220" s="2"/>
    </row>
    <row r="221" spans="1:4" x14ac:dyDescent="0.25">
      <c r="A221" s="2">
        <v>25112</v>
      </c>
      <c r="B221">
        <v>5202.2120000000004</v>
      </c>
      <c r="D221" s="2"/>
    </row>
    <row r="222" spans="1:4" x14ac:dyDescent="0.25">
      <c r="A222" s="2">
        <v>25020</v>
      </c>
      <c r="B222">
        <v>5181.8590000000004</v>
      </c>
      <c r="D222" s="2"/>
    </row>
    <row r="223" spans="1:4" x14ac:dyDescent="0.25">
      <c r="A223" s="2">
        <v>24929</v>
      </c>
      <c r="B223">
        <v>5142.0330000000004</v>
      </c>
      <c r="D223" s="2"/>
    </row>
    <row r="224" spans="1:4" x14ac:dyDescent="0.25">
      <c r="A224" s="2">
        <v>24838</v>
      </c>
      <c r="B224">
        <v>5057.5529999999999</v>
      </c>
      <c r="D224" s="2"/>
    </row>
    <row r="225" spans="1:4" x14ac:dyDescent="0.25">
      <c r="A225" s="2">
        <v>24746</v>
      </c>
      <c r="B225">
        <v>4956.4769999999999</v>
      </c>
      <c r="D225" s="2"/>
    </row>
    <row r="226" spans="1:4" x14ac:dyDescent="0.25">
      <c r="A226" s="2">
        <v>24654</v>
      </c>
      <c r="B226">
        <v>4919.3919999999998</v>
      </c>
      <c r="D226" s="2"/>
    </row>
    <row r="227" spans="1:4" x14ac:dyDescent="0.25">
      <c r="A227" s="2">
        <v>24563</v>
      </c>
      <c r="B227">
        <v>4873.2870000000003</v>
      </c>
      <c r="D227" s="2"/>
    </row>
    <row r="228" spans="1:4" x14ac:dyDescent="0.25">
      <c r="A228" s="2">
        <v>24473</v>
      </c>
      <c r="B228">
        <v>4870.299</v>
      </c>
      <c r="D228" s="2"/>
    </row>
    <row r="229" spans="1:4" x14ac:dyDescent="0.25">
      <c r="A229" s="2">
        <v>24381</v>
      </c>
      <c r="B229">
        <v>4827.5370000000003</v>
      </c>
      <c r="D229" s="2"/>
    </row>
    <row r="230" spans="1:4" x14ac:dyDescent="0.25">
      <c r="A230" s="2">
        <v>24289</v>
      </c>
      <c r="B230">
        <v>4788.2539999999999</v>
      </c>
      <c r="D230" s="2"/>
    </row>
    <row r="231" spans="1:4" x14ac:dyDescent="0.25">
      <c r="A231" s="2">
        <v>24198</v>
      </c>
      <c r="B231">
        <v>4748.0460000000003</v>
      </c>
      <c r="D231" s="2"/>
    </row>
    <row r="232" spans="1:4" x14ac:dyDescent="0.25">
      <c r="A232" s="2">
        <v>24108</v>
      </c>
      <c r="B232">
        <v>4731.8879999999999</v>
      </c>
      <c r="D232" s="2"/>
    </row>
    <row r="233" spans="1:4" x14ac:dyDescent="0.25">
      <c r="A233" s="2">
        <v>24016</v>
      </c>
      <c r="B233">
        <v>4619.4579999999996</v>
      </c>
      <c r="D233" s="2"/>
    </row>
    <row r="234" spans="1:4" x14ac:dyDescent="0.25">
      <c r="A234" s="2">
        <v>23924</v>
      </c>
      <c r="B234">
        <v>4515.4269999999997</v>
      </c>
      <c r="D234" s="2"/>
    </row>
    <row r="235" spans="1:4" x14ac:dyDescent="0.25">
      <c r="A235" s="2">
        <v>23833</v>
      </c>
      <c r="B235">
        <v>4417.2250000000004</v>
      </c>
      <c r="D235" s="2"/>
    </row>
    <row r="236" spans="1:4" x14ac:dyDescent="0.25">
      <c r="A236" s="2">
        <v>23743</v>
      </c>
      <c r="B236">
        <v>4362.1109999999999</v>
      </c>
      <c r="D236" s="2"/>
    </row>
    <row r="237" spans="1:4" x14ac:dyDescent="0.25">
      <c r="A237" s="2">
        <v>23651</v>
      </c>
      <c r="B237">
        <v>4259.0460000000003</v>
      </c>
      <c r="D237" s="2"/>
    </row>
    <row r="238" spans="1:4" x14ac:dyDescent="0.25">
      <c r="A238" s="2">
        <v>23559</v>
      </c>
      <c r="B238">
        <v>4245.9179999999997</v>
      </c>
      <c r="D238" s="2"/>
    </row>
    <row r="239" spans="1:4" x14ac:dyDescent="0.25">
      <c r="A239" s="2">
        <v>23468</v>
      </c>
      <c r="B239">
        <v>4180.5919999999996</v>
      </c>
      <c r="D239" s="2"/>
    </row>
    <row r="240" spans="1:4" x14ac:dyDescent="0.25">
      <c r="A240" s="2">
        <v>23377</v>
      </c>
      <c r="B240">
        <v>4135.5529999999999</v>
      </c>
      <c r="D240" s="2"/>
    </row>
    <row r="241" spans="1:4" x14ac:dyDescent="0.25">
      <c r="A241" s="2">
        <v>23285</v>
      </c>
      <c r="B241">
        <v>4050.1469999999999</v>
      </c>
      <c r="D241" s="2"/>
    </row>
    <row r="242" spans="1:4" x14ac:dyDescent="0.25">
      <c r="A242" s="2">
        <v>23193</v>
      </c>
      <c r="B242">
        <v>4023.7550000000001</v>
      </c>
      <c r="D242" s="2"/>
    </row>
    <row r="243" spans="1:4" x14ac:dyDescent="0.25">
      <c r="A243" s="2">
        <v>23102</v>
      </c>
      <c r="B243">
        <v>3937.183</v>
      </c>
      <c r="D243" s="2"/>
    </row>
    <row r="244" spans="1:4" x14ac:dyDescent="0.25">
      <c r="A244" s="2">
        <v>23012</v>
      </c>
      <c r="B244">
        <v>3893.482</v>
      </c>
      <c r="D244" s="2"/>
    </row>
    <row r="245" spans="1:4" x14ac:dyDescent="0.25">
      <c r="A245" s="2">
        <v>22920</v>
      </c>
      <c r="B245">
        <v>3851.4209999999998</v>
      </c>
      <c r="D245" s="2"/>
    </row>
    <row r="246" spans="1:4" x14ac:dyDescent="0.25">
      <c r="A246" s="2">
        <v>22828</v>
      </c>
      <c r="B246">
        <v>3838.7759999999998</v>
      </c>
      <c r="D246" s="2"/>
    </row>
    <row r="247" spans="1:4" x14ac:dyDescent="0.25">
      <c r="A247" s="2">
        <v>22737</v>
      </c>
      <c r="B247">
        <v>3792.1489999999999</v>
      </c>
      <c r="D247" s="2"/>
    </row>
    <row r="248" spans="1:4" x14ac:dyDescent="0.25">
      <c r="A248" s="2">
        <v>22647</v>
      </c>
      <c r="B248">
        <v>3758.1469999999999</v>
      </c>
      <c r="D248" s="2"/>
    </row>
    <row r="249" spans="1:4" x14ac:dyDescent="0.25">
      <c r="A249" s="2">
        <v>22555</v>
      </c>
      <c r="B249">
        <v>3692.2890000000002</v>
      </c>
      <c r="D249" s="2"/>
    </row>
    <row r="250" spans="1:4" x14ac:dyDescent="0.25">
      <c r="A250" s="2">
        <v>22463</v>
      </c>
      <c r="B250">
        <v>3621.252</v>
      </c>
      <c r="D250" s="2"/>
    </row>
    <row r="251" spans="1:4" x14ac:dyDescent="0.25">
      <c r="A251" s="2">
        <v>22372</v>
      </c>
      <c r="B251">
        <v>3553.0210000000002</v>
      </c>
      <c r="D251" s="2"/>
    </row>
    <row r="252" spans="1:4" x14ac:dyDescent="0.25">
      <c r="A252" s="2">
        <v>22282</v>
      </c>
      <c r="B252">
        <v>3493.703</v>
      </c>
      <c r="D252" s="2"/>
    </row>
    <row r="253" spans="1:4" x14ac:dyDescent="0.25">
      <c r="A253" s="2">
        <v>22190</v>
      </c>
      <c r="B253">
        <v>3470.2779999999998</v>
      </c>
      <c r="D253" s="2"/>
    </row>
    <row r="254" spans="1:4" x14ac:dyDescent="0.25">
      <c r="A254" s="2">
        <v>22098</v>
      </c>
      <c r="B254">
        <v>3515.3850000000002</v>
      </c>
      <c r="D254" s="2"/>
    </row>
    <row r="255" spans="1:4" x14ac:dyDescent="0.25">
      <c r="A255" s="2">
        <v>22007</v>
      </c>
      <c r="B255">
        <v>3498.2460000000001</v>
      </c>
      <c r="D255" s="2"/>
    </row>
    <row r="256" spans="1:4" x14ac:dyDescent="0.25">
      <c r="A256" s="2">
        <v>21916</v>
      </c>
      <c r="B256">
        <v>3517.181</v>
      </c>
      <c r="D256" s="2"/>
    </row>
    <row r="257" spans="1:4" x14ac:dyDescent="0.25">
      <c r="A257" s="2">
        <v>21824</v>
      </c>
      <c r="B257">
        <v>3439.8319999999999</v>
      </c>
      <c r="D257" s="2"/>
    </row>
    <row r="258" spans="1:4" x14ac:dyDescent="0.25">
      <c r="A258" s="2">
        <v>21732</v>
      </c>
      <c r="B258">
        <v>3430.0569999999998</v>
      </c>
      <c r="D258" s="2"/>
    </row>
    <row r="259" spans="1:4" x14ac:dyDescent="0.25">
      <c r="A259" s="2">
        <v>21641</v>
      </c>
      <c r="B259">
        <v>3427.6669999999999</v>
      </c>
      <c r="D259" s="2"/>
    </row>
    <row r="260" spans="1:4" x14ac:dyDescent="0.25">
      <c r="A260" s="2">
        <v>21551</v>
      </c>
      <c r="B260">
        <v>3352.1289999999999</v>
      </c>
      <c r="D260" s="2"/>
    </row>
    <row r="261" spans="1:4" x14ac:dyDescent="0.25">
      <c r="A261" s="2">
        <v>21459</v>
      </c>
      <c r="B261">
        <v>3289.0320000000002</v>
      </c>
      <c r="D261" s="2"/>
    </row>
    <row r="262" spans="1:4" x14ac:dyDescent="0.25">
      <c r="A262" s="2">
        <v>21367</v>
      </c>
      <c r="B262">
        <v>3213.884</v>
      </c>
      <c r="D262" s="2"/>
    </row>
    <row r="263" spans="1:4" x14ac:dyDescent="0.25">
      <c r="A263" s="2">
        <v>21276</v>
      </c>
      <c r="B263">
        <v>3141.2240000000002</v>
      </c>
      <c r="D263" s="2"/>
    </row>
    <row r="264" spans="1:4" x14ac:dyDescent="0.25">
      <c r="A264" s="2">
        <v>21186</v>
      </c>
      <c r="B264">
        <v>3120.7240000000002</v>
      </c>
      <c r="D264" s="2"/>
    </row>
    <row r="265" spans="1:4" x14ac:dyDescent="0.25">
      <c r="A265" s="2">
        <v>21094</v>
      </c>
      <c r="B265">
        <v>3203.8939999999998</v>
      </c>
      <c r="D265" s="2"/>
    </row>
    <row r="266" spans="1:4" x14ac:dyDescent="0.25">
      <c r="A266" s="2">
        <v>21002</v>
      </c>
      <c r="B266">
        <v>3237.386</v>
      </c>
      <c r="D266" s="2"/>
    </row>
    <row r="267" spans="1:4" x14ac:dyDescent="0.25">
      <c r="A267" s="2">
        <v>20911</v>
      </c>
      <c r="B267">
        <v>3205.97</v>
      </c>
      <c r="D267" s="2"/>
    </row>
    <row r="268" spans="1:4" x14ac:dyDescent="0.25">
      <c r="A268" s="2">
        <v>20821</v>
      </c>
      <c r="B268">
        <v>3213.011</v>
      </c>
      <c r="D268" s="2"/>
    </row>
    <row r="269" spans="1:4" x14ac:dyDescent="0.25">
      <c r="A269" s="2">
        <v>20729</v>
      </c>
      <c r="B269">
        <v>3192.57</v>
      </c>
      <c r="D269" s="2"/>
    </row>
    <row r="270" spans="1:4" x14ac:dyDescent="0.25">
      <c r="A270" s="2">
        <v>20637</v>
      </c>
      <c r="B270">
        <v>3140.8739999999998</v>
      </c>
      <c r="D270" s="2"/>
    </row>
    <row r="271" spans="1:4" x14ac:dyDescent="0.25">
      <c r="A271" s="2">
        <v>20546</v>
      </c>
      <c r="B271">
        <v>3143.694</v>
      </c>
      <c r="D271" s="2"/>
    </row>
    <row r="272" spans="1:4" x14ac:dyDescent="0.25">
      <c r="A272" s="2">
        <v>20455</v>
      </c>
      <c r="B272">
        <v>3117.922</v>
      </c>
      <c r="D272" s="2"/>
    </row>
    <row r="273" spans="1:4" x14ac:dyDescent="0.25">
      <c r="A273" s="2">
        <v>20363</v>
      </c>
      <c r="B273">
        <v>3130.0680000000002</v>
      </c>
      <c r="D273" s="2"/>
    </row>
    <row r="274" spans="1:4" x14ac:dyDescent="0.25">
      <c r="A274" s="2">
        <v>20271</v>
      </c>
      <c r="B274">
        <v>3111.3789999999999</v>
      </c>
      <c r="D274" s="2"/>
    </row>
    <row r="275" spans="1:4" x14ac:dyDescent="0.25">
      <c r="A275" s="2">
        <v>20180</v>
      </c>
      <c r="B275">
        <v>3069.91</v>
      </c>
      <c r="D275" s="2"/>
    </row>
    <row r="276" spans="1:4" x14ac:dyDescent="0.25">
      <c r="A276" s="2">
        <v>20090</v>
      </c>
      <c r="B276">
        <v>3020.7460000000001</v>
      </c>
      <c r="D276" s="2"/>
    </row>
    <row r="277" spans="1:4" x14ac:dyDescent="0.25">
      <c r="A277" s="2">
        <v>19998</v>
      </c>
      <c r="B277">
        <v>2936.8519999999999</v>
      </c>
      <c r="D277" s="2"/>
    </row>
    <row r="278" spans="1:4" x14ac:dyDescent="0.25">
      <c r="A278" s="2">
        <v>19906</v>
      </c>
      <c r="B278">
        <v>2880.482</v>
      </c>
      <c r="D278" s="2"/>
    </row>
    <row r="279" spans="1:4" x14ac:dyDescent="0.25">
      <c r="A279" s="2">
        <v>19815</v>
      </c>
      <c r="B279">
        <v>2848.3049999999998</v>
      </c>
      <c r="D279" s="2"/>
    </row>
    <row r="280" spans="1:4" x14ac:dyDescent="0.25">
      <c r="A280" s="2">
        <v>19725</v>
      </c>
      <c r="B280">
        <v>2845.192</v>
      </c>
      <c r="D280" s="2"/>
    </row>
    <row r="281" spans="1:4" x14ac:dyDescent="0.25">
      <c r="A281" s="2">
        <v>19633</v>
      </c>
      <c r="B281">
        <v>2858.8449999999998</v>
      </c>
      <c r="D281" s="2"/>
    </row>
    <row r="282" spans="1:4" x14ac:dyDescent="0.25">
      <c r="A282" s="2">
        <v>19541</v>
      </c>
      <c r="B282">
        <v>2902.7849999999999</v>
      </c>
      <c r="D282" s="2"/>
    </row>
    <row r="283" spans="1:4" x14ac:dyDescent="0.25">
      <c r="A283" s="2">
        <v>19450</v>
      </c>
      <c r="B283">
        <v>2919.2060000000001</v>
      </c>
      <c r="D283" s="2"/>
    </row>
    <row r="284" spans="1:4" x14ac:dyDescent="0.25">
      <c r="A284" s="2">
        <v>19360</v>
      </c>
      <c r="B284">
        <v>2896.8110000000001</v>
      </c>
      <c r="D284" s="2"/>
    </row>
    <row r="285" spans="1:4" x14ac:dyDescent="0.25">
      <c r="A285" s="2">
        <v>19268</v>
      </c>
      <c r="B285">
        <v>2843.9409999999998</v>
      </c>
      <c r="D285" s="2"/>
    </row>
    <row r="286" spans="1:4" x14ac:dyDescent="0.25">
      <c r="A286" s="2">
        <v>19176</v>
      </c>
      <c r="B286">
        <v>2753.5169999999998</v>
      </c>
      <c r="D286" s="2"/>
    </row>
    <row r="287" spans="1:4" x14ac:dyDescent="0.25">
      <c r="A287" s="2">
        <v>19085</v>
      </c>
      <c r="B287">
        <v>2733.8</v>
      </c>
      <c r="D287" s="2"/>
    </row>
    <row r="288" spans="1:4" x14ac:dyDescent="0.25">
      <c r="A288" s="2">
        <v>18994</v>
      </c>
      <c r="B288">
        <v>2727.9540000000002</v>
      </c>
      <c r="D288" s="2"/>
    </row>
    <row r="289" spans="1:4" x14ac:dyDescent="0.25">
      <c r="A289" s="2">
        <v>18902</v>
      </c>
      <c r="B289">
        <v>2699.1559999999999</v>
      </c>
      <c r="D289" s="2"/>
    </row>
    <row r="290" spans="1:4" x14ac:dyDescent="0.25">
      <c r="A290" s="2">
        <v>18810</v>
      </c>
      <c r="B290">
        <v>2693.259</v>
      </c>
      <c r="D290" s="2"/>
    </row>
    <row r="291" spans="1:4" x14ac:dyDescent="0.25">
      <c r="A291" s="2">
        <v>18719</v>
      </c>
      <c r="B291">
        <v>2638.8980000000001</v>
      </c>
      <c r="D291" s="2"/>
    </row>
    <row r="292" spans="1:4" x14ac:dyDescent="0.25">
      <c r="A292" s="2">
        <v>18629</v>
      </c>
      <c r="B292">
        <v>2593.9670000000001</v>
      </c>
      <c r="D292" s="2"/>
    </row>
    <row r="293" spans="1:4" x14ac:dyDescent="0.25">
      <c r="A293" s="2">
        <v>18537</v>
      </c>
      <c r="B293">
        <v>2559.2139999999999</v>
      </c>
      <c r="D293" s="2"/>
    </row>
    <row r="294" spans="1:4" x14ac:dyDescent="0.25">
      <c r="A294" s="2">
        <v>18445</v>
      </c>
      <c r="B294">
        <v>2511.127</v>
      </c>
      <c r="D294" s="2"/>
    </row>
    <row r="295" spans="1:4" x14ac:dyDescent="0.25">
      <c r="A295" s="2">
        <v>18354</v>
      </c>
      <c r="B295">
        <v>2417.6819999999998</v>
      </c>
      <c r="D295" s="2"/>
    </row>
    <row r="296" spans="1:4" x14ac:dyDescent="0.25">
      <c r="A296" s="2">
        <v>18264</v>
      </c>
      <c r="B296">
        <v>2346.1039999999998</v>
      </c>
      <c r="D296" s="2"/>
    </row>
    <row r="297" spans="1:4" x14ac:dyDescent="0.25">
      <c r="A297" s="2">
        <v>18172</v>
      </c>
      <c r="B297">
        <v>2257.3519999999999</v>
      </c>
      <c r="D297" s="2"/>
    </row>
    <row r="298" spans="1:4" x14ac:dyDescent="0.25">
      <c r="A298" s="2">
        <v>18080</v>
      </c>
      <c r="B298">
        <v>2276.424</v>
      </c>
      <c r="D298" s="2"/>
    </row>
    <row r="299" spans="1:4" x14ac:dyDescent="0.25">
      <c r="A299" s="2">
        <v>17989</v>
      </c>
      <c r="B299">
        <v>2253.1280000000002</v>
      </c>
      <c r="D299" s="2"/>
    </row>
    <row r="300" spans="1:4" x14ac:dyDescent="0.25">
      <c r="A300" s="2">
        <v>17899</v>
      </c>
      <c r="B300">
        <v>2260.8069999999998</v>
      </c>
      <c r="D300" s="2"/>
    </row>
    <row r="301" spans="1:4" x14ac:dyDescent="0.25">
      <c r="A301" s="2">
        <v>17807</v>
      </c>
      <c r="B301">
        <v>2292.364</v>
      </c>
      <c r="D301" s="2"/>
    </row>
    <row r="302" spans="1:4" x14ac:dyDescent="0.25">
      <c r="A302" s="2">
        <v>17715</v>
      </c>
      <c r="B302">
        <v>2289.77</v>
      </c>
      <c r="D302" s="2"/>
    </row>
    <row r="303" spans="1:4" x14ac:dyDescent="0.25">
      <c r="A303" s="2">
        <v>17624</v>
      </c>
      <c r="B303">
        <v>2276.69</v>
      </c>
      <c r="D303" s="2"/>
    </row>
    <row r="304" spans="1:4" x14ac:dyDescent="0.25">
      <c r="A304" s="2">
        <v>17533</v>
      </c>
      <c r="B304">
        <v>2239.6819999999998</v>
      </c>
      <c r="D304" s="2"/>
    </row>
    <row r="305" spans="1:4" x14ac:dyDescent="0.25">
      <c r="A305" s="2">
        <v>17441</v>
      </c>
      <c r="B305">
        <v>2206.4520000000002</v>
      </c>
      <c r="D305" s="2"/>
    </row>
    <row r="306" spans="1:4" x14ac:dyDescent="0.25">
      <c r="A306" s="2">
        <v>17349</v>
      </c>
      <c r="B306">
        <v>2172.4319999999998</v>
      </c>
      <c r="D306" s="2"/>
    </row>
    <row r="307" spans="1:4" x14ac:dyDescent="0.25">
      <c r="A307" s="2">
        <v>17258</v>
      </c>
      <c r="B307">
        <v>2176.8919999999998</v>
      </c>
      <c r="D307" s="2"/>
    </row>
    <row r="308" spans="1:4" x14ac:dyDescent="0.25">
      <c r="A308" s="2">
        <v>17168</v>
      </c>
      <c r="B308">
        <v>2182.681</v>
      </c>
      <c r="D308" s="2"/>
    </row>
    <row r="309" spans="1:4" x14ac:dyDescent="0.25">
      <c r="D309" s="2"/>
    </row>
    <row r="310" spans="1:4" x14ac:dyDescent="0.25">
      <c r="D310" s="2"/>
    </row>
    <row r="311" spans="1:4" x14ac:dyDescent="0.25">
      <c r="D311" s="2"/>
    </row>
    <row r="312" spans="1:4" x14ac:dyDescent="0.25">
      <c r="D312" s="2"/>
    </row>
    <row r="313" spans="1:4" x14ac:dyDescent="0.25">
      <c r="D313" s="2"/>
    </row>
    <row r="314" spans="1:4" x14ac:dyDescent="0.25">
      <c r="D314" s="2"/>
    </row>
    <row r="315" spans="1:4" x14ac:dyDescent="0.25">
      <c r="D315" s="2"/>
    </row>
    <row r="316" spans="1:4" x14ac:dyDescent="0.25">
      <c r="D316" s="2"/>
    </row>
    <row r="317" spans="1:4" x14ac:dyDescent="0.25">
      <c r="D317" s="2"/>
    </row>
    <row r="318" spans="1:4" x14ac:dyDescent="0.25">
      <c r="D318" s="2"/>
    </row>
    <row r="319" spans="1:4" x14ac:dyDescent="0.25">
      <c r="D319" s="2"/>
    </row>
    <row r="320" spans="1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  <row r="1507" spans="4:4" x14ac:dyDescent="0.25">
      <c r="D1507" s="2"/>
    </row>
    <row r="1508" spans="4:4" x14ac:dyDescent="0.25">
      <c r="D1508" s="2"/>
    </row>
    <row r="1509" spans="4:4" x14ac:dyDescent="0.25">
      <c r="D1509" s="2"/>
    </row>
    <row r="1510" spans="4:4" x14ac:dyDescent="0.25">
      <c r="D1510" s="2"/>
    </row>
    <row r="1511" spans="4:4" x14ac:dyDescent="0.25">
      <c r="D1511" s="2"/>
    </row>
    <row r="1512" spans="4:4" x14ac:dyDescent="0.25">
      <c r="D1512" s="2"/>
    </row>
    <row r="1513" spans="4:4" x14ac:dyDescent="0.25">
      <c r="D1513" s="2"/>
    </row>
    <row r="1514" spans="4:4" x14ac:dyDescent="0.25">
      <c r="D1514" s="2"/>
    </row>
    <row r="1515" spans="4:4" x14ac:dyDescent="0.25">
      <c r="D1515" s="2"/>
    </row>
    <row r="1516" spans="4:4" x14ac:dyDescent="0.25">
      <c r="D1516" s="2"/>
    </row>
    <row r="1517" spans="4:4" x14ac:dyDescent="0.25">
      <c r="D1517" s="2"/>
    </row>
    <row r="1518" spans="4:4" x14ac:dyDescent="0.25">
      <c r="D1518" s="2"/>
    </row>
    <row r="1519" spans="4:4" x14ac:dyDescent="0.25">
      <c r="D1519" s="2"/>
    </row>
    <row r="1520" spans="4:4" x14ac:dyDescent="0.25">
      <c r="D1520" s="2"/>
    </row>
    <row r="1521" spans="4:4" x14ac:dyDescent="0.25">
      <c r="D1521" s="2"/>
    </row>
    <row r="1522" spans="4:4" x14ac:dyDescent="0.25">
      <c r="D1522" s="2"/>
    </row>
    <row r="1523" spans="4:4" x14ac:dyDescent="0.25">
      <c r="D1523" s="2"/>
    </row>
    <row r="1524" spans="4:4" x14ac:dyDescent="0.25">
      <c r="D1524" s="2"/>
    </row>
    <row r="1525" spans="4:4" x14ac:dyDescent="0.25">
      <c r="D1525" s="2"/>
    </row>
    <row r="1526" spans="4:4" x14ac:dyDescent="0.25">
      <c r="D1526" s="2"/>
    </row>
    <row r="1527" spans="4:4" x14ac:dyDescent="0.25">
      <c r="D1527" s="2"/>
    </row>
    <row r="1528" spans="4:4" x14ac:dyDescent="0.25">
      <c r="D1528" s="2"/>
    </row>
    <row r="1529" spans="4:4" x14ac:dyDescent="0.25">
      <c r="D1529" s="2"/>
    </row>
    <row r="1530" spans="4:4" x14ac:dyDescent="0.25">
      <c r="D1530" s="2"/>
    </row>
    <row r="1531" spans="4:4" x14ac:dyDescent="0.25">
      <c r="D1531" s="2"/>
    </row>
    <row r="1532" spans="4:4" x14ac:dyDescent="0.25">
      <c r="D1532" s="2"/>
    </row>
    <row r="1533" spans="4:4" x14ac:dyDescent="0.25">
      <c r="D1533" s="2"/>
    </row>
    <row r="1534" spans="4:4" x14ac:dyDescent="0.25">
      <c r="D1534" s="2"/>
    </row>
    <row r="1535" spans="4:4" x14ac:dyDescent="0.25">
      <c r="D1535" s="2"/>
    </row>
    <row r="1536" spans="4:4" x14ac:dyDescent="0.25">
      <c r="D1536" s="2"/>
    </row>
    <row r="1537" spans="4:4" x14ac:dyDescent="0.25">
      <c r="D1537" s="2"/>
    </row>
    <row r="1538" spans="4:4" x14ac:dyDescent="0.25">
      <c r="D1538" s="2"/>
    </row>
    <row r="1539" spans="4:4" x14ac:dyDescent="0.25">
      <c r="D1539" s="2"/>
    </row>
    <row r="1540" spans="4:4" x14ac:dyDescent="0.25">
      <c r="D1540" s="2"/>
    </row>
    <row r="1541" spans="4:4" x14ac:dyDescent="0.25">
      <c r="D1541" s="2"/>
    </row>
    <row r="1542" spans="4:4" x14ac:dyDescent="0.25">
      <c r="D1542" s="2"/>
    </row>
    <row r="1543" spans="4:4" x14ac:dyDescent="0.25">
      <c r="D1543" s="2"/>
    </row>
    <row r="1544" spans="4:4" x14ac:dyDescent="0.25">
      <c r="D1544" s="2"/>
    </row>
    <row r="1545" spans="4:4" x14ac:dyDescent="0.25">
      <c r="D1545" s="2"/>
    </row>
    <row r="1546" spans="4:4" x14ac:dyDescent="0.25">
      <c r="D1546" s="2"/>
    </row>
    <row r="1547" spans="4:4" x14ac:dyDescent="0.25">
      <c r="D1547" s="2"/>
    </row>
    <row r="1548" spans="4:4" x14ac:dyDescent="0.25">
      <c r="D1548" s="2"/>
    </row>
    <row r="1549" spans="4:4" x14ac:dyDescent="0.25">
      <c r="D1549" s="2"/>
    </row>
    <row r="1550" spans="4:4" x14ac:dyDescent="0.25">
      <c r="D1550" s="2"/>
    </row>
    <row r="1551" spans="4:4" x14ac:dyDescent="0.25">
      <c r="D1551" s="2"/>
    </row>
    <row r="1552" spans="4:4" x14ac:dyDescent="0.25">
      <c r="D1552" s="2"/>
    </row>
    <row r="1553" spans="4:4" x14ac:dyDescent="0.25">
      <c r="D1553" s="2"/>
    </row>
    <row r="1554" spans="4:4" x14ac:dyDescent="0.25">
      <c r="D1554" s="2"/>
    </row>
    <row r="1555" spans="4:4" x14ac:dyDescent="0.25">
      <c r="D1555" s="2"/>
    </row>
    <row r="1556" spans="4:4" x14ac:dyDescent="0.25">
      <c r="D1556" s="2"/>
    </row>
    <row r="1557" spans="4:4" x14ac:dyDescent="0.25">
      <c r="D1557" s="2"/>
    </row>
    <row r="1558" spans="4:4" x14ac:dyDescent="0.25">
      <c r="D1558" s="2"/>
    </row>
    <row r="1559" spans="4:4" x14ac:dyDescent="0.25">
      <c r="D1559" s="2"/>
    </row>
    <row r="1560" spans="4:4" x14ac:dyDescent="0.25">
      <c r="D1560" s="2"/>
    </row>
    <row r="1561" spans="4:4" x14ac:dyDescent="0.25">
      <c r="D1561" s="2"/>
    </row>
    <row r="1562" spans="4:4" x14ac:dyDescent="0.25">
      <c r="D1562" s="2"/>
    </row>
    <row r="1563" spans="4:4" x14ac:dyDescent="0.25">
      <c r="D1563" s="2"/>
    </row>
    <row r="1564" spans="4:4" x14ac:dyDescent="0.25">
      <c r="D1564" s="2"/>
    </row>
    <row r="1565" spans="4:4" x14ac:dyDescent="0.25">
      <c r="D1565" s="2"/>
    </row>
    <row r="1566" spans="4:4" x14ac:dyDescent="0.25">
      <c r="D1566" s="2"/>
    </row>
    <row r="1567" spans="4:4" x14ac:dyDescent="0.25">
      <c r="D1567" s="2"/>
    </row>
    <row r="1568" spans="4:4" x14ac:dyDescent="0.25">
      <c r="D1568" s="2"/>
    </row>
    <row r="1569" spans="4:4" x14ac:dyDescent="0.25">
      <c r="D1569" s="2"/>
    </row>
    <row r="1570" spans="4:4" x14ac:dyDescent="0.25">
      <c r="D1570" s="2"/>
    </row>
    <row r="1571" spans="4:4" x14ac:dyDescent="0.25">
      <c r="D1571" s="2"/>
    </row>
    <row r="1572" spans="4:4" x14ac:dyDescent="0.25">
      <c r="D1572" s="2"/>
    </row>
    <row r="1573" spans="4:4" x14ac:dyDescent="0.25">
      <c r="D1573" s="2"/>
    </row>
    <row r="1574" spans="4:4" x14ac:dyDescent="0.25">
      <c r="D1574" s="2"/>
    </row>
    <row r="1575" spans="4:4" x14ac:dyDescent="0.25">
      <c r="D1575" s="2"/>
    </row>
    <row r="1576" spans="4:4" x14ac:dyDescent="0.25">
      <c r="D1576" s="2"/>
    </row>
    <row r="1577" spans="4:4" x14ac:dyDescent="0.25">
      <c r="D1577" s="2"/>
    </row>
    <row r="1578" spans="4:4" x14ac:dyDescent="0.25">
      <c r="D1578" s="2"/>
    </row>
    <row r="1579" spans="4:4" x14ac:dyDescent="0.25">
      <c r="D1579" s="2"/>
    </row>
    <row r="1580" spans="4:4" x14ac:dyDescent="0.25">
      <c r="D1580" s="2"/>
    </row>
    <row r="1581" spans="4:4" x14ac:dyDescent="0.25">
      <c r="D1581" s="2"/>
    </row>
    <row r="1582" spans="4:4" x14ac:dyDescent="0.25">
      <c r="D1582" s="2"/>
    </row>
    <row r="1583" spans="4:4" x14ac:dyDescent="0.25">
      <c r="D1583" s="2"/>
    </row>
    <row r="1584" spans="4:4" x14ac:dyDescent="0.25">
      <c r="D1584" s="2"/>
    </row>
    <row r="1585" spans="4:4" x14ac:dyDescent="0.25">
      <c r="D1585" s="2"/>
    </row>
    <row r="1586" spans="4:4" x14ac:dyDescent="0.25">
      <c r="D1586" s="2"/>
    </row>
    <row r="1587" spans="4:4" x14ac:dyDescent="0.25">
      <c r="D1587" s="2"/>
    </row>
    <row r="1588" spans="4:4" x14ac:dyDescent="0.25">
      <c r="D1588" s="2"/>
    </row>
    <row r="1589" spans="4:4" x14ac:dyDescent="0.25">
      <c r="D1589" s="2"/>
    </row>
    <row r="1590" spans="4:4" x14ac:dyDescent="0.25">
      <c r="D1590" s="2"/>
    </row>
    <row r="1591" spans="4:4" x14ac:dyDescent="0.25">
      <c r="D1591" s="2"/>
    </row>
    <row r="1592" spans="4:4" x14ac:dyDescent="0.25">
      <c r="D1592" s="2"/>
    </row>
    <row r="1593" spans="4:4" x14ac:dyDescent="0.25">
      <c r="D1593" s="2"/>
    </row>
    <row r="1594" spans="4:4" x14ac:dyDescent="0.25">
      <c r="D1594" s="2"/>
    </row>
    <row r="1595" spans="4:4" x14ac:dyDescent="0.25">
      <c r="D1595" s="2"/>
    </row>
    <row r="1596" spans="4:4" x14ac:dyDescent="0.25">
      <c r="D1596" s="2"/>
    </row>
    <row r="1597" spans="4:4" x14ac:dyDescent="0.25">
      <c r="D1597" s="2"/>
    </row>
    <row r="1598" spans="4:4" x14ac:dyDescent="0.25">
      <c r="D1598" s="2"/>
    </row>
    <row r="1599" spans="4:4" x14ac:dyDescent="0.25">
      <c r="D1599" s="2"/>
    </row>
    <row r="1600" spans="4:4" x14ac:dyDescent="0.25">
      <c r="D1600" s="2"/>
    </row>
    <row r="1601" spans="4:4" x14ac:dyDescent="0.25">
      <c r="D1601" s="2"/>
    </row>
    <row r="1602" spans="4:4" x14ac:dyDescent="0.25">
      <c r="D1602" s="2"/>
    </row>
    <row r="1603" spans="4:4" x14ac:dyDescent="0.25">
      <c r="D1603" s="2"/>
    </row>
    <row r="1604" spans="4:4" x14ac:dyDescent="0.25">
      <c r="D1604" s="2"/>
    </row>
    <row r="1605" spans="4:4" x14ac:dyDescent="0.25">
      <c r="D1605" s="2"/>
    </row>
    <row r="1606" spans="4:4" x14ac:dyDescent="0.25">
      <c r="D1606" s="2"/>
    </row>
    <row r="1607" spans="4:4" x14ac:dyDescent="0.25">
      <c r="D1607" s="2"/>
    </row>
    <row r="1608" spans="4:4" x14ac:dyDescent="0.25">
      <c r="D1608" s="2"/>
    </row>
    <row r="1609" spans="4:4" x14ac:dyDescent="0.25">
      <c r="D1609" s="2"/>
    </row>
    <row r="1610" spans="4:4" x14ac:dyDescent="0.25">
      <c r="D1610" s="2"/>
    </row>
    <row r="1611" spans="4:4" x14ac:dyDescent="0.25">
      <c r="D1611" s="2"/>
    </row>
    <row r="1612" spans="4:4" x14ac:dyDescent="0.25">
      <c r="D1612" s="2"/>
    </row>
    <row r="1613" spans="4:4" x14ac:dyDescent="0.25">
      <c r="D1613" s="2"/>
    </row>
    <row r="1614" spans="4:4" x14ac:dyDescent="0.25">
      <c r="D1614" s="2"/>
    </row>
    <row r="1615" spans="4:4" x14ac:dyDescent="0.25">
      <c r="D1615" s="2"/>
    </row>
    <row r="1616" spans="4:4" x14ac:dyDescent="0.25">
      <c r="D1616" s="2"/>
    </row>
    <row r="1617" spans="4:4" x14ac:dyDescent="0.25">
      <c r="D1617" s="2"/>
    </row>
    <row r="1618" spans="4:4" x14ac:dyDescent="0.25">
      <c r="D1618" s="2"/>
    </row>
    <row r="1619" spans="4:4" x14ac:dyDescent="0.25">
      <c r="D1619" s="2"/>
    </row>
    <row r="1620" spans="4:4" x14ac:dyDescent="0.25">
      <c r="D1620" s="2"/>
    </row>
    <row r="1621" spans="4:4" x14ac:dyDescent="0.25">
      <c r="D1621" s="2"/>
    </row>
    <row r="1622" spans="4:4" x14ac:dyDescent="0.25">
      <c r="D1622" s="2"/>
    </row>
    <row r="1623" spans="4:4" x14ac:dyDescent="0.25">
      <c r="D1623" s="2"/>
    </row>
    <row r="1624" spans="4:4" x14ac:dyDescent="0.25">
      <c r="D1624" s="2"/>
    </row>
    <row r="1625" spans="4:4" x14ac:dyDescent="0.25">
      <c r="D1625" s="2"/>
    </row>
    <row r="1626" spans="4:4" x14ac:dyDescent="0.25">
      <c r="D1626" s="2"/>
    </row>
    <row r="1627" spans="4:4" x14ac:dyDescent="0.25">
      <c r="D1627" s="2"/>
    </row>
    <row r="1628" spans="4:4" x14ac:dyDescent="0.25">
      <c r="D1628" s="2"/>
    </row>
    <row r="1629" spans="4:4" x14ac:dyDescent="0.25">
      <c r="D1629" s="2"/>
    </row>
    <row r="1630" spans="4:4" x14ac:dyDescent="0.25">
      <c r="D1630" s="2"/>
    </row>
    <row r="1631" spans="4:4" x14ac:dyDescent="0.25">
      <c r="D1631" s="2"/>
    </row>
    <row r="1632" spans="4:4" x14ac:dyDescent="0.25">
      <c r="D1632" s="2"/>
    </row>
    <row r="1633" spans="4:4" x14ac:dyDescent="0.25">
      <c r="D1633" s="2"/>
    </row>
    <row r="1634" spans="4:4" x14ac:dyDescent="0.25">
      <c r="D1634" s="2"/>
    </row>
    <row r="1635" spans="4:4" x14ac:dyDescent="0.25">
      <c r="D1635" s="2"/>
    </row>
    <row r="1636" spans="4:4" x14ac:dyDescent="0.25">
      <c r="D1636" s="2"/>
    </row>
    <row r="1637" spans="4:4" x14ac:dyDescent="0.25">
      <c r="D1637" s="2"/>
    </row>
    <row r="1638" spans="4:4" x14ac:dyDescent="0.25">
      <c r="D1638" s="2"/>
    </row>
    <row r="1639" spans="4:4" x14ac:dyDescent="0.25">
      <c r="D1639" s="2"/>
    </row>
    <row r="1640" spans="4:4" x14ac:dyDescent="0.25">
      <c r="D1640" s="2"/>
    </row>
    <row r="1641" spans="4:4" x14ac:dyDescent="0.25">
      <c r="D1641" s="2"/>
    </row>
    <row r="1642" spans="4:4" x14ac:dyDescent="0.25">
      <c r="D1642" s="2"/>
    </row>
    <row r="1643" spans="4:4" x14ac:dyDescent="0.25">
      <c r="D1643" s="2"/>
    </row>
    <row r="1644" spans="4:4" x14ac:dyDescent="0.25">
      <c r="D1644" s="2"/>
    </row>
    <row r="1645" spans="4:4" x14ac:dyDescent="0.25">
      <c r="D1645" s="2"/>
    </row>
    <row r="1646" spans="4:4" x14ac:dyDescent="0.25">
      <c r="D1646" s="2"/>
    </row>
    <row r="1647" spans="4:4" x14ac:dyDescent="0.25">
      <c r="D1647" s="2"/>
    </row>
    <row r="1648" spans="4:4" x14ac:dyDescent="0.25">
      <c r="D1648" s="2"/>
    </row>
    <row r="1649" spans="4:4" x14ac:dyDescent="0.25">
      <c r="D1649" s="2"/>
    </row>
    <row r="1650" spans="4:4" x14ac:dyDescent="0.25">
      <c r="D1650" s="2"/>
    </row>
    <row r="1651" spans="4:4" x14ac:dyDescent="0.25">
      <c r="D1651" s="2"/>
    </row>
    <row r="1652" spans="4:4" x14ac:dyDescent="0.25">
      <c r="D1652" s="2"/>
    </row>
    <row r="1653" spans="4:4" x14ac:dyDescent="0.25">
      <c r="D1653" s="2"/>
    </row>
    <row r="1654" spans="4:4" x14ac:dyDescent="0.25">
      <c r="D1654" s="2"/>
    </row>
    <row r="1655" spans="4:4" x14ac:dyDescent="0.25">
      <c r="D1655" s="2"/>
    </row>
    <row r="1656" spans="4:4" x14ac:dyDescent="0.25">
      <c r="D1656" s="2"/>
    </row>
    <row r="1657" spans="4:4" x14ac:dyDescent="0.25">
      <c r="D1657" s="2"/>
    </row>
    <row r="1658" spans="4:4" x14ac:dyDescent="0.25">
      <c r="D1658" s="2"/>
    </row>
    <row r="1659" spans="4:4" x14ac:dyDescent="0.25">
      <c r="D1659" s="2"/>
    </row>
    <row r="1660" spans="4:4" x14ac:dyDescent="0.25">
      <c r="D1660" s="2"/>
    </row>
    <row r="1661" spans="4:4" x14ac:dyDescent="0.25">
      <c r="D1661" s="2"/>
    </row>
    <row r="1662" spans="4:4" x14ac:dyDescent="0.25">
      <c r="D1662" s="2"/>
    </row>
    <row r="1663" spans="4:4" x14ac:dyDescent="0.25">
      <c r="D1663" s="2"/>
    </row>
    <row r="1664" spans="4:4" x14ac:dyDescent="0.25">
      <c r="D1664" s="2"/>
    </row>
    <row r="1665" spans="4:4" x14ac:dyDescent="0.25">
      <c r="D1665" s="2"/>
    </row>
    <row r="1666" spans="4:4" x14ac:dyDescent="0.25">
      <c r="D1666" s="2"/>
    </row>
    <row r="1667" spans="4:4" x14ac:dyDescent="0.25">
      <c r="D1667" s="2"/>
    </row>
    <row r="1668" spans="4:4" x14ac:dyDescent="0.25">
      <c r="D1668" s="2"/>
    </row>
    <row r="1669" spans="4:4" x14ac:dyDescent="0.25">
      <c r="D1669" s="2"/>
    </row>
    <row r="1670" spans="4:4" x14ac:dyDescent="0.25">
      <c r="D1670" s="2"/>
    </row>
    <row r="1671" spans="4:4" x14ac:dyDescent="0.25">
      <c r="D1671" s="2"/>
    </row>
    <row r="1672" spans="4:4" x14ac:dyDescent="0.25">
      <c r="D1672" s="2"/>
    </row>
    <row r="1673" spans="4:4" x14ac:dyDescent="0.25">
      <c r="D1673" s="2"/>
    </row>
    <row r="1674" spans="4:4" x14ac:dyDescent="0.25">
      <c r="D1674" s="2"/>
    </row>
    <row r="1675" spans="4:4" x14ac:dyDescent="0.25">
      <c r="D1675" s="2"/>
    </row>
    <row r="1676" spans="4:4" x14ac:dyDescent="0.25">
      <c r="D1676" s="2"/>
    </row>
    <row r="1677" spans="4:4" x14ac:dyDescent="0.25">
      <c r="D1677" s="2"/>
    </row>
    <row r="1678" spans="4:4" x14ac:dyDescent="0.25">
      <c r="D1678" s="2"/>
    </row>
    <row r="1679" spans="4:4" x14ac:dyDescent="0.25">
      <c r="D1679" s="2"/>
    </row>
    <row r="1680" spans="4:4" x14ac:dyDescent="0.25">
      <c r="D1680" s="2"/>
    </row>
    <row r="1681" spans="4:4" x14ac:dyDescent="0.25">
      <c r="D1681" s="2"/>
    </row>
    <row r="1682" spans="4:4" x14ac:dyDescent="0.25">
      <c r="D1682" s="2"/>
    </row>
    <row r="1683" spans="4:4" x14ac:dyDescent="0.25">
      <c r="D1683" s="2"/>
    </row>
    <row r="1684" spans="4:4" x14ac:dyDescent="0.25">
      <c r="D1684" s="2"/>
    </row>
    <row r="1685" spans="4:4" x14ac:dyDescent="0.25">
      <c r="D1685" s="2"/>
    </row>
    <row r="1686" spans="4:4" x14ac:dyDescent="0.25">
      <c r="D1686" s="2"/>
    </row>
    <row r="1687" spans="4:4" x14ac:dyDescent="0.25">
      <c r="D1687" s="2"/>
    </row>
    <row r="1688" spans="4:4" x14ac:dyDescent="0.25">
      <c r="D1688" s="2"/>
    </row>
    <row r="1689" spans="4:4" x14ac:dyDescent="0.25">
      <c r="D1689" s="2"/>
    </row>
    <row r="1690" spans="4:4" x14ac:dyDescent="0.25">
      <c r="D1690" s="2"/>
    </row>
    <row r="1691" spans="4:4" x14ac:dyDescent="0.25">
      <c r="D1691" s="2"/>
    </row>
    <row r="1692" spans="4:4" x14ac:dyDescent="0.25">
      <c r="D1692" s="2"/>
    </row>
    <row r="1693" spans="4:4" x14ac:dyDescent="0.25">
      <c r="D1693" s="2"/>
    </row>
    <row r="1694" spans="4:4" x14ac:dyDescent="0.25">
      <c r="D1694" s="2"/>
    </row>
    <row r="1695" spans="4:4" x14ac:dyDescent="0.25">
      <c r="D1695" s="2"/>
    </row>
    <row r="1696" spans="4:4" x14ac:dyDescent="0.25">
      <c r="D1696" s="2"/>
    </row>
    <row r="1697" spans="4:4" x14ac:dyDescent="0.25">
      <c r="D1697" s="2"/>
    </row>
    <row r="1698" spans="4:4" x14ac:dyDescent="0.25">
      <c r="D1698" s="2"/>
    </row>
    <row r="1699" spans="4:4" x14ac:dyDescent="0.25">
      <c r="D1699" s="2"/>
    </row>
    <row r="1700" spans="4:4" x14ac:dyDescent="0.25">
      <c r="D1700" s="2"/>
    </row>
    <row r="1701" spans="4:4" x14ac:dyDescent="0.25">
      <c r="D1701" s="2"/>
    </row>
    <row r="1702" spans="4:4" x14ac:dyDescent="0.25">
      <c r="D1702" s="2"/>
    </row>
    <row r="1703" spans="4:4" x14ac:dyDescent="0.25">
      <c r="D1703" s="2"/>
    </row>
    <row r="1704" spans="4:4" x14ac:dyDescent="0.25">
      <c r="D1704" s="2"/>
    </row>
    <row r="1705" spans="4:4" x14ac:dyDescent="0.25">
      <c r="D1705" s="2"/>
    </row>
    <row r="1706" spans="4:4" x14ac:dyDescent="0.25">
      <c r="D1706" s="2"/>
    </row>
    <row r="1707" spans="4:4" x14ac:dyDescent="0.25">
      <c r="D1707" s="2"/>
    </row>
    <row r="1708" spans="4:4" x14ac:dyDescent="0.25">
      <c r="D1708" s="2"/>
    </row>
    <row r="1709" spans="4:4" x14ac:dyDescent="0.25">
      <c r="D1709" s="2"/>
    </row>
    <row r="1710" spans="4:4" x14ac:dyDescent="0.25">
      <c r="D1710" s="2"/>
    </row>
    <row r="1711" spans="4:4" x14ac:dyDescent="0.25">
      <c r="D1711" s="2"/>
    </row>
    <row r="1712" spans="4:4" x14ac:dyDescent="0.25">
      <c r="D1712" s="2"/>
    </row>
    <row r="1713" spans="4:4" x14ac:dyDescent="0.25">
      <c r="D1713" s="2"/>
    </row>
    <row r="1714" spans="4:4" x14ac:dyDescent="0.25">
      <c r="D1714" s="2"/>
    </row>
    <row r="1715" spans="4:4" x14ac:dyDescent="0.25">
      <c r="D1715" s="2"/>
    </row>
    <row r="1716" spans="4:4" x14ac:dyDescent="0.25">
      <c r="D1716" s="2"/>
    </row>
    <row r="1717" spans="4:4" x14ac:dyDescent="0.25">
      <c r="D1717" s="2"/>
    </row>
    <row r="1718" spans="4:4" x14ac:dyDescent="0.25">
      <c r="D1718" s="2"/>
    </row>
    <row r="1719" spans="4:4" x14ac:dyDescent="0.25">
      <c r="D1719" s="2"/>
    </row>
    <row r="1720" spans="4:4" x14ac:dyDescent="0.25">
      <c r="D1720" s="2"/>
    </row>
    <row r="1721" spans="4:4" x14ac:dyDescent="0.25">
      <c r="D1721" s="2"/>
    </row>
    <row r="1722" spans="4:4" x14ac:dyDescent="0.25">
      <c r="D1722" s="2"/>
    </row>
    <row r="1723" spans="4:4" x14ac:dyDescent="0.25">
      <c r="D1723" s="2"/>
    </row>
    <row r="1724" spans="4:4" x14ac:dyDescent="0.25">
      <c r="D1724" s="2"/>
    </row>
    <row r="1725" spans="4:4" x14ac:dyDescent="0.25">
      <c r="D1725" s="2"/>
    </row>
    <row r="1726" spans="4:4" x14ac:dyDescent="0.25">
      <c r="D1726" s="2"/>
    </row>
    <row r="1727" spans="4:4" x14ac:dyDescent="0.25">
      <c r="D1727" s="2"/>
    </row>
    <row r="1728" spans="4:4" x14ac:dyDescent="0.25">
      <c r="D1728" s="2"/>
    </row>
    <row r="1729" spans="4:4" x14ac:dyDescent="0.25">
      <c r="D1729" s="2"/>
    </row>
    <row r="1730" spans="4:4" x14ac:dyDescent="0.25">
      <c r="D1730" s="2"/>
    </row>
    <row r="1731" spans="4:4" x14ac:dyDescent="0.25">
      <c r="D1731" s="2"/>
    </row>
    <row r="1732" spans="4:4" x14ac:dyDescent="0.25">
      <c r="D1732" s="2"/>
    </row>
    <row r="1733" spans="4:4" x14ac:dyDescent="0.25">
      <c r="D1733" s="2"/>
    </row>
    <row r="1734" spans="4:4" x14ac:dyDescent="0.25">
      <c r="D1734" s="2"/>
    </row>
    <row r="1735" spans="4:4" x14ac:dyDescent="0.25">
      <c r="D1735" s="2"/>
    </row>
    <row r="1736" spans="4:4" x14ac:dyDescent="0.25">
      <c r="D1736" s="2"/>
    </row>
    <row r="1737" spans="4:4" x14ac:dyDescent="0.25">
      <c r="D1737" s="2"/>
    </row>
    <row r="1738" spans="4:4" x14ac:dyDescent="0.25">
      <c r="D1738" s="2"/>
    </row>
    <row r="1739" spans="4:4" x14ac:dyDescent="0.25">
      <c r="D1739" s="2"/>
    </row>
    <row r="1740" spans="4:4" x14ac:dyDescent="0.25">
      <c r="D1740" s="2"/>
    </row>
    <row r="1741" spans="4:4" x14ac:dyDescent="0.25">
      <c r="D1741" s="2"/>
    </row>
    <row r="1742" spans="4:4" x14ac:dyDescent="0.25">
      <c r="D1742" s="2"/>
    </row>
    <row r="1743" spans="4:4" x14ac:dyDescent="0.25">
      <c r="D1743" s="2"/>
    </row>
    <row r="1744" spans="4:4" x14ac:dyDescent="0.25">
      <c r="D1744" s="2"/>
    </row>
    <row r="1745" spans="4:4" x14ac:dyDescent="0.25">
      <c r="D1745" s="2"/>
    </row>
    <row r="1746" spans="4:4" x14ac:dyDescent="0.25">
      <c r="D1746" s="2"/>
    </row>
    <row r="1747" spans="4:4" x14ac:dyDescent="0.25">
      <c r="D1747" s="2"/>
    </row>
    <row r="1748" spans="4:4" x14ac:dyDescent="0.25">
      <c r="D1748" s="2"/>
    </row>
    <row r="1749" spans="4:4" x14ac:dyDescent="0.25">
      <c r="D1749" s="2"/>
    </row>
    <row r="1750" spans="4:4" x14ac:dyDescent="0.25">
      <c r="D1750" s="2"/>
    </row>
    <row r="1751" spans="4:4" x14ac:dyDescent="0.25">
      <c r="D1751" s="2"/>
    </row>
    <row r="1752" spans="4:4" x14ac:dyDescent="0.25">
      <c r="D1752" s="2"/>
    </row>
    <row r="1753" spans="4:4" x14ac:dyDescent="0.25">
      <c r="D1753" s="2"/>
    </row>
    <row r="1754" spans="4:4" x14ac:dyDescent="0.25">
      <c r="D1754" s="2"/>
    </row>
    <row r="1755" spans="4:4" x14ac:dyDescent="0.25">
      <c r="D1755" s="2"/>
    </row>
    <row r="1756" spans="4:4" x14ac:dyDescent="0.25">
      <c r="D1756" s="2"/>
    </row>
    <row r="1757" spans="4:4" x14ac:dyDescent="0.25">
      <c r="D1757" s="2"/>
    </row>
    <row r="1758" spans="4:4" x14ac:dyDescent="0.25">
      <c r="D1758" s="2"/>
    </row>
    <row r="1759" spans="4:4" x14ac:dyDescent="0.25">
      <c r="D1759" s="2"/>
    </row>
    <row r="1760" spans="4:4" x14ac:dyDescent="0.25">
      <c r="D1760" s="2"/>
    </row>
    <row r="1761" spans="4:4" x14ac:dyDescent="0.25">
      <c r="D1761" s="2"/>
    </row>
    <row r="1762" spans="4:4" x14ac:dyDescent="0.25">
      <c r="D1762" s="2"/>
    </row>
    <row r="1763" spans="4:4" x14ac:dyDescent="0.25">
      <c r="D1763" s="2"/>
    </row>
    <row r="1764" spans="4:4" x14ac:dyDescent="0.25">
      <c r="D1764" s="2"/>
    </row>
    <row r="1765" spans="4:4" x14ac:dyDescent="0.25">
      <c r="D1765" s="2"/>
    </row>
    <row r="1766" spans="4:4" x14ac:dyDescent="0.25">
      <c r="D1766" s="2"/>
    </row>
    <row r="1767" spans="4:4" x14ac:dyDescent="0.25">
      <c r="D1767" s="2"/>
    </row>
    <row r="1768" spans="4:4" x14ac:dyDescent="0.25">
      <c r="D1768" s="2"/>
    </row>
    <row r="1769" spans="4:4" x14ac:dyDescent="0.25">
      <c r="D1769" s="2"/>
    </row>
    <row r="1770" spans="4:4" x14ac:dyDescent="0.25">
      <c r="D1770" s="2"/>
    </row>
    <row r="1771" spans="4:4" x14ac:dyDescent="0.25">
      <c r="D1771" s="2"/>
    </row>
    <row r="1772" spans="4:4" x14ac:dyDescent="0.25">
      <c r="D1772" s="2"/>
    </row>
    <row r="1773" spans="4:4" x14ac:dyDescent="0.25">
      <c r="D1773" s="2"/>
    </row>
    <row r="1774" spans="4:4" x14ac:dyDescent="0.25">
      <c r="D1774" s="2"/>
    </row>
    <row r="1775" spans="4:4" x14ac:dyDescent="0.25">
      <c r="D1775" s="2"/>
    </row>
    <row r="1776" spans="4:4" x14ac:dyDescent="0.25">
      <c r="D1776" s="2"/>
    </row>
    <row r="1777" spans="4:4" x14ac:dyDescent="0.25">
      <c r="D1777" s="2"/>
    </row>
    <row r="1778" spans="4:4" x14ac:dyDescent="0.25">
      <c r="D1778" s="2"/>
    </row>
    <row r="1779" spans="4:4" x14ac:dyDescent="0.25">
      <c r="D1779" s="2"/>
    </row>
    <row r="1780" spans="4:4" x14ac:dyDescent="0.25">
      <c r="D1780" s="2"/>
    </row>
    <row r="1781" spans="4:4" x14ac:dyDescent="0.25">
      <c r="D1781" s="2"/>
    </row>
    <row r="1782" spans="4:4" x14ac:dyDescent="0.25">
      <c r="D1782" s="2"/>
    </row>
    <row r="1783" spans="4:4" x14ac:dyDescent="0.25">
      <c r="D1783" s="2"/>
    </row>
    <row r="1784" spans="4:4" x14ac:dyDescent="0.25">
      <c r="D1784" s="2"/>
    </row>
    <row r="1785" spans="4:4" x14ac:dyDescent="0.25">
      <c r="D1785" s="2"/>
    </row>
    <row r="1786" spans="4:4" x14ac:dyDescent="0.25">
      <c r="D1786" s="2"/>
    </row>
    <row r="1787" spans="4:4" x14ac:dyDescent="0.25">
      <c r="D1787" s="2"/>
    </row>
    <row r="1788" spans="4:4" x14ac:dyDescent="0.25">
      <c r="D1788" s="2"/>
    </row>
    <row r="1789" spans="4:4" x14ac:dyDescent="0.25">
      <c r="D1789" s="2"/>
    </row>
    <row r="1790" spans="4:4" x14ac:dyDescent="0.25">
      <c r="D1790" s="2"/>
    </row>
    <row r="1791" spans="4:4" x14ac:dyDescent="0.25">
      <c r="D1791" s="2"/>
    </row>
    <row r="1792" spans="4:4" x14ac:dyDescent="0.25">
      <c r="D1792" s="2"/>
    </row>
    <row r="1793" spans="4:4" x14ac:dyDescent="0.25">
      <c r="D1793" s="2"/>
    </row>
    <row r="1794" spans="4:4" x14ac:dyDescent="0.25">
      <c r="D1794" s="2"/>
    </row>
    <row r="1795" spans="4:4" x14ac:dyDescent="0.25">
      <c r="D1795" s="2"/>
    </row>
    <row r="1796" spans="4:4" x14ac:dyDescent="0.25">
      <c r="D1796" s="2"/>
    </row>
    <row r="1797" spans="4:4" x14ac:dyDescent="0.25">
      <c r="D1797" s="2"/>
    </row>
    <row r="1798" spans="4:4" x14ac:dyDescent="0.25">
      <c r="D1798" s="2"/>
    </row>
    <row r="1799" spans="4:4" x14ac:dyDescent="0.25">
      <c r="D1799" s="2"/>
    </row>
    <row r="1800" spans="4:4" x14ac:dyDescent="0.25">
      <c r="D1800" s="2"/>
    </row>
    <row r="1801" spans="4:4" x14ac:dyDescent="0.25">
      <c r="D1801" s="2"/>
    </row>
    <row r="1802" spans="4:4" x14ac:dyDescent="0.25">
      <c r="D1802" s="2"/>
    </row>
    <row r="1803" spans="4:4" x14ac:dyDescent="0.25">
      <c r="D1803" s="2"/>
    </row>
    <row r="1804" spans="4:4" x14ac:dyDescent="0.25">
      <c r="D1804" s="2"/>
    </row>
    <row r="1805" spans="4:4" x14ac:dyDescent="0.25">
      <c r="D1805" s="2"/>
    </row>
    <row r="1806" spans="4:4" x14ac:dyDescent="0.25">
      <c r="D1806" s="2"/>
    </row>
    <row r="1807" spans="4:4" x14ac:dyDescent="0.25">
      <c r="D1807" s="2"/>
    </row>
    <row r="1808" spans="4:4" x14ac:dyDescent="0.25">
      <c r="D1808" s="2"/>
    </row>
    <row r="1809" spans="4:4" x14ac:dyDescent="0.25">
      <c r="D1809" s="2"/>
    </row>
    <row r="1810" spans="4:4" x14ac:dyDescent="0.25">
      <c r="D1810" s="2"/>
    </row>
    <row r="1811" spans="4:4" x14ac:dyDescent="0.25">
      <c r="D1811" s="2"/>
    </row>
    <row r="1812" spans="4:4" x14ac:dyDescent="0.25">
      <c r="D1812" s="2"/>
    </row>
    <row r="1813" spans="4:4" x14ac:dyDescent="0.25">
      <c r="D1813" s="2"/>
    </row>
    <row r="1814" spans="4:4" x14ac:dyDescent="0.25">
      <c r="D1814" s="2"/>
    </row>
    <row r="1815" spans="4:4" x14ac:dyDescent="0.25">
      <c r="D1815" s="2"/>
    </row>
    <row r="1816" spans="4:4" x14ac:dyDescent="0.25">
      <c r="D1816" s="2"/>
    </row>
    <row r="1817" spans="4:4" x14ac:dyDescent="0.25">
      <c r="D1817" s="2"/>
    </row>
    <row r="1818" spans="4:4" x14ac:dyDescent="0.25">
      <c r="D1818" s="2"/>
    </row>
    <row r="1819" spans="4:4" x14ac:dyDescent="0.25">
      <c r="D1819" s="2"/>
    </row>
    <row r="1820" spans="4:4" x14ac:dyDescent="0.25">
      <c r="D1820" s="2"/>
    </row>
    <row r="1821" spans="4:4" x14ac:dyDescent="0.25">
      <c r="D1821" s="2"/>
    </row>
    <row r="1822" spans="4:4" x14ac:dyDescent="0.25">
      <c r="D1822" s="2"/>
    </row>
    <row r="1823" spans="4:4" x14ac:dyDescent="0.25">
      <c r="D1823" s="2"/>
    </row>
    <row r="1824" spans="4:4" x14ac:dyDescent="0.25">
      <c r="D1824" s="2"/>
    </row>
    <row r="1825" spans="4:4" x14ac:dyDescent="0.25">
      <c r="D1825" s="2"/>
    </row>
    <row r="1826" spans="4:4" x14ac:dyDescent="0.25">
      <c r="D1826" s="2"/>
    </row>
    <row r="1827" spans="4:4" x14ac:dyDescent="0.25">
      <c r="D1827" s="2"/>
    </row>
    <row r="1828" spans="4:4" x14ac:dyDescent="0.25">
      <c r="D1828" s="2"/>
    </row>
    <row r="1829" spans="4:4" x14ac:dyDescent="0.25">
      <c r="D1829" s="2"/>
    </row>
    <row r="1830" spans="4:4" x14ac:dyDescent="0.25">
      <c r="D1830" s="2"/>
    </row>
    <row r="1831" spans="4:4" x14ac:dyDescent="0.25">
      <c r="D1831" s="2"/>
    </row>
    <row r="1832" spans="4:4" x14ac:dyDescent="0.25">
      <c r="D1832" s="2"/>
    </row>
    <row r="1833" spans="4:4" x14ac:dyDescent="0.25">
      <c r="D1833" s="2"/>
    </row>
    <row r="1834" spans="4:4" x14ac:dyDescent="0.25">
      <c r="D1834" s="2"/>
    </row>
    <row r="1835" spans="4:4" x14ac:dyDescent="0.25">
      <c r="D1835" s="2"/>
    </row>
    <row r="1836" spans="4:4" x14ac:dyDescent="0.25">
      <c r="D1836" s="2"/>
    </row>
    <row r="1837" spans="4:4" x14ac:dyDescent="0.25">
      <c r="D1837" s="2"/>
    </row>
    <row r="1838" spans="4:4" x14ac:dyDescent="0.25">
      <c r="D1838" s="2"/>
    </row>
    <row r="1839" spans="4:4" x14ac:dyDescent="0.25">
      <c r="D1839" s="2"/>
    </row>
    <row r="1840" spans="4:4" x14ac:dyDescent="0.25">
      <c r="D1840" s="2"/>
    </row>
    <row r="1841" spans="4:4" x14ac:dyDescent="0.25">
      <c r="D1841" s="2"/>
    </row>
    <row r="1842" spans="4:4" x14ac:dyDescent="0.25">
      <c r="D1842" s="2"/>
    </row>
    <row r="1843" spans="4:4" x14ac:dyDescent="0.25">
      <c r="D1843" s="2"/>
    </row>
    <row r="1844" spans="4:4" x14ac:dyDescent="0.25">
      <c r="D1844" s="2"/>
    </row>
    <row r="1845" spans="4:4" x14ac:dyDescent="0.25">
      <c r="D1845" s="2"/>
    </row>
    <row r="1846" spans="4:4" x14ac:dyDescent="0.25">
      <c r="D1846" s="2"/>
    </row>
    <row r="1847" spans="4:4" x14ac:dyDescent="0.25">
      <c r="D1847" s="2"/>
    </row>
    <row r="1848" spans="4:4" x14ac:dyDescent="0.25">
      <c r="D1848" s="2"/>
    </row>
    <row r="1849" spans="4:4" x14ac:dyDescent="0.25">
      <c r="D1849" s="2"/>
    </row>
    <row r="1850" spans="4:4" x14ac:dyDescent="0.25">
      <c r="D1850" s="2"/>
    </row>
    <row r="1851" spans="4:4" x14ac:dyDescent="0.25">
      <c r="D1851" s="2"/>
    </row>
    <row r="1852" spans="4:4" x14ac:dyDescent="0.25">
      <c r="D1852" s="2"/>
    </row>
    <row r="1853" spans="4:4" x14ac:dyDescent="0.25">
      <c r="D1853" s="2"/>
    </row>
    <row r="1854" spans="4:4" x14ac:dyDescent="0.25">
      <c r="D1854" s="2"/>
    </row>
    <row r="1855" spans="4:4" x14ac:dyDescent="0.25">
      <c r="D1855" s="2"/>
    </row>
    <row r="1856" spans="4:4" x14ac:dyDescent="0.25">
      <c r="D1856" s="2"/>
    </row>
    <row r="1857" spans="4:4" x14ac:dyDescent="0.25">
      <c r="D1857" s="2"/>
    </row>
    <row r="1858" spans="4:4" x14ac:dyDescent="0.25">
      <c r="D1858" s="2"/>
    </row>
    <row r="1859" spans="4:4" x14ac:dyDescent="0.25">
      <c r="D1859" s="2"/>
    </row>
    <row r="1860" spans="4:4" x14ac:dyDescent="0.25">
      <c r="D1860" s="2"/>
    </row>
    <row r="1861" spans="4:4" x14ac:dyDescent="0.25">
      <c r="D186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B983-2356-47F5-9C07-09984D57A23C}">
  <dimension ref="A1:G468"/>
  <sheetViews>
    <sheetView workbookViewId="0">
      <selection activeCell="L1" sqref="L1"/>
    </sheetView>
  </sheetViews>
  <sheetFormatPr baseColWidth="10" defaultRowHeight="15" x14ac:dyDescent="0.25"/>
  <cols>
    <col min="1" max="1" width="10.7109375" bestFit="1" customWidth="1"/>
    <col min="2" max="2" width="10.42578125" style="4" bestFit="1" customWidth="1"/>
    <col min="3" max="3" width="9.5703125" style="4" bestFit="1" customWidth="1"/>
    <col min="4" max="4" width="9.140625" style="4" bestFit="1" customWidth="1"/>
    <col min="5" max="5" width="10.42578125" style="4" bestFit="1" customWidth="1"/>
    <col min="6" max="6" width="13.85546875" style="4" bestFit="1" customWidth="1"/>
    <col min="7" max="7" width="13" style="5" bestFit="1" customWidth="1"/>
  </cols>
  <sheetData>
    <row r="1" spans="1:7" s="6" customFormat="1" x14ac:dyDescent="0.25">
      <c r="A1" s="6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8" t="s">
        <v>14</v>
      </c>
    </row>
    <row r="2" spans="1:7" x14ac:dyDescent="0.25">
      <c r="A2" s="2">
        <v>45225</v>
      </c>
      <c r="B2" s="4">
        <v>4175.9902339999999</v>
      </c>
      <c r="C2" s="4">
        <v>4183.6000979999999</v>
      </c>
      <c r="D2" s="4">
        <v>4142.2202150000003</v>
      </c>
      <c r="E2" s="4">
        <v>4144.0097660000001</v>
      </c>
      <c r="F2" s="4">
        <v>4144.0097660000001</v>
      </c>
      <c r="G2" s="5">
        <v>1207197000</v>
      </c>
    </row>
    <row r="3" spans="1:7" x14ac:dyDescent="0.25">
      <c r="A3" s="2">
        <v>45200</v>
      </c>
      <c r="B3" s="4">
        <v>4284.5200199999999</v>
      </c>
      <c r="C3" s="4">
        <v>4393.5698240000002</v>
      </c>
      <c r="D3" s="4">
        <v>4181.419922</v>
      </c>
      <c r="E3" s="4">
        <v>4186.7700199999999</v>
      </c>
      <c r="F3" s="4">
        <v>4186.7700199999999</v>
      </c>
      <c r="G3" s="5">
        <v>63495150000</v>
      </c>
    </row>
    <row r="4" spans="1:7" x14ac:dyDescent="0.25">
      <c r="A4" s="2">
        <v>45170</v>
      </c>
      <c r="B4" s="4">
        <v>4530.6000979999999</v>
      </c>
      <c r="C4" s="4">
        <v>4541.25</v>
      </c>
      <c r="D4" s="4">
        <v>4238.6298829999996</v>
      </c>
      <c r="E4" s="4">
        <v>4288.0498049999997</v>
      </c>
      <c r="F4" s="4">
        <v>4288.0498049999997</v>
      </c>
      <c r="G4" s="5">
        <v>73482980000</v>
      </c>
    </row>
    <row r="5" spans="1:7" x14ac:dyDescent="0.25">
      <c r="A5" s="2">
        <v>45139</v>
      </c>
      <c r="B5" s="4">
        <v>4578.830078</v>
      </c>
      <c r="C5" s="4">
        <v>4584.6201170000004</v>
      </c>
      <c r="D5" s="4">
        <v>4335.3100590000004</v>
      </c>
      <c r="E5" s="4">
        <v>4507.6601559999999</v>
      </c>
      <c r="F5" s="4">
        <v>4507.6601559999999</v>
      </c>
      <c r="G5" s="5">
        <v>86840820000</v>
      </c>
    </row>
    <row r="6" spans="1:7" x14ac:dyDescent="0.25">
      <c r="A6" s="2">
        <v>45108</v>
      </c>
      <c r="B6" s="4">
        <v>4450.4799800000001</v>
      </c>
      <c r="C6" s="4">
        <v>4607.0698240000002</v>
      </c>
      <c r="D6" s="4">
        <v>4385.0498049999997</v>
      </c>
      <c r="E6" s="4">
        <v>4588.9599609999996</v>
      </c>
      <c r="F6" s="4">
        <v>4588.9599609999996</v>
      </c>
      <c r="G6" s="5">
        <v>75063200000</v>
      </c>
    </row>
    <row r="7" spans="1:7" x14ac:dyDescent="0.25">
      <c r="A7" s="2">
        <v>45078</v>
      </c>
      <c r="B7" s="4">
        <v>4183.0297849999997</v>
      </c>
      <c r="C7" s="4">
        <v>4458.4799800000001</v>
      </c>
      <c r="D7" s="4">
        <v>4171.6401370000003</v>
      </c>
      <c r="E7" s="4">
        <v>4450.3798829999996</v>
      </c>
      <c r="F7" s="4">
        <v>4450.3798829999996</v>
      </c>
      <c r="G7" s="5">
        <v>87983140000</v>
      </c>
    </row>
    <row r="8" spans="1:7" x14ac:dyDescent="0.25">
      <c r="A8" s="2">
        <v>45047</v>
      </c>
      <c r="B8" s="4">
        <v>4166.7900390000004</v>
      </c>
      <c r="C8" s="4">
        <v>4231.1000979999999</v>
      </c>
      <c r="D8" s="4">
        <v>4048.280029</v>
      </c>
      <c r="E8" s="4">
        <v>4179.830078</v>
      </c>
      <c r="F8" s="4">
        <v>4179.830078</v>
      </c>
      <c r="G8" s="5">
        <v>88929200000</v>
      </c>
    </row>
    <row r="9" spans="1:7" x14ac:dyDescent="0.25">
      <c r="A9" s="2">
        <v>45017</v>
      </c>
      <c r="B9" s="4">
        <v>4102.2001950000003</v>
      </c>
      <c r="C9" s="4">
        <v>4170.0600590000004</v>
      </c>
      <c r="D9" s="4">
        <v>4049.3500979999999</v>
      </c>
      <c r="E9" s="4">
        <v>4169.4799800000001</v>
      </c>
      <c r="F9" s="4">
        <v>4169.4799800000001</v>
      </c>
      <c r="G9" s="5">
        <v>70861260000</v>
      </c>
    </row>
    <row r="10" spans="1:7" x14ac:dyDescent="0.25">
      <c r="A10" s="2">
        <v>44986</v>
      </c>
      <c r="B10" s="4">
        <v>3963.3400879999999</v>
      </c>
      <c r="C10" s="4">
        <v>4110.75</v>
      </c>
      <c r="D10" s="4">
        <v>3808.860107</v>
      </c>
      <c r="E10" s="4">
        <v>4109.3100590000004</v>
      </c>
      <c r="F10" s="4">
        <v>4109.3100590000004</v>
      </c>
      <c r="G10" s="5">
        <v>113094800000</v>
      </c>
    </row>
    <row r="11" spans="1:7" x14ac:dyDescent="0.25">
      <c r="A11" s="2">
        <v>44958</v>
      </c>
      <c r="B11" s="4">
        <v>4070.070068</v>
      </c>
      <c r="C11" s="4">
        <v>4195.4399409999996</v>
      </c>
      <c r="D11" s="4">
        <v>3943.080078</v>
      </c>
      <c r="E11" s="4">
        <v>3970.1499020000001</v>
      </c>
      <c r="F11" s="4">
        <v>3970.1499020000001</v>
      </c>
      <c r="G11" s="5">
        <v>80392280000</v>
      </c>
    </row>
    <row r="12" spans="1:7" x14ac:dyDescent="0.25">
      <c r="A12" s="2">
        <v>44927</v>
      </c>
      <c r="B12" s="4">
        <v>3853.290039</v>
      </c>
      <c r="C12" s="4">
        <v>4094.209961</v>
      </c>
      <c r="D12" s="4">
        <v>3794.330078</v>
      </c>
      <c r="E12" s="4">
        <v>4076.6000979999999</v>
      </c>
      <c r="F12" s="4">
        <v>4076.6000979999999</v>
      </c>
      <c r="G12" s="5">
        <v>80763810000</v>
      </c>
    </row>
    <row r="13" spans="1:7" x14ac:dyDescent="0.25">
      <c r="A13" s="2">
        <v>44896</v>
      </c>
      <c r="B13" s="4">
        <v>4087.139893</v>
      </c>
      <c r="C13" s="4">
        <v>4100.9599609999996</v>
      </c>
      <c r="D13" s="4">
        <v>3764.48999</v>
      </c>
      <c r="E13" s="4">
        <v>3839.5</v>
      </c>
      <c r="F13" s="4">
        <v>3839.5</v>
      </c>
      <c r="G13" s="5">
        <v>85249330000</v>
      </c>
    </row>
    <row r="14" spans="1:7" x14ac:dyDescent="0.25">
      <c r="A14" s="2">
        <v>44866</v>
      </c>
      <c r="B14" s="4">
        <v>3901.790039</v>
      </c>
      <c r="C14" s="4">
        <v>4080.110107</v>
      </c>
      <c r="D14" s="4">
        <v>3698.1499020000001</v>
      </c>
      <c r="E14" s="4">
        <v>4080.110107</v>
      </c>
      <c r="F14" s="4">
        <v>4080.110107</v>
      </c>
      <c r="G14" s="5">
        <v>92671910000</v>
      </c>
    </row>
    <row r="15" spans="1:7" x14ac:dyDescent="0.25">
      <c r="A15" s="2">
        <v>44835</v>
      </c>
      <c r="B15" s="4">
        <v>3609.780029</v>
      </c>
      <c r="C15" s="4">
        <v>3905.419922</v>
      </c>
      <c r="D15" s="4">
        <v>3491.580078</v>
      </c>
      <c r="E15" s="4">
        <v>3871.9799800000001</v>
      </c>
      <c r="F15" s="4">
        <v>3871.9799800000001</v>
      </c>
      <c r="G15" s="5">
        <v>95823760000</v>
      </c>
    </row>
    <row r="16" spans="1:7" x14ac:dyDescent="0.25">
      <c r="A16" s="2">
        <v>44805</v>
      </c>
      <c r="B16" s="4">
        <v>3936.7299800000001</v>
      </c>
      <c r="C16" s="4">
        <v>4119.2797849999997</v>
      </c>
      <c r="D16" s="4">
        <v>3584.1298830000001</v>
      </c>
      <c r="E16" s="4">
        <v>3585.6201169999999</v>
      </c>
      <c r="F16" s="4">
        <v>3585.6201169999999</v>
      </c>
      <c r="G16" s="5">
        <v>94241020000</v>
      </c>
    </row>
    <row r="17" spans="1:7" x14ac:dyDescent="0.25">
      <c r="A17" s="2">
        <v>44774</v>
      </c>
      <c r="B17" s="4">
        <v>4112.3798829999996</v>
      </c>
      <c r="C17" s="4">
        <v>4325.2797849999997</v>
      </c>
      <c r="D17" s="4">
        <v>3954.530029</v>
      </c>
      <c r="E17" s="4">
        <v>3955</v>
      </c>
      <c r="F17" s="4">
        <v>3955</v>
      </c>
      <c r="G17" s="5">
        <v>92252350000</v>
      </c>
    </row>
    <row r="18" spans="1:7" x14ac:dyDescent="0.25">
      <c r="A18" s="2">
        <v>44743</v>
      </c>
      <c r="B18" s="4">
        <v>3781</v>
      </c>
      <c r="C18" s="4">
        <v>4140.1499020000001</v>
      </c>
      <c r="D18" s="4">
        <v>3721.5600589999999</v>
      </c>
      <c r="E18" s="4">
        <v>4130.2900390000004</v>
      </c>
      <c r="F18" s="4">
        <v>4130.2900390000004</v>
      </c>
      <c r="G18" s="5">
        <v>81688320000</v>
      </c>
    </row>
    <row r="19" spans="1:7" x14ac:dyDescent="0.25">
      <c r="A19" s="2">
        <v>44713</v>
      </c>
      <c r="B19" s="4">
        <v>4149.7797849999997</v>
      </c>
      <c r="C19" s="4">
        <v>4177.5097660000001</v>
      </c>
      <c r="D19" s="4">
        <v>3636.8701169999999</v>
      </c>
      <c r="E19" s="4">
        <v>3785.3798830000001</v>
      </c>
      <c r="F19" s="4">
        <v>3785.3798830000001</v>
      </c>
      <c r="G19" s="5">
        <v>106116710000</v>
      </c>
    </row>
    <row r="20" spans="1:7" x14ac:dyDescent="0.25">
      <c r="A20" s="2">
        <v>44682</v>
      </c>
      <c r="B20" s="4">
        <v>4130.6098629999997</v>
      </c>
      <c r="C20" s="4">
        <v>4307.6601559999999</v>
      </c>
      <c r="D20" s="4">
        <v>3810.320068</v>
      </c>
      <c r="E20" s="4">
        <v>4132.1499020000001</v>
      </c>
      <c r="F20" s="4">
        <v>4132.1499020000001</v>
      </c>
      <c r="G20" s="5">
        <v>108860390000</v>
      </c>
    </row>
    <row r="21" spans="1:7" x14ac:dyDescent="0.25">
      <c r="A21" s="2">
        <v>44652</v>
      </c>
      <c r="B21" s="4">
        <v>4540.3198240000002</v>
      </c>
      <c r="C21" s="4">
        <v>4593.4501950000003</v>
      </c>
      <c r="D21" s="4">
        <v>4124.2797849999997</v>
      </c>
      <c r="E21" s="4">
        <v>4131.9301759999998</v>
      </c>
      <c r="F21" s="4">
        <v>4131.9301759999998</v>
      </c>
      <c r="G21" s="5">
        <v>90367840000</v>
      </c>
    </row>
    <row r="22" spans="1:7" x14ac:dyDescent="0.25">
      <c r="A22" s="2">
        <v>44621</v>
      </c>
      <c r="B22" s="4">
        <v>4363.1401370000003</v>
      </c>
      <c r="C22" s="4">
        <v>4637.2998049999997</v>
      </c>
      <c r="D22" s="4">
        <v>4157.8701170000004</v>
      </c>
      <c r="E22" s="4">
        <v>4530.4101559999999</v>
      </c>
      <c r="F22" s="4">
        <v>4530.4101559999999</v>
      </c>
      <c r="G22" s="5">
        <v>123546260000</v>
      </c>
    </row>
    <row r="23" spans="1:7" x14ac:dyDescent="0.25">
      <c r="A23" s="2">
        <v>44593</v>
      </c>
      <c r="B23" s="4">
        <v>4519.5698240000002</v>
      </c>
      <c r="C23" s="4">
        <v>4595.3100590000004</v>
      </c>
      <c r="D23" s="4">
        <v>4114.6499020000001</v>
      </c>
      <c r="E23" s="4">
        <v>4373.9399409999996</v>
      </c>
      <c r="F23" s="4">
        <v>4373.9399409999996</v>
      </c>
      <c r="G23" s="5">
        <v>92667710000</v>
      </c>
    </row>
    <row r="24" spans="1:7" x14ac:dyDescent="0.25">
      <c r="A24" s="2">
        <v>44562</v>
      </c>
      <c r="B24" s="4">
        <v>4778.1401370000003</v>
      </c>
      <c r="C24" s="4">
        <v>4818.6201170000004</v>
      </c>
      <c r="D24" s="4">
        <v>4222.6201170000004</v>
      </c>
      <c r="E24" s="4">
        <v>4515.5498049999997</v>
      </c>
      <c r="F24" s="4">
        <v>4515.5498049999997</v>
      </c>
      <c r="G24" s="5">
        <v>95562890000</v>
      </c>
    </row>
    <row r="25" spans="1:7" x14ac:dyDescent="0.25">
      <c r="A25" s="2">
        <v>44531</v>
      </c>
      <c r="B25" s="4">
        <v>4602.8198240000002</v>
      </c>
      <c r="C25" s="4">
        <v>4808.9301759999998</v>
      </c>
      <c r="D25" s="4">
        <v>4495.1201170000004</v>
      </c>
      <c r="E25" s="4">
        <v>4766.1801759999998</v>
      </c>
      <c r="F25" s="4">
        <v>4766.1801759999998</v>
      </c>
      <c r="G25" s="5">
        <v>92750180000</v>
      </c>
    </row>
    <row r="26" spans="1:7" x14ac:dyDescent="0.25">
      <c r="A26" s="2">
        <v>44501</v>
      </c>
      <c r="B26" s="4">
        <v>4610.6201170000004</v>
      </c>
      <c r="C26" s="4">
        <v>4743.830078</v>
      </c>
      <c r="D26" s="4">
        <v>4560</v>
      </c>
      <c r="E26" s="4">
        <v>4567</v>
      </c>
      <c r="F26" s="4">
        <v>4567</v>
      </c>
      <c r="G26" s="5">
        <v>88268840000</v>
      </c>
    </row>
    <row r="27" spans="1:7" x14ac:dyDescent="0.25">
      <c r="A27" s="2">
        <v>44470</v>
      </c>
      <c r="B27" s="4">
        <v>4317.1601559999999</v>
      </c>
      <c r="C27" s="4">
        <v>4608.080078</v>
      </c>
      <c r="D27" s="4">
        <v>4278.9399409999996</v>
      </c>
      <c r="E27" s="4">
        <v>4605.3798829999996</v>
      </c>
      <c r="F27" s="4">
        <v>4605.3798829999996</v>
      </c>
      <c r="G27" s="5">
        <v>80253600000</v>
      </c>
    </row>
    <row r="28" spans="1:7" x14ac:dyDescent="0.25">
      <c r="A28" s="2">
        <v>44440</v>
      </c>
      <c r="B28" s="4">
        <v>4528.7998049999997</v>
      </c>
      <c r="C28" s="4">
        <v>4545.8500979999999</v>
      </c>
      <c r="D28" s="4">
        <v>4305.9101559999999</v>
      </c>
      <c r="E28" s="4">
        <v>4307.5400390000004</v>
      </c>
      <c r="F28" s="4">
        <v>4307.5400390000004</v>
      </c>
      <c r="G28" s="5">
        <v>85528860000</v>
      </c>
    </row>
    <row r="29" spans="1:7" x14ac:dyDescent="0.25">
      <c r="A29" s="2">
        <v>44409</v>
      </c>
      <c r="B29" s="4">
        <v>4406.8598629999997</v>
      </c>
      <c r="C29" s="4">
        <v>4537.3598629999997</v>
      </c>
      <c r="D29" s="4">
        <v>4367.7299800000001</v>
      </c>
      <c r="E29" s="4">
        <v>4522.6801759999998</v>
      </c>
      <c r="F29" s="4">
        <v>4522.6801759999998</v>
      </c>
      <c r="G29" s="5">
        <v>80500760000</v>
      </c>
    </row>
    <row r="30" spans="1:7" x14ac:dyDescent="0.25">
      <c r="A30" s="2">
        <v>44378</v>
      </c>
      <c r="B30" s="4">
        <v>4300.7299800000001</v>
      </c>
      <c r="C30" s="4">
        <v>4429.9702150000003</v>
      </c>
      <c r="D30" s="4">
        <v>4233.1298829999996</v>
      </c>
      <c r="E30" s="4">
        <v>4395.2597660000001</v>
      </c>
      <c r="F30" s="4">
        <v>4395.2597660000001</v>
      </c>
      <c r="G30" s="5">
        <v>84255620000</v>
      </c>
    </row>
    <row r="31" spans="1:7" x14ac:dyDescent="0.25">
      <c r="A31" s="2">
        <v>44348</v>
      </c>
      <c r="B31" s="4">
        <v>4216.5200199999999</v>
      </c>
      <c r="C31" s="4">
        <v>4302.4301759999998</v>
      </c>
      <c r="D31" s="4">
        <v>4164.3999020000001</v>
      </c>
      <c r="E31" s="4">
        <v>4297.5</v>
      </c>
      <c r="F31" s="4">
        <v>4297.5</v>
      </c>
      <c r="G31" s="5">
        <v>102544180000</v>
      </c>
    </row>
    <row r="32" spans="1:7" x14ac:dyDescent="0.25">
      <c r="A32" s="2">
        <v>44317</v>
      </c>
      <c r="B32" s="4">
        <v>4191.9799800000001</v>
      </c>
      <c r="C32" s="4">
        <v>4238.0400390000004</v>
      </c>
      <c r="D32" s="4">
        <v>4056.8798830000001</v>
      </c>
      <c r="E32" s="4">
        <v>4204.1098629999997</v>
      </c>
      <c r="F32" s="4">
        <v>4204.1098629999997</v>
      </c>
      <c r="G32" s="5">
        <v>88321860000</v>
      </c>
    </row>
    <row r="33" spans="1:7" x14ac:dyDescent="0.25">
      <c r="A33" s="2">
        <v>44287</v>
      </c>
      <c r="B33" s="4">
        <v>3992.780029</v>
      </c>
      <c r="C33" s="4">
        <v>4218.7797849999997</v>
      </c>
      <c r="D33" s="4">
        <v>3992.780029</v>
      </c>
      <c r="E33" s="4">
        <v>4181.169922</v>
      </c>
      <c r="F33" s="4">
        <v>4181.169922</v>
      </c>
      <c r="G33" s="5">
        <v>83124090000</v>
      </c>
    </row>
    <row r="34" spans="1:7" x14ac:dyDescent="0.25">
      <c r="A34" s="2">
        <v>44256</v>
      </c>
      <c r="B34" s="4">
        <v>3842.51001</v>
      </c>
      <c r="C34" s="4">
        <v>3994.4099120000001</v>
      </c>
      <c r="D34" s="4">
        <v>3723.3400879999999</v>
      </c>
      <c r="E34" s="4">
        <v>3972.889893</v>
      </c>
      <c r="F34" s="4">
        <v>3972.889893</v>
      </c>
      <c r="G34" s="5">
        <v>122371150000</v>
      </c>
    </row>
    <row r="35" spans="1:7" x14ac:dyDescent="0.25">
      <c r="A35" s="2">
        <v>44228</v>
      </c>
      <c r="B35" s="4">
        <v>3731.169922</v>
      </c>
      <c r="C35" s="4">
        <v>3950.429932</v>
      </c>
      <c r="D35" s="4">
        <v>3725.6201169999999</v>
      </c>
      <c r="E35" s="4">
        <v>3811.1499020000001</v>
      </c>
      <c r="F35" s="4">
        <v>3811.1499020000001</v>
      </c>
      <c r="G35" s="5">
        <v>99082320000</v>
      </c>
    </row>
    <row r="36" spans="1:7" x14ac:dyDescent="0.25">
      <c r="A36" s="2">
        <v>44197</v>
      </c>
      <c r="B36" s="4">
        <v>3764.610107</v>
      </c>
      <c r="C36" s="4">
        <v>3870.8999020000001</v>
      </c>
      <c r="D36" s="4">
        <v>3662.709961</v>
      </c>
      <c r="E36" s="4">
        <v>3714.23999</v>
      </c>
      <c r="F36" s="4">
        <v>3714.23999</v>
      </c>
      <c r="G36" s="5">
        <v>106117800000</v>
      </c>
    </row>
    <row r="37" spans="1:7" x14ac:dyDescent="0.25">
      <c r="A37" s="2">
        <v>44166</v>
      </c>
      <c r="B37" s="4">
        <v>3645.8701169999999</v>
      </c>
      <c r="C37" s="4">
        <v>3760.1999510000001</v>
      </c>
      <c r="D37" s="4">
        <v>3633.3999020000001</v>
      </c>
      <c r="E37" s="4">
        <v>3756.070068</v>
      </c>
      <c r="F37" s="4">
        <v>3756.070068</v>
      </c>
      <c r="G37" s="5">
        <v>96375680000</v>
      </c>
    </row>
    <row r="38" spans="1:7" x14ac:dyDescent="0.25">
      <c r="A38" s="2">
        <v>44136</v>
      </c>
      <c r="B38" s="4">
        <v>3296.1999510000001</v>
      </c>
      <c r="C38" s="4">
        <v>3645.98999</v>
      </c>
      <c r="D38" s="4">
        <v>3279.73999</v>
      </c>
      <c r="E38" s="4">
        <v>3621.6298830000001</v>
      </c>
      <c r="F38" s="4">
        <v>3621.6298830000001</v>
      </c>
      <c r="G38" s="5">
        <v>101247180000</v>
      </c>
    </row>
    <row r="39" spans="1:7" x14ac:dyDescent="0.25">
      <c r="A39" s="2">
        <v>44105</v>
      </c>
      <c r="B39" s="4">
        <v>3385.8701169999999</v>
      </c>
      <c r="C39" s="4">
        <v>3549.8500979999999</v>
      </c>
      <c r="D39" s="4">
        <v>3233.9399410000001</v>
      </c>
      <c r="E39" s="4">
        <v>3269.959961</v>
      </c>
      <c r="F39" s="4">
        <v>3269.959961</v>
      </c>
      <c r="G39" s="5">
        <v>89938980000</v>
      </c>
    </row>
    <row r="40" spans="1:7" x14ac:dyDescent="0.25">
      <c r="A40" s="2">
        <v>44075</v>
      </c>
      <c r="B40" s="4">
        <v>3507.4399410000001</v>
      </c>
      <c r="C40" s="4">
        <v>3588.110107</v>
      </c>
      <c r="D40" s="4">
        <v>3209.4499510000001</v>
      </c>
      <c r="E40" s="4">
        <v>3363</v>
      </c>
      <c r="F40" s="4">
        <v>3363</v>
      </c>
      <c r="G40" s="5">
        <v>92310780000</v>
      </c>
    </row>
    <row r="41" spans="1:7" x14ac:dyDescent="0.25">
      <c r="A41" s="2">
        <v>44044</v>
      </c>
      <c r="B41" s="4">
        <v>3288.26001</v>
      </c>
      <c r="C41" s="4">
        <v>3514.7700199999999</v>
      </c>
      <c r="D41" s="4">
        <v>3284.530029</v>
      </c>
      <c r="E41" s="4">
        <v>3500.3100589999999</v>
      </c>
      <c r="F41" s="4">
        <v>3500.3100589999999</v>
      </c>
      <c r="G41" s="5">
        <v>82466520000</v>
      </c>
    </row>
    <row r="42" spans="1:7" x14ac:dyDescent="0.25">
      <c r="A42" s="2">
        <v>44013</v>
      </c>
      <c r="B42" s="4">
        <v>3105.919922</v>
      </c>
      <c r="C42" s="4">
        <v>3279.98999</v>
      </c>
      <c r="D42" s="4">
        <v>3101.169922</v>
      </c>
      <c r="E42" s="4">
        <v>3271.1201169999999</v>
      </c>
      <c r="F42" s="4">
        <v>3271.1201169999999</v>
      </c>
      <c r="G42" s="5">
        <v>96928130000</v>
      </c>
    </row>
    <row r="43" spans="1:7" x14ac:dyDescent="0.25">
      <c r="A43" s="2">
        <v>43983</v>
      </c>
      <c r="B43" s="4">
        <v>3038.780029</v>
      </c>
      <c r="C43" s="4">
        <v>3233.1298830000001</v>
      </c>
      <c r="D43" s="4">
        <v>2965.6599120000001</v>
      </c>
      <c r="E43" s="4">
        <v>3100.290039</v>
      </c>
      <c r="F43" s="4">
        <v>3100.290039</v>
      </c>
      <c r="G43" s="5">
        <v>131458880000</v>
      </c>
    </row>
    <row r="44" spans="1:7" x14ac:dyDescent="0.25">
      <c r="A44" s="2">
        <v>43952</v>
      </c>
      <c r="B44" s="4">
        <v>2869.0900879999999</v>
      </c>
      <c r="C44" s="4">
        <v>3068.669922</v>
      </c>
      <c r="D44" s="4">
        <v>2766.639893</v>
      </c>
      <c r="E44" s="4">
        <v>3044.3100589999999</v>
      </c>
      <c r="F44" s="4">
        <v>3044.3100589999999</v>
      </c>
      <c r="G44" s="5">
        <v>107135190000</v>
      </c>
    </row>
    <row r="45" spans="1:7" x14ac:dyDescent="0.25">
      <c r="A45" s="2">
        <v>43922</v>
      </c>
      <c r="B45" s="4">
        <v>2498.080078</v>
      </c>
      <c r="C45" s="4">
        <v>2954.860107</v>
      </c>
      <c r="D45" s="4">
        <v>2447.48999</v>
      </c>
      <c r="E45" s="4">
        <v>2912.429932</v>
      </c>
      <c r="F45" s="4">
        <v>2912.429932</v>
      </c>
      <c r="G45" s="5">
        <v>123608160000</v>
      </c>
    </row>
    <row r="46" spans="1:7" x14ac:dyDescent="0.25">
      <c r="A46" s="2">
        <v>43891</v>
      </c>
      <c r="B46" s="4">
        <v>2974.280029</v>
      </c>
      <c r="C46" s="4">
        <v>3136.719971</v>
      </c>
      <c r="D46" s="4">
        <v>2191.860107</v>
      </c>
      <c r="E46" s="4">
        <v>2584.5900879999999</v>
      </c>
      <c r="F46" s="4">
        <v>2584.5900879999999</v>
      </c>
      <c r="G46" s="5">
        <v>162185380000</v>
      </c>
    </row>
    <row r="47" spans="1:7" x14ac:dyDescent="0.25">
      <c r="A47" s="2">
        <v>43862</v>
      </c>
      <c r="B47" s="4">
        <v>3235.6599120000001</v>
      </c>
      <c r="C47" s="4">
        <v>3393.5200199999999</v>
      </c>
      <c r="D47" s="4">
        <v>2855.8400879999999</v>
      </c>
      <c r="E47" s="4">
        <v>2954.219971</v>
      </c>
      <c r="F47" s="4">
        <v>2954.219971</v>
      </c>
      <c r="G47" s="5">
        <v>84436590000</v>
      </c>
    </row>
    <row r="48" spans="1:7" x14ac:dyDescent="0.25">
      <c r="A48" s="2">
        <v>43831</v>
      </c>
      <c r="B48" s="4">
        <v>3244.669922</v>
      </c>
      <c r="C48" s="4">
        <v>3337.7700199999999</v>
      </c>
      <c r="D48" s="4">
        <v>3214.639893</v>
      </c>
      <c r="E48" s="4">
        <v>3225.5200199999999</v>
      </c>
      <c r="F48" s="4">
        <v>3225.5200199999999</v>
      </c>
      <c r="G48" s="5">
        <v>77287980000</v>
      </c>
    </row>
    <row r="49" spans="1:7" x14ac:dyDescent="0.25">
      <c r="A49" s="2">
        <v>43800</v>
      </c>
      <c r="B49" s="4">
        <v>3143.8500979999999</v>
      </c>
      <c r="C49" s="4">
        <v>3247.929932</v>
      </c>
      <c r="D49" s="4">
        <v>3070.330078</v>
      </c>
      <c r="E49" s="4">
        <v>3230.780029</v>
      </c>
      <c r="F49" s="4">
        <v>3230.780029</v>
      </c>
      <c r="G49" s="5">
        <v>72325540000</v>
      </c>
    </row>
    <row r="50" spans="1:7" x14ac:dyDescent="0.25">
      <c r="A50" s="2">
        <v>43770</v>
      </c>
      <c r="B50" s="4">
        <v>3050.719971</v>
      </c>
      <c r="C50" s="4">
        <v>3154.26001</v>
      </c>
      <c r="D50" s="4">
        <v>3050.719971</v>
      </c>
      <c r="E50" s="4">
        <v>3140.9799800000001</v>
      </c>
      <c r="F50" s="4">
        <v>3140.9799800000001</v>
      </c>
      <c r="G50" s="5">
        <v>72410620000</v>
      </c>
    </row>
    <row r="51" spans="1:7" x14ac:dyDescent="0.25">
      <c r="A51" s="2">
        <v>43739</v>
      </c>
      <c r="B51" s="4">
        <v>2983.6899410000001</v>
      </c>
      <c r="C51" s="4">
        <v>3050.1000979999999</v>
      </c>
      <c r="D51" s="4">
        <v>2855.9399410000001</v>
      </c>
      <c r="E51" s="4">
        <v>3037.5600589999999</v>
      </c>
      <c r="F51" s="4">
        <v>3037.5600589999999</v>
      </c>
      <c r="G51" s="5">
        <v>77720640000</v>
      </c>
    </row>
    <row r="52" spans="1:7" x14ac:dyDescent="0.25">
      <c r="A52" s="2">
        <v>43709</v>
      </c>
      <c r="B52" s="4">
        <v>2909.01001</v>
      </c>
      <c r="C52" s="4">
        <v>3021.98999</v>
      </c>
      <c r="D52" s="4">
        <v>2891.8500979999999</v>
      </c>
      <c r="E52" s="4">
        <v>2976.73999</v>
      </c>
      <c r="F52" s="4">
        <v>2976.73999</v>
      </c>
      <c r="G52" s="5">
        <v>74178980000</v>
      </c>
    </row>
    <row r="53" spans="1:7" x14ac:dyDescent="0.25">
      <c r="A53" s="2">
        <v>43678</v>
      </c>
      <c r="B53" s="4">
        <v>2980.320068</v>
      </c>
      <c r="C53" s="4">
        <v>3013.5900879999999</v>
      </c>
      <c r="D53" s="4">
        <v>2822.1201169999999</v>
      </c>
      <c r="E53" s="4">
        <v>2926.459961</v>
      </c>
      <c r="F53" s="4">
        <v>2926.459961</v>
      </c>
      <c r="G53" s="5">
        <v>80269220000</v>
      </c>
    </row>
    <row r="54" spans="1:7" x14ac:dyDescent="0.25">
      <c r="A54" s="2">
        <v>43647</v>
      </c>
      <c r="B54" s="4">
        <v>2971.4099120000001</v>
      </c>
      <c r="C54" s="4">
        <v>3027.9799800000001</v>
      </c>
      <c r="D54" s="4">
        <v>2952.219971</v>
      </c>
      <c r="E54" s="4">
        <v>2980.3798830000001</v>
      </c>
      <c r="F54" s="4">
        <v>2980.3798830000001</v>
      </c>
      <c r="G54" s="5">
        <v>70599470000</v>
      </c>
    </row>
    <row r="55" spans="1:7" x14ac:dyDescent="0.25">
      <c r="A55" s="2">
        <v>43617</v>
      </c>
      <c r="B55" s="4">
        <v>2751.530029</v>
      </c>
      <c r="C55" s="4">
        <v>2964.1499020000001</v>
      </c>
      <c r="D55" s="4">
        <v>2728.8100589999999</v>
      </c>
      <c r="E55" s="4">
        <v>2941.76001</v>
      </c>
      <c r="F55" s="4">
        <v>2941.76001</v>
      </c>
      <c r="G55" s="5">
        <v>71250630000</v>
      </c>
    </row>
    <row r="56" spans="1:7" x14ac:dyDescent="0.25">
      <c r="A56" s="2">
        <v>43586</v>
      </c>
      <c r="B56" s="4">
        <v>2952.330078</v>
      </c>
      <c r="C56" s="4">
        <v>2954.1298830000001</v>
      </c>
      <c r="D56" s="4">
        <v>2750.5200199999999</v>
      </c>
      <c r="E56" s="4">
        <v>2752.0600589999999</v>
      </c>
      <c r="F56" s="4">
        <v>2752.0600589999999</v>
      </c>
      <c r="G56" s="5">
        <v>77250740000</v>
      </c>
    </row>
    <row r="57" spans="1:7" x14ac:dyDescent="0.25">
      <c r="A57" s="2">
        <v>43556</v>
      </c>
      <c r="B57" s="4">
        <v>2848.6298830000001</v>
      </c>
      <c r="C57" s="4">
        <v>2949.5200199999999</v>
      </c>
      <c r="D57" s="4">
        <v>2848.6298830000001</v>
      </c>
      <c r="E57" s="4">
        <v>2945.830078</v>
      </c>
      <c r="F57" s="4">
        <v>2945.830078</v>
      </c>
      <c r="G57" s="5">
        <v>70090370000</v>
      </c>
    </row>
    <row r="58" spans="1:7" x14ac:dyDescent="0.25">
      <c r="A58" s="2">
        <v>43525</v>
      </c>
      <c r="B58" s="4">
        <v>2798.219971</v>
      </c>
      <c r="C58" s="4">
        <v>2860.3100589999999</v>
      </c>
      <c r="D58" s="4">
        <v>2722.2700199999999</v>
      </c>
      <c r="E58" s="4">
        <v>2834.3999020000001</v>
      </c>
      <c r="F58" s="4">
        <v>2834.3999020000001</v>
      </c>
      <c r="G58" s="5">
        <v>79159660000</v>
      </c>
    </row>
    <row r="59" spans="1:7" x14ac:dyDescent="0.25">
      <c r="A59" s="2">
        <v>43497</v>
      </c>
      <c r="B59" s="4">
        <v>2702.320068</v>
      </c>
      <c r="C59" s="4">
        <v>2813.48999</v>
      </c>
      <c r="D59" s="4">
        <v>2681.830078</v>
      </c>
      <c r="E59" s="4">
        <v>2784.48999</v>
      </c>
      <c r="F59" s="4">
        <v>2784.48999</v>
      </c>
      <c r="G59" s="5">
        <v>70638770000</v>
      </c>
    </row>
    <row r="60" spans="1:7" x14ac:dyDescent="0.25">
      <c r="A60" s="2">
        <v>43466</v>
      </c>
      <c r="B60" s="4">
        <v>2476.959961</v>
      </c>
      <c r="C60" s="4">
        <v>2708.9499510000001</v>
      </c>
      <c r="D60" s="4">
        <v>2443.959961</v>
      </c>
      <c r="E60" s="4">
        <v>2704.1000979999999</v>
      </c>
      <c r="F60" s="4">
        <v>2704.1000979999999</v>
      </c>
      <c r="G60" s="5">
        <v>80859870000</v>
      </c>
    </row>
    <row r="61" spans="1:7" x14ac:dyDescent="0.25">
      <c r="A61" s="2">
        <v>43435</v>
      </c>
      <c r="B61" s="4">
        <v>2790.5</v>
      </c>
      <c r="C61" s="4">
        <v>2800.179932</v>
      </c>
      <c r="D61" s="4">
        <v>2346.580078</v>
      </c>
      <c r="E61" s="4">
        <v>2506.8500979999999</v>
      </c>
      <c r="F61" s="4">
        <v>2506.8500979999999</v>
      </c>
      <c r="G61" s="5">
        <v>84162180000</v>
      </c>
    </row>
    <row r="62" spans="1:7" x14ac:dyDescent="0.25">
      <c r="A62" s="2">
        <v>43405</v>
      </c>
      <c r="B62" s="4">
        <v>2717.580078</v>
      </c>
      <c r="C62" s="4">
        <v>2815.1499020000001</v>
      </c>
      <c r="D62" s="4">
        <v>2631.0900879999999</v>
      </c>
      <c r="E62" s="4">
        <v>2760.169922</v>
      </c>
      <c r="F62" s="4">
        <v>2760.169922</v>
      </c>
      <c r="G62" s="5">
        <v>80620020000</v>
      </c>
    </row>
    <row r="63" spans="1:7" x14ac:dyDescent="0.25">
      <c r="A63" s="2">
        <v>43374</v>
      </c>
      <c r="B63" s="4">
        <v>2926.290039</v>
      </c>
      <c r="C63" s="4">
        <v>2939.860107</v>
      </c>
      <c r="D63" s="4">
        <v>2603.540039</v>
      </c>
      <c r="E63" s="4">
        <v>2711.73999</v>
      </c>
      <c r="F63" s="4">
        <v>2711.73999</v>
      </c>
      <c r="G63" s="5">
        <v>91930980000</v>
      </c>
    </row>
    <row r="64" spans="1:7" x14ac:dyDescent="0.25">
      <c r="A64" s="2">
        <v>43344</v>
      </c>
      <c r="B64" s="4">
        <v>2896.959961</v>
      </c>
      <c r="C64" s="4">
        <v>2940.9099120000001</v>
      </c>
      <c r="D64" s="4">
        <v>2864.1201169999999</v>
      </c>
      <c r="E64" s="4">
        <v>2913.9799800000001</v>
      </c>
      <c r="F64" s="4">
        <v>2913.9799800000001</v>
      </c>
      <c r="G64" s="5">
        <v>63031510000</v>
      </c>
    </row>
    <row r="65" spans="1:7" x14ac:dyDescent="0.25">
      <c r="A65" s="2">
        <v>43313</v>
      </c>
      <c r="B65" s="4">
        <v>2821.169922</v>
      </c>
      <c r="C65" s="4">
        <v>2916.5</v>
      </c>
      <c r="D65" s="4">
        <v>2796.3400879999999</v>
      </c>
      <c r="E65" s="4">
        <v>2901.5200199999999</v>
      </c>
      <c r="F65" s="4">
        <v>2901.5200199999999</v>
      </c>
      <c r="G65" s="5">
        <v>69523070000</v>
      </c>
    </row>
    <row r="66" spans="1:7" x14ac:dyDescent="0.25">
      <c r="A66" s="2">
        <v>43282</v>
      </c>
      <c r="B66" s="4">
        <v>2704.9499510000001</v>
      </c>
      <c r="C66" s="4">
        <v>2848.030029</v>
      </c>
      <c r="D66" s="4">
        <v>2698.9499510000001</v>
      </c>
      <c r="E66" s="4">
        <v>2816.290039</v>
      </c>
      <c r="F66" s="4">
        <v>2816.290039</v>
      </c>
      <c r="G66" s="5">
        <v>64898300000</v>
      </c>
    </row>
    <row r="67" spans="1:7" x14ac:dyDescent="0.25">
      <c r="A67" s="2">
        <v>43252</v>
      </c>
      <c r="B67" s="4">
        <v>2718.6999510000001</v>
      </c>
      <c r="C67" s="4">
        <v>2791.469971</v>
      </c>
      <c r="D67" s="4">
        <v>2691.98999</v>
      </c>
      <c r="E67" s="4">
        <v>2718.3701169999999</v>
      </c>
      <c r="F67" s="4">
        <v>2718.3701169999999</v>
      </c>
      <c r="G67" s="5">
        <v>77891360000</v>
      </c>
    </row>
    <row r="68" spans="1:7" x14ac:dyDescent="0.25">
      <c r="A68" s="2">
        <v>43221</v>
      </c>
      <c r="B68" s="4">
        <v>2642.959961</v>
      </c>
      <c r="C68" s="4">
        <v>2742.23999</v>
      </c>
      <c r="D68" s="4">
        <v>2594.6201169999999</v>
      </c>
      <c r="E68" s="4">
        <v>2705.2700199999999</v>
      </c>
      <c r="F68" s="4">
        <v>2705.2700199999999</v>
      </c>
      <c r="G68" s="5">
        <v>76011820000</v>
      </c>
    </row>
    <row r="69" spans="1:7" x14ac:dyDescent="0.25">
      <c r="A69" s="2">
        <v>43191</v>
      </c>
      <c r="B69" s="4">
        <v>2633.4499510000001</v>
      </c>
      <c r="C69" s="4">
        <v>2717.48999</v>
      </c>
      <c r="D69" s="4">
        <v>2553.8000489999999</v>
      </c>
      <c r="E69" s="4">
        <v>2648.0500489999999</v>
      </c>
      <c r="F69" s="4">
        <v>2648.0500489999999</v>
      </c>
      <c r="G69" s="5">
        <v>70194700000</v>
      </c>
    </row>
    <row r="70" spans="1:7" x14ac:dyDescent="0.25">
      <c r="A70" s="2">
        <v>43160</v>
      </c>
      <c r="B70" s="4">
        <v>2715.219971</v>
      </c>
      <c r="C70" s="4">
        <v>2801.8999020000001</v>
      </c>
      <c r="D70" s="4">
        <v>2585.889893</v>
      </c>
      <c r="E70" s="4">
        <v>2640.8701169999999</v>
      </c>
      <c r="F70" s="4">
        <v>2640.8701169999999</v>
      </c>
      <c r="G70" s="5">
        <v>76803890000</v>
      </c>
    </row>
    <row r="71" spans="1:7" x14ac:dyDescent="0.25">
      <c r="A71" s="2">
        <v>43132</v>
      </c>
      <c r="B71" s="4">
        <v>2816.4499510000001</v>
      </c>
      <c r="C71" s="4">
        <v>2835.959961</v>
      </c>
      <c r="D71" s="4">
        <v>2532.6899410000001</v>
      </c>
      <c r="E71" s="4">
        <v>2713.830078</v>
      </c>
      <c r="F71" s="4">
        <v>2713.830078</v>
      </c>
      <c r="G71" s="5">
        <v>79933970000</v>
      </c>
    </row>
    <row r="72" spans="1:7" x14ac:dyDescent="0.25">
      <c r="A72" s="2">
        <v>43101</v>
      </c>
      <c r="B72" s="4">
        <v>2683.7299800000001</v>
      </c>
      <c r="C72" s="4">
        <v>2872.8701169999999</v>
      </c>
      <c r="D72" s="4">
        <v>2682.360107</v>
      </c>
      <c r="E72" s="4">
        <v>2823.8100589999999</v>
      </c>
      <c r="F72" s="4">
        <v>2823.8100589999999</v>
      </c>
      <c r="G72" s="5">
        <v>77318690000</v>
      </c>
    </row>
    <row r="73" spans="1:7" x14ac:dyDescent="0.25">
      <c r="A73" s="2">
        <v>43070</v>
      </c>
      <c r="B73" s="4">
        <v>2645.1000979999999</v>
      </c>
      <c r="C73" s="4">
        <v>2694.969971</v>
      </c>
      <c r="D73" s="4">
        <v>2605.5200199999999</v>
      </c>
      <c r="E73" s="4">
        <v>2673.610107</v>
      </c>
      <c r="F73" s="4">
        <v>2673.610107</v>
      </c>
      <c r="G73" s="5">
        <v>65531700000</v>
      </c>
    </row>
    <row r="74" spans="1:7" x14ac:dyDescent="0.25">
      <c r="A74" s="2">
        <v>43040</v>
      </c>
      <c r="B74" s="4">
        <v>2583.209961</v>
      </c>
      <c r="C74" s="4">
        <v>2657.73999</v>
      </c>
      <c r="D74" s="4">
        <v>2557.4499510000001</v>
      </c>
      <c r="E74" s="4">
        <v>2647.580078</v>
      </c>
      <c r="F74" s="4">
        <v>2647.580078</v>
      </c>
      <c r="G74" s="5">
        <v>73416960000</v>
      </c>
    </row>
    <row r="75" spans="1:7" x14ac:dyDescent="0.25">
      <c r="A75" s="2">
        <v>43009</v>
      </c>
      <c r="B75" s="4">
        <v>2521.1999510000001</v>
      </c>
      <c r="C75" s="4">
        <v>2582.9799800000001</v>
      </c>
      <c r="D75" s="4">
        <v>2520.3999020000001</v>
      </c>
      <c r="E75" s="4">
        <v>2575.26001</v>
      </c>
      <c r="F75" s="4">
        <v>2575.26001</v>
      </c>
      <c r="G75" s="5">
        <v>71088550000</v>
      </c>
    </row>
    <row r="76" spans="1:7" x14ac:dyDescent="0.25">
      <c r="A76" s="2">
        <v>42979</v>
      </c>
      <c r="B76" s="4">
        <v>2474.419922</v>
      </c>
      <c r="C76" s="4">
        <v>2519.4399410000001</v>
      </c>
      <c r="D76" s="4">
        <v>2446.5500489999999</v>
      </c>
      <c r="E76" s="4">
        <v>2519.360107</v>
      </c>
      <c r="F76" s="4">
        <v>2519.360107</v>
      </c>
      <c r="G76" s="5">
        <v>66624120000</v>
      </c>
    </row>
    <row r="77" spans="1:7" x14ac:dyDescent="0.25">
      <c r="A77" s="2">
        <v>42948</v>
      </c>
      <c r="B77" s="4">
        <v>2477.1000979999999</v>
      </c>
      <c r="C77" s="4">
        <v>2490.8701169999999</v>
      </c>
      <c r="D77" s="4">
        <v>2417.3500979999999</v>
      </c>
      <c r="E77" s="4">
        <v>2471.6499020000001</v>
      </c>
      <c r="F77" s="4">
        <v>2471.6499020000001</v>
      </c>
      <c r="G77" s="5">
        <v>70784900000</v>
      </c>
    </row>
    <row r="78" spans="1:7" x14ac:dyDescent="0.25">
      <c r="A78" s="2">
        <v>42917</v>
      </c>
      <c r="B78" s="4">
        <v>2431.389893</v>
      </c>
      <c r="C78" s="4">
        <v>2484.040039</v>
      </c>
      <c r="D78" s="4">
        <v>2407.6999510000001</v>
      </c>
      <c r="E78" s="4">
        <v>2470.3000489999999</v>
      </c>
      <c r="F78" s="4">
        <v>2470.3000489999999</v>
      </c>
      <c r="G78" s="5">
        <v>63348090000</v>
      </c>
    </row>
    <row r="79" spans="1:7" x14ac:dyDescent="0.25">
      <c r="A79" s="2">
        <v>42887</v>
      </c>
      <c r="B79" s="4">
        <v>2415.6499020000001</v>
      </c>
      <c r="C79" s="4">
        <v>2453.820068</v>
      </c>
      <c r="D79" s="4">
        <v>2405.6999510000001</v>
      </c>
      <c r="E79" s="4">
        <v>2423.4099120000001</v>
      </c>
      <c r="F79" s="4">
        <v>2423.4099120000001</v>
      </c>
      <c r="G79" s="5">
        <v>81078810000</v>
      </c>
    </row>
    <row r="80" spans="1:7" x14ac:dyDescent="0.25">
      <c r="A80" s="2">
        <v>42856</v>
      </c>
      <c r="B80" s="4">
        <v>2388.5</v>
      </c>
      <c r="C80" s="4">
        <v>2418.709961</v>
      </c>
      <c r="D80" s="4">
        <v>2352.719971</v>
      </c>
      <c r="E80" s="4">
        <v>2411.8000489999999</v>
      </c>
      <c r="F80" s="4">
        <v>2411.8000489999999</v>
      </c>
      <c r="G80" s="5">
        <v>79719460000</v>
      </c>
    </row>
    <row r="81" spans="1:7" x14ac:dyDescent="0.25">
      <c r="A81" s="2">
        <v>42826</v>
      </c>
      <c r="B81" s="4">
        <v>2362.3400879999999</v>
      </c>
      <c r="C81" s="4">
        <v>2398.1599120000001</v>
      </c>
      <c r="D81" s="4">
        <v>2328.9499510000001</v>
      </c>
      <c r="E81" s="4">
        <v>2384.1999510000001</v>
      </c>
      <c r="F81" s="4">
        <v>2384.1999510000001</v>
      </c>
      <c r="G81" s="5">
        <v>65369860000</v>
      </c>
    </row>
    <row r="82" spans="1:7" x14ac:dyDescent="0.25">
      <c r="A82" s="2">
        <v>42795</v>
      </c>
      <c r="B82" s="4">
        <v>2380.1298830000001</v>
      </c>
      <c r="C82" s="4">
        <v>2400.9799800000001</v>
      </c>
      <c r="D82" s="4">
        <v>2322.25</v>
      </c>
      <c r="E82" s="4">
        <v>2362.719971</v>
      </c>
      <c r="F82" s="4">
        <v>2362.719971</v>
      </c>
      <c r="G82" s="5">
        <v>81664010000</v>
      </c>
    </row>
    <row r="83" spans="1:7" x14ac:dyDescent="0.25">
      <c r="A83" s="2">
        <v>42767</v>
      </c>
      <c r="B83" s="4">
        <v>2285.5900879999999</v>
      </c>
      <c r="C83" s="4">
        <v>2371.540039</v>
      </c>
      <c r="D83" s="4">
        <v>2271.6499020000001</v>
      </c>
      <c r="E83" s="4">
        <v>2363.639893</v>
      </c>
      <c r="F83" s="4">
        <v>2363.639893</v>
      </c>
      <c r="G83" s="5">
        <v>69260940000</v>
      </c>
    </row>
    <row r="84" spans="1:7" x14ac:dyDescent="0.25">
      <c r="A84" s="2">
        <v>42736</v>
      </c>
      <c r="B84" s="4">
        <v>2251.570068</v>
      </c>
      <c r="C84" s="4">
        <v>2300.98999</v>
      </c>
      <c r="D84" s="4">
        <v>2245.1298830000001</v>
      </c>
      <c r="E84" s="4">
        <v>2278.8701169999999</v>
      </c>
      <c r="F84" s="4">
        <v>2278.8701169999999</v>
      </c>
      <c r="G84" s="5">
        <v>70576420000</v>
      </c>
    </row>
    <row r="85" spans="1:7" x14ac:dyDescent="0.25">
      <c r="A85" s="2">
        <v>42705</v>
      </c>
      <c r="B85" s="4">
        <v>2200.169922</v>
      </c>
      <c r="C85" s="4">
        <v>2277.530029</v>
      </c>
      <c r="D85" s="4">
        <v>2187.4399410000001</v>
      </c>
      <c r="E85" s="4">
        <v>2238.830078</v>
      </c>
      <c r="F85" s="4">
        <v>2238.830078</v>
      </c>
      <c r="G85" s="5">
        <v>75344550000</v>
      </c>
    </row>
    <row r="86" spans="1:7" x14ac:dyDescent="0.25">
      <c r="A86" s="2">
        <v>42675</v>
      </c>
      <c r="B86" s="4">
        <v>2128.679932</v>
      </c>
      <c r="C86" s="4">
        <v>2214.1000979999999</v>
      </c>
      <c r="D86" s="4">
        <v>2083.790039</v>
      </c>
      <c r="E86" s="4">
        <v>2198.8100589999999</v>
      </c>
      <c r="F86" s="4">
        <v>2198.8100589999999</v>
      </c>
      <c r="G86" s="5">
        <v>88445380000</v>
      </c>
    </row>
    <row r="87" spans="1:7" x14ac:dyDescent="0.25">
      <c r="A87" s="2">
        <v>42644</v>
      </c>
      <c r="B87" s="4">
        <v>2164.330078</v>
      </c>
      <c r="C87" s="4">
        <v>2169.6000979999999</v>
      </c>
      <c r="D87" s="4">
        <v>2114.719971</v>
      </c>
      <c r="E87" s="4">
        <v>2126.1499020000001</v>
      </c>
      <c r="F87" s="4">
        <v>2126.1499020000001</v>
      </c>
      <c r="G87" s="5">
        <v>72915530000</v>
      </c>
    </row>
    <row r="88" spans="1:7" x14ac:dyDescent="0.25">
      <c r="A88" s="2">
        <v>42614</v>
      </c>
      <c r="B88" s="4">
        <v>2171.330078</v>
      </c>
      <c r="C88" s="4">
        <v>2187.8701169999999</v>
      </c>
      <c r="D88" s="4">
        <v>2119.1201169999999</v>
      </c>
      <c r="E88" s="4">
        <v>2168.2700199999999</v>
      </c>
      <c r="F88" s="4">
        <v>2168.2700199999999</v>
      </c>
      <c r="G88" s="5">
        <v>77023620000</v>
      </c>
    </row>
    <row r="89" spans="1:7" x14ac:dyDescent="0.25">
      <c r="A89" s="2">
        <v>42583</v>
      </c>
      <c r="B89" s="4">
        <v>2173.1499020000001</v>
      </c>
      <c r="C89" s="4">
        <v>2193.8100589999999</v>
      </c>
      <c r="D89" s="4">
        <v>2147.580078</v>
      </c>
      <c r="E89" s="4">
        <v>2170.9499510000001</v>
      </c>
      <c r="F89" s="4">
        <v>2170.9499510000001</v>
      </c>
      <c r="G89" s="5">
        <v>75610310000</v>
      </c>
    </row>
    <row r="90" spans="1:7" x14ac:dyDescent="0.25">
      <c r="A90" s="2">
        <v>42552</v>
      </c>
      <c r="B90" s="4">
        <v>2099.3400879999999</v>
      </c>
      <c r="C90" s="4">
        <v>2177.0900879999999</v>
      </c>
      <c r="D90" s="4">
        <v>2074.0200199999999</v>
      </c>
      <c r="E90" s="4">
        <v>2173.6000979999999</v>
      </c>
      <c r="F90" s="4">
        <v>2173.6000979999999</v>
      </c>
      <c r="G90" s="5">
        <v>69530250000</v>
      </c>
    </row>
    <row r="91" spans="1:7" x14ac:dyDescent="0.25">
      <c r="A91" s="2">
        <v>42522</v>
      </c>
      <c r="B91" s="4">
        <v>2093.9399410000001</v>
      </c>
      <c r="C91" s="4">
        <v>2120.5500489999999</v>
      </c>
      <c r="D91" s="4">
        <v>1991.6800539999999</v>
      </c>
      <c r="E91" s="4">
        <v>2098.860107</v>
      </c>
      <c r="F91" s="4">
        <v>2098.860107</v>
      </c>
      <c r="G91" s="5">
        <v>86852700000</v>
      </c>
    </row>
    <row r="92" spans="1:7" x14ac:dyDescent="0.25">
      <c r="A92" s="2">
        <v>42491</v>
      </c>
      <c r="B92" s="4">
        <v>2067.169922</v>
      </c>
      <c r="C92" s="4">
        <v>2103.4799800000001</v>
      </c>
      <c r="D92" s="4">
        <v>2025.910034</v>
      </c>
      <c r="E92" s="4">
        <v>2096.9499510000001</v>
      </c>
      <c r="F92" s="4">
        <v>2096.9499510000001</v>
      </c>
      <c r="G92" s="5">
        <v>78883600000</v>
      </c>
    </row>
    <row r="93" spans="1:7" x14ac:dyDescent="0.25">
      <c r="A93" s="2">
        <v>42461</v>
      </c>
      <c r="B93" s="4">
        <v>2056.6201169999999</v>
      </c>
      <c r="C93" s="4">
        <v>2111.0500489999999</v>
      </c>
      <c r="D93" s="4">
        <v>2033.8000489999999</v>
      </c>
      <c r="E93" s="4">
        <v>2065.3000489999999</v>
      </c>
      <c r="F93" s="4">
        <v>2065.3000489999999</v>
      </c>
      <c r="G93" s="5">
        <v>81124990000</v>
      </c>
    </row>
    <row r="94" spans="1:7" x14ac:dyDescent="0.25">
      <c r="A94" s="2">
        <v>42430</v>
      </c>
      <c r="B94" s="4">
        <v>1937.089966</v>
      </c>
      <c r="C94" s="4">
        <v>2072.209961</v>
      </c>
      <c r="D94" s="4">
        <v>1937.089966</v>
      </c>
      <c r="E94" s="4">
        <v>2059.73999</v>
      </c>
      <c r="F94" s="4">
        <v>2059.73999</v>
      </c>
      <c r="G94" s="5">
        <v>92639420000</v>
      </c>
    </row>
    <row r="95" spans="1:7" x14ac:dyDescent="0.25">
      <c r="A95" s="2">
        <v>42401</v>
      </c>
      <c r="B95" s="4">
        <v>1936.9399410000001</v>
      </c>
      <c r="C95" s="4">
        <v>1962.959961</v>
      </c>
      <c r="D95" s="4">
        <v>1810.099976</v>
      </c>
      <c r="E95" s="4">
        <v>1932.2299800000001</v>
      </c>
      <c r="F95" s="4">
        <v>1932.2299800000001</v>
      </c>
      <c r="G95" s="5">
        <v>93049560000</v>
      </c>
    </row>
    <row r="96" spans="1:7" x14ac:dyDescent="0.25">
      <c r="A96" s="2">
        <v>42370</v>
      </c>
      <c r="B96" s="4">
        <v>2038.1999510000001</v>
      </c>
      <c r="C96" s="4">
        <v>2038.1999510000001</v>
      </c>
      <c r="D96" s="4">
        <v>1812.290039</v>
      </c>
      <c r="E96" s="4">
        <v>1940.23999</v>
      </c>
      <c r="F96" s="4">
        <v>1940.23999</v>
      </c>
      <c r="G96" s="5">
        <v>92409770000</v>
      </c>
    </row>
    <row r="97" spans="1:7" x14ac:dyDescent="0.25">
      <c r="A97" s="2">
        <v>42339</v>
      </c>
      <c r="B97" s="4">
        <v>2082.929932</v>
      </c>
      <c r="C97" s="4">
        <v>2104.2700199999999</v>
      </c>
      <c r="D97" s="4">
        <v>1993.26001</v>
      </c>
      <c r="E97" s="4">
        <v>2043.9399410000001</v>
      </c>
      <c r="F97" s="4">
        <v>2043.9399410000001</v>
      </c>
      <c r="G97" s="5">
        <v>83649260000</v>
      </c>
    </row>
    <row r="98" spans="1:7" x14ac:dyDescent="0.25">
      <c r="A98" s="2">
        <v>42309</v>
      </c>
      <c r="B98" s="4">
        <v>2080.76001</v>
      </c>
      <c r="C98" s="4">
        <v>2116.4799800000001</v>
      </c>
      <c r="D98" s="4">
        <v>2019.3900149999999</v>
      </c>
      <c r="E98" s="4">
        <v>2080.4099120000001</v>
      </c>
      <c r="F98" s="4">
        <v>2080.4099120000001</v>
      </c>
      <c r="G98" s="5">
        <v>75943590000</v>
      </c>
    </row>
    <row r="99" spans="1:7" x14ac:dyDescent="0.25">
      <c r="A99" s="2">
        <v>42278</v>
      </c>
      <c r="B99" s="4">
        <v>1919.650024</v>
      </c>
      <c r="C99" s="4">
        <v>2094.320068</v>
      </c>
      <c r="D99" s="4">
        <v>1893.6999510000001</v>
      </c>
      <c r="E99" s="4">
        <v>2079.360107</v>
      </c>
      <c r="F99" s="4">
        <v>2079.360107</v>
      </c>
      <c r="G99" s="5">
        <v>85844900000</v>
      </c>
    </row>
    <row r="100" spans="1:7" x14ac:dyDescent="0.25">
      <c r="A100" s="2">
        <v>42248</v>
      </c>
      <c r="B100" s="4">
        <v>1970.089966</v>
      </c>
      <c r="C100" s="4">
        <v>2020.8599850000001</v>
      </c>
      <c r="D100" s="4">
        <v>1871.910034</v>
      </c>
      <c r="E100" s="4">
        <v>1920.030029</v>
      </c>
      <c r="F100" s="4">
        <v>1920.030029</v>
      </c>
      <c r="G100" s="5">
        <v>79989370000</v>
      </c>
    </row>
    <row r="101" spans="1:7" x14ac:dyDescent="0.25">
      <c r="A101" s="2">
        <v>42217</v>
      </c>
      <c r="B101" s="4">
        <v>2104.48999</v>
      </c>
      <c r="C101" s="4">
        <v>2112.6599120000001</v>
      </c>
      <c r="D101" s="4">
        <v>1867.01001</v>
      </c>
      <c r="E101" s="4">
        <v>1972.1800539999999</v>
      </c>
      <c r="F101" s="4">
        <v>1972.1800539999999</v>
      </c>
      <c r="G101" s="5">
        <v>84626790000</v>
      </c>
    </row>
    <row r="102" spans="1:7" x14ac:dyDescent="0.25">
      <c r="A102" s="2">
        <v>42186</v>
      </c>
      <c r="B102" s="4">
        <v>2067</v>
      </c>
      <c r="C102" s="4">
        <v>2132.820068</v>
      </c>
      <c r="D102" s="4">
        <v>2044.0200199999999</v>
      </c>
      <c r="E102" s="4">
        <v>2103.8400879999999</v>
      </c>
      <c r="F102" s="4">
        <v>2103.8400879999999</v>
      </c>
      <c r="G102" s="5">
        <v>77920590000</v>
      </c>
    </row>
    <row r="103" spans="1:7" x14ac:dyDescent="0.25">
      <c r="A103" s="2">
        <v>42156</v>
      </c>
      <c r="B103" s="4">
        <v>2108.639893</v>
      </c>
      <c r="C103" s="4">
        <v>2129.8701169999999</v>
      </c>
      <c r="D103" s="4">
        <v>2056.320068</v>
      </c>
      <c r="E103" s="4">
        <v>2063.110107</v>
      </c>
      <c r="F103" s="4">
        <v>2063.110107</v>
      </c>
      <c r="G103" s="5">
        <v>73213980000</v>
      </c>
    </row>
    <row r="104" spans="1:7" x14ac:dyDescent="0.25">
      <c r="A104" s="2">
        <v>42125</v>
      </c>
      <c r="B104" s="4">
        <v>2087.3798830000001</v>
      </c>
      <c r="C104" s="4">
        <v>2134.719971</v>
      </c>
      <c r="D104" s="4">
        <v>2067.929932</v>
      </c>
      <c r="E104" s="4">
        <v>2107.389893</v>
      </c>
      <c r="F104" s="4">
        <v>2107.389893</v>
      </c>
      <c r="G104" s="5">
        <v>65187730000</v>
      </c>
    </row>
    <row r="105" spans="1:7" x14ac:dyDescent="0.25">
      <c r="A105" s="2">
        <v>42095</v>
      </c>
      <c r="B105" s="4">
        <v>2067.6298830000001</v>
      </c>
      <c r="C105" s="4">
        <v>2125.919922</v>
      </c>
      <c r="D105" s="4">
        <v>2048.3798830000001</v>
      </c>
      <c r="E105" s="4">
        <v>2085.51001</v>
      </c>
      <c r="F105" s="4">
        <v>2085.51001</v>
      </c>
      <c r="G105" s="5">
        <v>72060940000</v>
      </c>
    </row>
    <row r="106" spans="1:7" x14ac:dyDescent="0.25">
      <c r="A106" s="2">
        <v>42064</v>
      </c>
      <c r="B106" s="4">
        <v>2105.2299800000001</v>
      </c>
      <c r="C106" s="4">
        <v>2117.5200199999999</v>
      </c>
      <c r="D106" s="4">
        <v>2039.6899410000001</v>
      </c>
      <c r="E106" s="4">
        <v>2067.889893</v>
      </c>
      <c r="F106" s="4">
        <v>2067.889893</v>
      </c>
      <c r="G106" s="5">
        <v>76675850000</v>
      </c>
    </row>
    <row r="107" spans="1:7" x14ac:dyDescent="0.25">
      <c r="A107" s="2">
        <v>42036</v>
      </c>
      <c r="B107" s="4">
        <v>1996.670044</v>
      </c>
      <c r="C107" s="4">
        <v>2119.5900879999999</v>
      </c>
      <c r="D107" s="4">
        <v>1980.900024</v>
      </c>
      <c r="E107" s="4">
        <v>2104.5</v>
      </c>
      <c r="F107" s="4">
        <v>2104.5</v>
      </c>
      <c r="G107" s="5">
        <v>68775560000</v>
      </c>
    </row>
    <row r="108" spans="1:7" x14ac:dyDescent="0.25">
      <c r="A108" s="2">
        <v>42005</v>
      </c>
      <c r="B108" s="4">
        <v>2058.8999020000001</v>
      </c>
      <c r="C108" s="4">
        <v>2072.360107</v>
      </c>
      <c r="D108" s="4">
        <v>1988.119995</v>
      </c>
      <c r="E108" s="4">
        <v>1994.98999</v>
      </c>
      <c r="F108" s="4">
        <v>1994.98999</v>
      </c>
      <c r="G108" s="5">
        <v>77330040000</v>
      </c>
    </row>
    <row r="109" spans="1:7" x14ac:dyDescent="0.25">
      <c r="A109" s="2">
        <v>41974</v>
      </c>
      <c r="B109" s="4">
        <v>2065.780029</v>
      </c>
      <c r="C109" s="4">
        <v>2093.5500489999999</v>
      </c>
      <c r="D109" s="4">
        <v>1972.5600589999999</v>
      </c>
      <c r="E109" s="4">
        <v>2058.8999020000001</v>
      </c>
      <c r="F109" s="4">
        <v>2058.8999020000001</v>
      </c>
      <c r="G109" s="5">
        <v>80743820000</v>
      </c>
    </row>
    <row r="110" spans="1:7" x14ac:dyDescent="0.25">
      <c r="A110" s="2">
        <v>41944</v>
      </c>
      <c r="B110" s="4">
        <v>2018.209961</v>
      </c>
      <c r="C110" s="4">
        <v>2075.76001</v>
      </c>
      <c r="D110" s="4">
        <v>2001.01001</v>
      </c>
      <c r="E110" s="4">
        <v>2067.5600589999999</v>
      </c>
      <c r="F110" s="4">
        <v>2067.5600589999999</v>
      </c>
      <c r="G110" s="5">
        <v>63600190000</v>
      </c>
    </row>
    <row r="111" spans="1:7" x14ac:dyDescent="0.25">
      <c r="A111" s="2">
        <v>41913</v>
      </c>
      <c r="B111" s="4">
        <v>1971.4399410000001</v>
      </c>
      <c r="C111" s="4">
        <v>2018.1899410000001</v>
      </c>
      <c r="D111" s="4">
        <v>1820.660034</v>
      </c>
      <c r="E111" s="4">
        <v>2018.0500489999999</v>
      </c>
      <c r="F111" s="4">
        <v>2018.0500489999999</v>
      </c>
      <c r="G111" s="5">
        <v>93714040000</v>
      </c>
    </row>
    <row r="112" spans="1:7" x14ac:dyDescent="0.25">
      <c r="A112" s="2">
        <v>41883</v>
      </c>
      <c r="B112" s="4">
        <v>2004.0699460000001</v>
      </c>
      <c r="C112" s="4">
        <v>2019.26001</v>
      </c>
      <c r="D112" s="4">
        <v>1964.040039</v>
      </c>
      <c r="E112" s="4">
        <v>1972.290039</v>
      </c>
      <c r="F112" s="4">
        <v>1972.290039</v>
      </c>
      <c r="G112" s="5">
        <v>66706000000</v>
      </c>
    </row>
    <row r="113" spans="1:7" x14ac:dyDescent="0.25">
      <c r="A113" s="2">
        <v>41852</v>
      </c>
      <c r="B113" s="4">
        <v>1929.8000489999999</v>
      </c>
      <c r="C113" s="4">
        <v>2005.040039</v>
      </c>
      <c r="D113" s="4">
        <v>1904.780029</v>
      </c>
      <c r="E113" s="4">
        <v>2003.369995</v>
      </c>
      <c r="F113" s="4">
        <v>2003.369995</v>
      </c>
      <c r="G113" s="5">
        <v>58131140000</v>
      </c>
    </row>
    <row r="114" spans="1:7" x14ac:dyDescent="0.25">
      <c r="A114" s="2">
        <v>41821</v>
      </c>
      <c r="B114" s="4">
        <v>1962.290039</v>
      </c>
      <c r="C114" s="4">
        <v>1991.3900149999999</v>
      </c>
      <c r="D114" s="4">
        <v>1930.670044</v>
      </c>
      <c r="E114" s="4">
        <v>1930.670044</v>
      </c>
      <c r="F114" s="4">
        <v>1930.670044</v>
      </c>
      <c r="G114" s="5">
        <v>66524690000</v>
      </c>
    </row>
    <row r="115" spans="1:7" x14ac:dyDescent="0.25">
      <c r="A115" s="2">
        <v>41791</v>
      </c>
      <c r="B115" s="4">
        <v>1923.869995</v>
      </c>
      <c r="C115" s="4">
        <v>1968.170044</v>
      </c>
      <c r="D115" s="4">
        <v>1915.9799800000001</v>
      </c>
      <c r="E115" s="4">
        <v>1960.2299800000001</v>
      </c>
      <c r="F115" s="4">
        <v>1960.2299800000001</v>
      </c>
      <c r="G115" s="5">
        <v>63283380000</v>
      </c>
    </row>
    <row r="116" spans="1:7" x14ac:dyDescent="0.25">
      <c r="A116" s="2">
        <v>41760</v>
      </c>
      <c r="B116" s="4">
        <v>1884.3900149999999</v>
      </c>
      <c r="C116" s="4">
        <v>1924.030029</v>
      </c>
      <c r="D116" s="4">
        <v>1859.790039</v>
      </c>
      <c r="E116" s="4">
        <v>1923.5699460000001</v>
      </c>
      <c r="F116" s="4">
        <v>1923.5699460000001</v>
      </c>
      <c r="G116" s="5">
        <v>63623630000</v>
      </c>
    </row>
    <row r="117" spans="1:7" x14ac:dyDescent="0.25">
      <c r="A117" s="2">
        <v>41730</v>
      </c>
      <c r="B117" s="4">
        <v>1873.959961</v>
      </c>
      <c r="C117" s="4">
        <v>1897.280029</v>
      </c>
      <c r="D117" s="4">
        <v>1814.3599850000001</v>
      </c>
      <c r="E117" s="4">
        <v>1883.9499510000001</v>
      </c>
      <c r="F117" s="4">
        <v>1883.9499510000001</v>
      </c>
      <c r="G117" s="5">
        <v>71595810000</v>
      </c>
    </row>
    <row r="118" spans="1:7" x14ac:dyDescent="0.25">
      <c r="A118" s="2">
        <v>41699</v>
      </c>
      <c r="B118" s="4">
        <v>1857.6800539999999</v>
      </c>
      <c r="C118" s="4">
        <v>1883.969971</v>
      </c>
      <c r="D118" s="4">
        <v>1834.4399410000001</v>
      </c>
      <c r="E118" s="4">
        <v>1872.339966</v>
      </c>
      <c r="F118" s="4">
        <v>1872.339966</v>
      </c>
      <c r="G118" s="5">
        <v>71885030000</v>
      </c>
    </row>
    <row r="119" spans="1:7" x14ac:dyDescent="0.25">
      <c r="A119" s="2">
        <v>41671</v>
      </c>
      <c r="B119" s="4">
        <v>1782.6800539999999</v>
      </c>
      <c r="C119" s="4">
        <v>1867.920044</v>
      </c>
      <c r="D119" s="4">
        <v>1737.920044</v>
      </c>
      <c r="E119" s="4">
        <v>1859.4499510000001</v>
      </c>
      <c r="F119" s="4">
        <v>1859.4499510000001</v>
      </c>
      <c r="G119" s="5">
        <v>69725590000</v>
      </c>
    </row>
    <row r="120" spans="1:7" x14ac:dyDescent="0.25">
      <c r="A120" s="2">
        <v>41640</v>
      </c>
      <c r="B120" s="4">
        <v>1845.8599850000001</v>
      </c>
      <c r="C120" s="4">
        <v>1850.839966</v>
      </c>
      <c r="D120" s="4">
        <v>1770.4499510000001</v>
      </c>
      <c r="E120" s="4">
        <v>1782.589966</v>
      </c>
      <c r="F120" s="4">
        <v>1782.589966</v>
      </c>
      <c r="G120" s="5">
        <v>75871910000</v>
      </c>
    </row>
    <row r="121" spans="1:7" x14ac:dyDescent="0.25">
      <c r="A121" s="2">
        <v>41609</v>
      </c>
      <c r="B121" s="4">
        <v>1806.5500489999999</v>
      </c>
      <c r="C121" s="4">
        <v>1849.4399410000001</v>
      </c>
      <c r="D121" s="4">
        <v>1767.98999</v>
      </c>
      <c r="E121" s="4">
        <v>1848.3599850000001</v>
      </c>
      <c r="F121" s="4">
        <v>1848.3599850000001</v>
      </c>
      <c r="G121" s="5">
        <v>64958820000</v>
      </c>
    </row>
    <row r="122" spans="1:7" x14ac:dyDescent="0.25">
      <c r="A122" s="2">
        <v>41579</v>
      </c>
      <c r="B122" s="4">
        <v>1758.6999510000001</v>
      </c>
      <c r="C122" s="4">
        <v>1813.5500489999999</v>
      </c>
      <c r="D122" s="4">
        <v>1746.1999510000001</v>
      </c>
      <c r="E122" s="4">
        <v>1805.8100589999999</v>
      </c>
      <c r="F122" s="4">
        <v>1805.8100589999999</v>
      </c>
      <c r="G122" s="5">
        <v>63628190000</v>
      </c>
    </row>
    <row r="123" spans="1:7" x14ac:dyDescent="0.25">
      <c r="A123" s="2">
        <v>41548</v>
      </c>
      <c r="B123" s="4">
        <v>1682.410034</v>
      </c>
      <c r="C123" s="4">
        <v>1775.219971</v>
      </c>
      <c r="D123" s="4">
        <v>1646.469971</v>
      </c>
      <c r="E123" s="4">
        <v>1756.540039</v>
      </c>
      <c r="F123" s="4">
        <v>1756.540039</v>
      </c>
      <c r="G123" s="5">
        <v>76647400000</v>
      </c>
    </row>
    <row r="124" spans="1:7" x14ac:dyDescent="0.25">
      <c r="A124" s="2">
        <v>41518</v>
      </c>
      <c r="B124" s="4">
        <v>1635.9499510000001</v>
      </c>
      <c r="C124" s="4">
        <v>1729.8599850000001</v>
      </c>
      <c r="D124" s="4">
        <v>1633.410034</v>
      </c>
      <c r="E124" s="4">
        <v>1681.5500489999999</v>
      </c>
      <c r="F124" s="4">
        <v>1681.5500489999999</v>
      </c>
      <c r="G124" s="5">
        <v>66174410000</v>
      </c>
    </row>
    <row r="125" spans="1:7" x14ac:dyDescent="0.25">
      <c r="A125" s="2">
        <v>41487</v>
      </c>
      <c r="B125" s="4">
        <v>1689.420044</v>
      </c>
      <c r="C125" s="4">
        <v>1709.670044</v>
      </c>
      <c r="D125" s="4">
        <v>1627.469971</v>
      </c>
      <c r="E125" s="4">
        <v>1632.969971</v>
      </c>
      <c r="F125" s="4">
        <v>1632.969971</v>
      </c>
      <c r="G125" s="5">
        <v>64802810000</v>
      </c>
    </row>
    <row r="126" spans="1:7" x14ac:dyDescent="0.25">
      <c r="A126" s="2">
        <v>41456</v>
      </c>
      <c r="B126" s="4">
        <v>1609.780029</v>
      </c>
      <c r="C126" s="4">
        <v>1698.780029</v>
      </c>
      <c r="D126" s="4">
        <v>1604.5699460000001</v>
      </c>
      <c r="E126" s="4">
        <v>1685.7299800000001</v>
      </c>
      <c r="F126" s="4">
        <v>1685.7299800000001</v>
      </c>
      <c r="G126" s="5">
        <v>68106820000</v>
      </c>
    </row>
    <row r="127" spans="1:7" x14ac:dyDescent="0.25">
      <c r="A127" s="2">
        <v>41426</v>
      </c>
      <c r="B127" s="4">
        <v>1631.709961</v>
      </c>
      <c r="C127" s="4">
        <v>1654.1899410000001</v>
      </c>
      <c r="D127" s="4">
        <v>1560.329956</v>
      </c>
      <c r="E127" s="4">
        <v>1606.280029</v>
      </c>
      <c r="F127" s="4">
        <v>1606.280029</v>
      </c>
      <c r="G127" s="5">
        <v>74946790000</v>
      </c>
    </row>
    <row r="128" spans="1:7" x14ac:dyDescent="0.25">
      <c r="A128" s="2">
        <v>41395</v>
      </c>
      <c r="B128" s="4">
        <v>1597.5500489999999</v>
      </c>
      <c r="C128" s="4">
        <v>1687.1800539999999</v>
      </c>
      <c r="D128" s="4">
        <v>1581.280029</v>
      </c>
      <c r="E128" s="4">
        <v>1630.73999</v>
      </c>
      <c r="F128" s="4">
        <v>1630.73999</v>
      </c>
      <c r="G128" s="5">
        <v>76447250000</v>
      </c>
    </row>
    <row r="129" spans="1:7" x14ac:dyDescent="0.25">
      <c r="A129" s="2">
        <v>41365</v>
      </c>
      <c r="B129" s="4">
        <v>1569.1800539999999</v>
      </c>
      <c r="C129" s="4">
        <v>1597.5699460000001</v>
      </c>
      <c r="D129" s="4">
        <v>1536.030029</v>
      </c>
      <c r="E129" s="4">
        <v>1597.5699460000001</v>
      </c>
      <c r="F129" s="4">
        <v>1597.5699460000001</v>
      </c>
      <c r="G129" s="5">
        <v>77098000000</v>
      </c>
    </row>
    <row r="130" spans="1:7" x14ac:dyDescent="0.25">
      <c r="A130" s="2">
        <v>41334</v>
      </c>
      <c r="B130" s="4">
        <v>1514.6800539999999</v>
      </c>
      <c r="C130" s="4">
        <v>1570.280029</v>
      </c>
      <c r="D130" s="4">
        <v>1501.4799800000001</v>
      </c>
      <c r="E130" s="4">
        <v>1569.1899410000001</v>
      </c>
      <c r="F130" s="4">
        <v>1569.1899410000001</v>
      </c>
      <c r="G130" s="5">
        <v>68527110000</v>
      </c>
    </row>
    <row r="131" spans="1:7" x14ac:dyDescent="0.25">
      <c r="A131" s="2">
        <v>41306</v>
      </c>
      <c r="B131" s="4">
        <v>1498.1099850000001</v>
      </c>
      <c r="C131" s="4">
        <v>1530.9399410000001</v>
      </c>
      <c r="D131" s="4">
        <v>1485.01001</v>
      </c>
      <c r="E131" s="4">
        <v>1514.6800539999999</v>
      </c>
      <c r="F131" s="4">
        <v>1514.6800539999999</v>
      </c>
      <c r="G131" s="5">
        <v>69273480000</v>
      </c>
    </row>
    <row r="132" spans="1:7" x14ac:dyDescent="0.25">
      <c r="A132" s="2">
        <v>41275</v>
      </c>
      <c r="B132" s="4">
        <v>1426.1899410000001</v>
      </c>
      <c r="C132" s="4">
        <v>1509.9399410000001</v>
      </c>
      <c r="D132" s="4">
        <v>1426.1899410000001</v>
      </c>
      <c r="E132" s="4">
        <v>1498.1099850000001</v>
      </c>
      <c r="F132" s="4">
        <v>1498.1099850000001</v>
      </c>
      <c r="G132" s="5">
        <v>75848510000</v>
      </c>
    </row>
    <row r="133" spans="1:7" x14ac:dyDescent="0.25">
      <c r="A133" s="2">
        <v>41244</v>
      </c>
      <c r="B133" s="4">
        <v>1416.339966</v>
      </c>
      <c r="C133" s="4">
        <v>1448</v>
      </c>
      <c r="D133" s="4">
        <v>1398.1099850000001</v>
      </c>
      <c r="E133" s="4">
        <v>1426.1899410000001</v>
      </c>
      <c r="F133" s="4">
        <v>1426.1899410000001</v>
      </c>
      <c r="G133" s="5">
        <v>66388180000</v>
      </c>
    </row>
    <row r="134" spans="1:7" x14ac:dyDescent="0.25">
      <c r="A134" s="2">
        <v>41214</v>
      </c>
      <c r="B134" s="4">
        <v>1412.1999510000001</v>
      </c>
      <c r="C134" s="4">
        <v>1434.2700199999999</v>
      </c>
      <c r="D134" s="4">
        <v>1343.349976</v>
      </c>
      <c r="E134" s="4">
        <v>1416.1800539999999</v>
      </c>
      <c r="F134" s="4">
        <v>1416.1800539999999</v>
      </c>
      <c r="G134" s="5">
        <v>71489310000</v>
      </c>
    </row>
    <row r="135" spans="1:7" x14ac:dyDescent="0.25">
      <c r="A135" s="2">
        <v>41183</v>
      </c>
      <c r="B135" s="4">
        <v>1440.900024</v>
      </c>
      <c r="C135" s="4">
        <v>1470.959961</v>
      </c>
      <c r="D135" s="4">
        <v>1403.280029</v>
      </c>
      <c r="E135" s="4">
        <v>1412.160034</v>
      </c>
      <c r="F135" s="4">
        <v>1412.160034</v>
      </c>
      <c r="G135" s="5">
        <v>71752320000</v>
      </c>
    </row>
    <row r="136" spans="1:7" x14ac:dyDescent="0.25">
      <c r="A136" s="2">
        <v>41153</v>
      </c>
      <c r="B136" s="4">
        <v>1406.540039</v>
      </c>
      <c r="C136" s="4">
        <v>1474.51001</v>
      </c>
      <c r="D136" s="4">
        <v>1396.5600589999999</v>
      </c>
      <c r="E136" s="4">
        <v>1440.670044</v>
      </c>
      <c r="F136" s="4">
        <v>1440.670044</v>
      </c>
      <c r="G136" s="5">
        <v>69784280000</v>
      </c>
    </row>
    <row r="137" spans="1:7" x14ac:dyDescent="0.25">
      <c r="A137" s="2">
        <v>41122</v>
      </c>
      <c r="B137" s="4">
        <v>1379.3199460000001</v>
      </c>
      <c r="C137" s="4">
        <v>1426.6800539999999</v>
      </c>
      <c r="D137" s="4">
        <v>1354.650024</v>
      </c>
      <c r="E137" s="4">
        <v>1406.579956</v>
      </c>
      <c r="F137" s="4">
        <v>1406.579956</v>
      </c>
      <c r="G137" s="5">
        <v>70283810000</v>
      </c>
    </row>
    <row r="138" spans="1:7" x14ac:dyDescent="0.25">
      <c r="A138" s="2">
        <v>41091</v>
      </c>
      <c r="B138" s="4">
        <v>1362.329956</v>
      </c>
      <c r="C138" s="4">
        <v>1391.73999</v>
      </c>
      <c r="D138" s="4">
        <v>1325.410034</v>
      </c>
      <c r="E138" s="4">
        <v>1379.3199460000001</v>
      </c>
      <c r="F138" s="4">
        <v>1379.3199460000001</v>
      </c>
      <c r="G138" s="5">
        <v>73103810000</v>
      </c>
    </row>
    <row r="139" spans="1:7" x14ac:dyDescent="0.25">
      <c r="A139" s="2">
        <v>41061</v>
      </c>
      <c r="B139" s="4">
        <v>1309.869995</v>
      </c>
      <c r="C139" s="4">
        <v>1363.459961</v>
      </c>
      <c r="D139" s="4">
        <v>1266.73999</v>
      </c>
      <c r="E139" s="4">
        <v>1362.160034</v>
      </c>
      <c r="F139" s="4">
        <v>1362.160034</v>
      </c>
      <c r="G139" s="5">
        <v>81582440000</v>
      </c>
    </row>
    <row r="140" spans="1:7" x14ac:dyDescent="0.25">
      <c r="A140" s="2">
        <v>41030</v>
      </c>
      <c r="B140" s="4">
        <v>1397.8599850000001</v>
      </c>
      <c r="C140" s="4">
        <v>1415.3199460000001</v>
      </c>
      <c r="D140" s="4">
        <v>1291.9799800000001</v>
      </c>
      <c r="E140" s="4">
        <v>1310.329956</v>
      </c>
      <c r="F140" s="4">
        <v>1310.329956</v>
      </c>
      <c r="G140" s="5">
        <v>86920490000</v>
      </c>
    </row>
    <row r="141" spans="1:7" x14ac:dyDescent="0.25">
      <c r="A141" s="2">
        <v>41000</v>
      </c>
      <c r="B141" s="4">
        <v>1408.469971</v>
      </c>
      <c r="C141" s="4">
        <v>1422.380005</v>
      </c>
      <c r="D141" s="4">
        <v>1357.380005</v>
      </c>
      <c r="E141" s="4">
        <v>1397.910034</v>
      </c>
      <c r="F141" s="4">
        <v>1397.910034</v>
      </c>
      <c r="G141" s="5">
        <v>74761710000</v>
      </c>
    </row>
    <row r="142" spans="1:7" x14ac:dyDescent="0.25">
      <c r="A142" s="2">
        <v>40969</v>
      </c>
      <c r="B142" s="4">
        <v>1365.900024</v>
      </c>
      <c r="C142" s="4">
        <v>1419.150024</v>
      </c>
      <c r="D142" s="4">
        <v>1340.030029</v>
      </c>
      <c r="E142" s="4">
        <v>1408.469971</v>
      </c>
      <c r="F142" s="4">
        <v>1408.469971</v>
      </c>
      <c r="G142" s="5">
        <v>83899660000</v>
      </c>
    </row>
    <row r="143" spans="1:7" x14ac:dyDescent="0.25">
      <c r="A143" s="2">
        <v>40940</v>
      </c>
      <c r="B143" s="4">
        <v>1312.4499510000001</v>
      </c>
      <c r="C143" s="4">
        <v>1378.040039</v>
      </c>
      <c r="D143" s="4">
        <v>1312.4499510000001</v>
      </c>
      <c r="E143" s="4">
        <v>1365.6800539999999</v>
      </c>
      <c r="F143" s="4">
        <v>1365.6800539999999</v>
      </c>
      <c r="G143" s="5">
        <v>78385710000</v>
      </c>
    </row>
    <row r="144" spans="1:7" x14ac:dyDescent="0.25">
      <c r="A144" s="2">
        <v>40909</v>
      </c>
      <c r="B144" s="4">
        <v>1258.8599850000001</v>
      </c>
      <c r="C144" s="4">
        <v>1333.469971</v>
      </c>
      <c r="D144" s="4">
        <v>1258.8599850000001</v>
      </c>
      <c r="E144" s="4">
        <v>1312.410034</v>
      </c>
      <c r="F144" s="4">
        <v>1312.410034</v>
      </c>
      <c r="G144" s="5">
        <v>79567560000</v>
      </c>
    </row>
    <row r="145" spans="1:7" x14ac:dyDescent="0.25">
      <c r="A145" s="2">
        <v>40878</v>
      </c>
      <c r="B145" s="4">
        <v>1246.910034</v>
      </c>
      <c r="C145" s="4">
        <v>1269.369995</v>
      </c>
      <c r="D145" s="4">
        <v>1202.369995</v>
      </c>
      <c r="E145" s="4">
        <v>1257.599976</v>
      </c>
      <c r="F145" s="4">
        <v>1257.599976</v>
      </c>
      <c r="G145" s="5">
        <v>74742430000</v>
      </c>
    </row>
    <row r="146" spans="1:7" x14ac:dyDescent="0.25">
      <c r="A146" s="2">
        <v>40848</v>
      </c>
      <c r="B146" s="4">
        <v>1251</v>
      </c>
      <c r="C146" s="4">
        <v>1277.5500489999999</v>
      </c>
      <c r="D146" s="4">
        <v>1158.660034</v>
      </c>
      <c r="E146" s="4">
        <v>1246.959961</v>
      </c>
      <c r="F146" s="4">
        <v>1246.959961</v>
      </c>
      <c r="G146" s="5">
        <v>84275050000</v>
      </c>
    </row>
    <row r="147" spans="1:7" x14ac:dyDescent="0.25">
      <c r="A147" s="2">
        <v>40817</v>
      </c>
      <c r="B147" s="4">
        <v>1131.209961</v>
      </c>
      <c r="C147" s="4">
        <v>1292.660034</v>
      </c>
      <c r="D147" s="4">
        <v>1074.7700199999999</v>
      </c>
      <c r="E147" s="4">
        <v>1253.3000489999999</v>
      </c>
      <c r="F147" s="4">
        <v>1253.3000489999999</v>
      </c>
      <c r="G147" s="5">
        <v>98063670000</v>
      </c>
    </row>
    <row r="148" spans="1:7" x14ac:dyDescent="0.25">
      <c r="A148" s="2">
        <v>40787</v>
      </c>
      <c r="B148" s="4">
        <v>1219.119995</v>
      </c>
      <c r="C148" s="4">
        <v>1229.290039</v>
      </c>
      <c r="D148" s="4">
        <v>1114.219971</v>
      </c>
      <c r="E148" s="4">
        <v>1131.420044</v>
      </c>
      <c r="F148" s="4">
        <v>1131.420044</v>
      </c>
      <c r="G148" s="5">
        <v>102786820000</v>
      </c>
    </row>
    <row r="149" spans="1:7" x14ac:dyDescent="0.25">
      <c r="A149" s="2">
        <v>40756</v>
      </c>
      <c r="B149" s="4">
        <v>1292.589966</v>
      </c>
      <c r="C149" s="4">
        <v>1307.380005</v>
      </c>
      <c r="D149" s="4">
        <v>1101.540039</v>
      </c>
      <c r="E149" s="4">
        <v>1218.8900149999999</v>
      </c>
      <c r="F149" s="4">
        <v>1218.8900149999999</v>
      </c>
      <c r="G149" s="5">
        <v>108419170000</v>
      </c>
    </row>
    <row r="150" spans="1:7" x14ac:dyDescent="0.25">
      <c r="A150" s="2">
        <v>40725</v>
      </c>
      <c r="B150" s="4">
        <v>1320.6400149999999</v>
      </c>
      <c r="C150" s="4">
        <v>1356.4799800000001</v>
      </c>
      <c r="D150" s="4">
        <v>1282.8599850000001</v>
      </c>
      <c r="E150" s="4">
        <v>1292.280029</v>
      </c>
      <c r="F150" s="4">
        <v>1292.280029</v>
      </c>
      <c r="G150" s="5">
        <v>81102170000</v>
      </c>
    </row>
    <row r="151" spans="1:7" x14ac:dyDescent="0.25">
      <c r="A151" s="2">
        <v>40695</v>
      </c>
      <c r="B151" s="4">
        <v>1345.1999510000001</v>
      </c>
      <c r="C151" s="4">
        <v>1345.1999510000001</v>
      </c>
      <c r="D151" s="4">
        <v>1258.0699460000001</v>
      </c>
      <c r="E151" s="4">
        <v>1320.6400149999999</v>
      </c>
      <c r="F151" s="4">
        <v>1320.6400149999999</v>
      </c>
      <c r="G151" s="5">
        <v>86122730000</v>
      </c>
    </row>
    <row r="152" spans="1:7" x14ac:dyDescent="0.25">
      <c r="A152" s="2">
        <v>40664</v>
      </c>
      <c r="B152" s="4">
        <v>1365.209961</v>
      </c>
      <c r="C152" s="4">
        <v>1370.579956</v>
      </c>
      <c r="D152" s="4">
        <v>1311.8000489999999</v>
      </c>
      <c r="E152" s="4">
        <v>1345.1999510000001</v>
      </c>
      <c r="F152" s="4">
        <v>1345.1999510000001</v>
      </c>
      <c r="G152" s="5">
        <v>81708980000</v>
      </c>
    </row>
    <row r="153" spans="1:7" x14ac:dyDescent="0.25">
      <c r="A153" s="2">
        <v>40634</v>
      </c>
      <c r="B153" s="4">
        <v>1329.4799800000001</v>
      </c>
      <c r="C153" s="4">
        <v>1364.5600589999999</v>
      </c>
      <c r="D153" s="4">
        <v>1294.6999510000001</v>
      </c>
      <c r="E153" s="4">
        <v>1363.6099850000001</v>
      </c>
      <c r="F153" s="4">
        <v>1363.6099850000001</v>
      </c>
      <c r="G153" s="5">
        <v>77364810000</v>
      </c>
    </row>
    <row r="154" spans="1:7" x14ac:dyDescent="0.25">
      <c r="A154" s="2">
        <v>40603</v>
      </c>
      <c r="B154" s="4">
        <v>1328.6400149999999</v>
      </c>
      <c r="C154" s="4">
        <v>1332.280029</v>
      </c>
      <c r="D154" s="4">
        <v>1249.0500489999999</v>
      </c>
      <c r="E154" s="4">
        <v>1325.829956</v>
      </c>
      <c r="F154" s="4">
        <v>1325.829956</v>
      </c>
      <c r="G154" s="5">
        <v>89507640000</v>
      </c>
    </row>
    <row r="155" spans="1:7" x14ac:dyDescent="0.25">
      <c r="A155" s="2">
        <v>40575</v>
      </c>
      <c r="B155" s="4">
        <v>1289.1400149999999</v>
      </c>
      <c r="C155" s="4">
        <v>1344.0699460000001</v>
      </c>
      <c r="D155" s="4">
        <v>1289.1400149999999</v>
      </c>
      <c r="E155" s="4">
        <v>1327.219971</v>
      </c>
      <c r="F155" s="4">
        <v>1327.219971</v>
      </c>
      <c r="G155" s="5">
        <v>59223660000</v>
      </c>
    </row>
    <row r="156" spans="1:7" x14ac:dyDescent="0.25">
      <c r="A156" s="2">
        <v>40544</v>
      </c>
      <c r="B156" s="4">
        <v>1257.619995</v>
      </c>
      <c r="C156" s="4">
        <v>1302.670044</v>
      </c>
      <c r="D156" s="4">
        <v>1257.619995</v>
      </c>
      <c r="E156" s="4">
        <v>1286.119995</v>
      </c>
      <c r="F156" s="4">
        <v>1286.119995</v>
      </c>
      <c r="G156" s="5">
        <v>92164940000</v>
      </c>
    </row>
    <row r="157" spans="1:7" x14ac:dyDescent="0.25">
      <c r="A157" s="2">
        <v>40513</v>
      </c>
      <c r="B157" s="4">
        <v>1186.599976</v>
      </c>
      <c r="C157" s="4">
        <v>1262.599976</v>
      </c>
      <c r="D157" s="4">
        <v>1186.599976</v>
      </c>
      <c r="E157" s="4">
        <v>1257.6400149999999</v>
      </c>
      <c r="F157" s="4">
        <v>1257.6400149999999</v>
      </c>
      <c r="G157" s="5">
        <v>80984530000</v>
      </c>
    </row>
    <row r="158" spans="1:7" x14ac:dyDescent="0.25">
      <c r="A158" s="2">
        <v>40483</v>
      </c>
      <c r="B158" s="4">
        <v>1185.709961</v>
      </c>
      <c r="C158" s="4">
        <v>1227.079956</v>
      </c>
      <c r="D158" s="4">
        <v>1173</v>
      </c>
      <c r="E158" s="4">
        <v>1180.5500489999999</v>
      </c>
      <c r="F158" s="4">
        <v>1180.5500489999999</v>
      </c>
      <c r="G158" s="5">
        <v>87151070000</v>
      </c>
    </row>
    <row r="159" spans="1:7" x14ac:dyDescent="0.25">
      <c r="A159" s="2">
        <v>40452</v>
      </c>
      <c r="B159" s="4">
        <v>1143.48999</v>
      </c>
      <c r="C159" s="4">
        <v>1196.1400149999999</v>
      </c>
      <c r="D159" s="4">
        <v>1131.869995</v>
      </c>
      <c r="E159" s="4">
        <v>1183.26001</v>
      </c>
      <c r="F159" s="4">
        <v>1183.26001</v>
      </c>
      <c r="G159" s="5">
        <v>89536270000</v>
      </c>
    </row>
    <row r="160" spans="1:7" x14ac:dyDescent="0.25">
      <c r="A160" s="2">
        <v>40422</v>
      </c>
      <c r="B160" s="4">
        <v>1049.719971</v>
      </c>
      <c r="C160" s="4">
        <v>1157.160034</v>
      </c>
      <c r="D160" s="4">
        <v>1049.719971</v>
      </c>
      <c r="E160" s="4">
        <v>1141.1999510000001</v>
      </c>
      <c r="F160" s="4">
        <v>1141.1999510000001</v>
      </c>
      <c r="G160" s="5">
        <v>79589450000</v>
      </c>
    </row>
    <row r="161" spans="1:7" x14ac:dyDescent="0.25">
      <c r="A161" s="2">
        <v>40391</v>
      </c>
      <c r="B161" s="4">
        <v>1107.530029</v>
      </c>
      <c r="C161" s="4">
        <v>1129.23999</v>
      </c>
      <c r="D161" s="4">
        <v>1039.6999510000001</v>
      </c>
      <c r="E161" s="4">
        <v>1049.329956</v>
      </c>
      <c r="F161" s="4">
        <v>1049.329956</v>
      </c>
      <c r="G161" s="5">
        <v>85738250000</v>
      </c>
    </row>
    <row r="162" spans="1:7" x14ac:dyDescent="0.25">
      <c r="A162" s="2">
        <v>40360</v>
      </c>
      <c r="B162" s="4">
        <v>1031.099976</v>
      </c>
      <c r="C162" s="4">
        <v>1120.9499510000001</v>
      </c>
      <c r="D162" s="4">
        <v>1010.909973</v>
      </c>
      <c r="E162" s="4">
        <v>1101.599976</v>
      </c>
      <c r="F162" s="4">
        <v>1101.599976</v>
      </c>
      <c r="G162" s="5">
        <v>94778110000</v>
      </c>
    </row>
    <row r="163" spans="1:7" x14ac:dyDescent="0.25">
      <c r="A163" s="2">
        <v>40330</v>
      </c>
      <c r="B163" s="4">
        <v>1087.3000489999999</v>
      </c>
      <c r="C163" s="4">
        <v>1131.2299800000001</v>
      </c>
      <c r="D163" s="4">
        <v>1028.329956</v>
      </c>
      <c r="E163" s="4">
        <v>1030.709961</v>
      </c>
      <c r="F163" s="4">
        <v>1030.709961</v>
      </c>
      <c r="G163" s="5">
        <v>110106750000</v>
      </c>
    </row>
    <row r="164" spans="1:7" x14ac:dyDescent="0.25">
      <c r="A164" s="2">
        <v>40299</v>
      </c>
      <c r="B164" s="4">
        <v>1188.579956</v>
      </c>
      <c r="C164" s="4">
        <v>1205.130005</v>
      </c>
      <c r="D164" s="4">
        <v>1040.780029</v>
      </c>
      <c r="E164" s="4">
        <v>1089.410034</v>
      </c>
      <c r="F164" s="4">
        <v>1089.410034</v>
      </c>
      <c r="G164" s="5">
        <v>127662780000</v>
      </c>
    </row>
    <row r="165" spans="1:7" x14ac:dyDescent="0.25">
      <c r="A165" s="2">
        <v>40269</v>
      </c>
      <c r="B165" s="4">
        <v>1171.2299800000001</v>
      </c>
      <c r="C165" s="4">
        <v>1219.8000489999999</v>
      </c>
      <c r="D165" s="4">
        <v>1170.6899410000001</v>
      </c>
      <c r="E165" s="4">
        <v>1186.6899410000001</v>
      </c>
      <c r="F165" s="4">
        <v>1186.6899410000001</v>
      </c>
      <c r="G165" s="5">
        <v>116741910000</v>
      </c>
    </row>
    <row r="166" spans="1:7" x14ac:dyDescent="0.25">
      <c r="A166" s="2">
        <v>40238</v>
      </c>
      <c r="B166" s="4">
        <v>1105.3599850000001</v>
      </c>
      <c r="C166" s="4">
        <v>1180.6899410000001</v>
      </c>
      <c r="D166" s="4">
        <v>1105.3599850000001</v>
      </c>
      <c r="E166" s="4">
        <v>1169.4300539999999</v>
      </c>
      <c r="F166" s="4">
        <v>1169.4300539999999</v>
      </c>
      <c r="G166" s="5">
        <v>103683550000</v>
      </c>
    </row>
    <row r="167" spans="1:7" x14ac:dyDescent="0.25">
      <c r="A167" s="2">
        <v>40210</v>
      </c>
      <c r="B167" s="4">
        <v>1073.8900149999999</v>
      </c>
      <c r="C167" s="4">
        <v>1112.420044</v>
      </c>
      <c r="D167" s="4">
        <v>1044.5</v>
      </c>
      <c r="E167" s="4">
        <v>1104.48999</v>
      </c>
      <c r="F167" s="4">
        <v>1104.48999</v>
      </c>
      <c r="G167" s="5">
        <v>84561340000</v>
      </c>
    </row>
    <row r="168" spans="1:7" x14ac:dyDescent="0.25">
      <c r="A168" s="2">
        <v>40179</v>
      </c>
      <c r="B168" s="4">
        <v>1116.5600589999999</v>
      </c>
      <c r="C168" s="4">
        <v>1150.4499510000001</v>
      </c>
      <c r="D168" s="4">
        <v>1071.589966</v>
      </c>
      <c r="E168" s="4">
        <v>1073.869995</v>
      </c>
      <c r="F168" s="4">
        <v>1073.869995</v>
      </c>
      <c r="G168" s="5">
        <v>90947580000</v>
      </c>
    </row>
    <row r="169" spans="1:7" x14ac:dyDescent="0.25">
      <c r="A169" s="2">
        <v>40148</v>
      </c>
      <c r="B169" s="4">
        <v>1098.8900149999999</v>
      </c>
      <c r="C169" s="4">
        <v>1130.380005</v>
      </c>
      <c r="D169" s="4">
        <v>1085.8900149999999</v>
      </c>
      <c r="E169" s="4">
        <v>1115.099976</v>
      </c>
      <c r="F169" s="4">
        <v>1115.099976</v>
      </c>
      <c r="G169" s="5">
        <v>89515330000</v>
      </c>
    </row>
    <row r="170" spans="1:7" x14ac:dyDescent="0.25">
      <c r="A170" s="2">
        <v>40118</v>
      </c>
      <c r="B170" s="4">
        <v>1036.1800539999999</v>
      </c>
      <c r="C170" s="4">
        <v>1113.6899410000001</v>
      </c>
      <c r="D170" s="4">
        <v>1029.380005</v>
      </c>
      <c r="E170" s="4">
        <v>1095.630005</v>
      </c>
      <c r="F170" s="4">
        <v>1095.630005</v>
      </c>
      <c r="G170" s="5">
        <v>84981530000</v>
      </c>
    </row>
    <row r="171" spans="1:7" x14ac:dyDescent="0.25">
      <c r="A171" s="2">
        <v>40087</v>
      </c>
      <c r="B171" s="4">
        <v>1054.910034</v>
      </c>
      <c r="C171" s="4">
        <v>1101.3599850000001</v>
      </c>
      <c r="D171" s="4">
        <v>1019.950012</v>
      </c>
      <c r="E171" s="4">
        <v>1036.1899410000001</v>
      </c>
      <c r="F171" s="4">
        <v>1036.1899410000001</v>
      </c>
      <c r="G171" s="5">
        <v>113410990000</v>
      </c>
    </row>
    <row r="172" spans="1:7" x14ac:dyDescent="0.25">
      <c r="A172" s="2">
        <v>40057</v>
      </c>
      <c r="B172" s="4">
        <v>1019.52002</v>
      </c>
      <c r="C172" s="4">
        <v>1080.150024</v>
      </c>
      <c r="D172" s="4">
        <v>991.96997099999999</v>
      </c>
      <c r="E172" s="4">
        <v>1057.079956</v>
      </c>
      <c r="F172" s="4">
        <v>1057.079956</v>
      </c>
      <c r="G172" s="5">
        <v>112295490000</v>
      </c>
    </row>
    <row r="173" spans="1:7" x14ac:dyDescent="0.25">
      <c r="A173" s="2">
        <v>40026</v>
      </c>
      <c r="B173" s="4">
        <v>990.21997099999999</v>
      </c>
      <c r="C173" s="4">
        <v>1039.469971</v>
      </c>
      <c r="D173" s="4">
        <v>978.51000999999997</v>
      </c>
      <c r="E173" s="4">
        <v>1020.619995</v>
      </c>
      <c r="F173" s="4">
        <v>1020.619995</v>
      </c>
      <c r="G173" s="5">
        <v>116059270000</v>
      </c>
    </row>
    <row r="174" spans="1:7" x14ac:dyDescent="0.25">
      <c r="A174" s="2">
        <v>39995</v>
      </c>
      <c r="B174" s="4">
        <v>920.82000700000003</v>
      </c>
      <c r="C174" s="4">
        <v>996.67999299999997</v>
      </c>
      <c r="D174" s="4">
        <v>869.32000700000003</v>
      </c>
      <c r="E174" s="4">
        <v>987.47997999999995</v>
      </c>
      <c r="F174" s="4">
        <v>987.47997999999995</v>
      </c>
      <c r="G174" s="5">
        <v>106635790000</v>
      </c>
    </row>
    <row r="175" spans="1:7" x14ac:dyDescent="0.25">
      <c r="A175" s="2">
        <v>39965</v>
      </c>
      <c r="B175" s="4">
        <v>923.26000999999997</v>
      </c>
      <c r="C175" s="4">
        <v>956.22997999999995</v>
      </c>
      <c r="D175" s="4">
        <v>888.85998500000005</v>
      </c>
      <c r="E175" s="4">
        <v>919.32000700000003</v>
      </c>
      <c r="F175" s="4">
        <v>919.32000700000003</v>
      </c>
      <c r="G175" s="5">
        <v>112653150000</v>
      </c>
    </row>
    <row r="176" spans="1:7" x14ac:dyDescent="0.25">
      <c r="A176" s="2">
        <v>39934</v>
      </c>
      <c r="B176" s="4">
        <v>872.73999000000003</v>
      </c>
      <c r="C176" s="4">
        <v>930.169983</v>
      </c>
      <c r="D176" s="4">
        <v>866.09997599999997</v>
      </c>
      <c r="E176" s="4">
        <v>919.14001499999995</v>
      </c>
      <c r="F176" s="4">
        <v>919.14001499999995</v>
      </c>
      <c r="G176" s="5">
        <v>131614940000</v>
      </c>
    </row>
    <row r="177" spans="1:7" x14ac:dyDescent="0.25">
      <c r="A177" s="2">
        <v>39904</v>
      </c>
      <c r="B177" s="4">
        <v>793.59002699999996</v>
      </c>
      <c r="C177" s="4">
        <v>888.70001200000002</v>
      </c>
      <c r="D177" s="4">
        <v>783.32000700000003</v>
      </c>
      <c r="E177" s="4">
        <v>872.80999799999995</v>
      </c>
      <c r="F177" s="4">
        <v>872.80999799999995</v>
      </c>
      <c r="G177" s="5">
        <v>138855320000</v>
      </c>
    </row>
    <row r="178" spans="1:7" x14ac:dyDescent="0.25">
      <c r="A178" s="2">
        <v>39873</v>
      </c>
      <c r="B178" s="4">
        <v>729.57000700000003</v>
      </c>
      <c r="C178" s="4">
        <v>832.97997999999995</v>
      </c>
      <c r="D178" s="4">
        <v>666.78997800000002</v>
      </c>
      <c r="E178" s="4">
        <v>797.86999500000002</v>
      </c>
      <c r="F178" s="4">
        <v>797.86999500000002</v>
      </c>
      <c r="G178" s="5">
        <v>161843640000</v>
      </c>
    </row>
    <row r="179" spans="1:7" x14ac:dyDescent="0.25">
      <c r="A179" s="2">
        <v>39845</v>
      </c>
      <c r="B179" s="4">
        <v>823.09002699999996</v>
      </c>
      <c r="C179" s="4">
        <v>875.01000999999997</v>
      </c>
      <c r="D179" s="4">
        <v>734.52002000000005</v>
      </c>
      <c r="E179" s="4">
        <v>735.09002699999996</v>
      </c>
      <c r="F179" s="4">
        <v>735.09002699999996</v>
      </c>
      <c r="G179" s="5">
        <v>124492210000</v>
      </c>
    </row>
    <row r="180" spans="1:7" x14ac:dyDescent="0.25">
      <c r="A180" s="2">
        <v>39814</v>
      </c>
      <c r="B180" s="4">
        <v>902.98999000000003</v>
      </c>
      <c r="C180" s="4">
        <v>943.84997599999997</v>
      </c>
      <c r="D180" s="4">
        <v>804.29998799999998</v>
      </c>
      <c r="E180" s="4">
        <v>825.88000499999998</v>
      </c>
      <c r="F180" s="4">
        <v>825.88000499999998</v>
      </c>
      <c r="G180" s="5">
        <v>112090640000</v>
      </c>
    </row>
    <row r="181" spans="1:7" x14ac:dyDescent="0.25">
      <c r="A181" s="2">
        <v>39783</v>
      </c>
      <c r="B181" s="4">
        <v>888.60998500000005</v>
      </c>
      <c r="C181" s="4">
        <v>918.84997599999997</v>
      </c>
      <c r="D181" s="4">
        <v>815.69000200000005</v>
      </c>
      <c r="E181" s="4">
        <v>903.25</v>
      </c>
      <c r="F181" s="4">
        <v>903.25</v>
      </c>
      <c r="G181" s="5">
        <v>112884470000</v>
      </c>
    </row>
    <row r="182" spans="1:7" x14ac:dyDescent="0.25">
      <c r="A182" s="2">
        <v>39753</v>
      </c>
      <c r="B182" s="4">
        <v>968.669983</v>
      </c>
      <c r="C182" s="4">
        <v>1007.51001</v>
      </c>
      <c r="D182" s="4">
        <v>741.02002000000005</v>
      </c>
      <c r="E182" s="4">
        <v>896.23999000000003</v>
      </c>
      <c r="F182" s="4">
        <v>896.23999000000003</v>
      </c>
      <c r="G182" s="5">
        <v>115660210000</v>
      </c>
    </row>
    <row r="183" spans="1:7" x14ac:dyDescent="0.25">
      <c r="A183" s="2">
        <v>39722</v>
      </c>
      <c r="B183" s="4">
        <v>1164.170044</v>
      </c>
      <c r="C183" s="4">
        <v>1167.030029</v>
      </c>
      <c r="D183" s="4">
        <v>839.79998799999998</v>
      </c>
      <c r="E183" s="4">
        <v>968.75</v>
      </c>
      <c r="F183" s="4">
        <v>968.75</v>
      </c>
      <c r="G183" s="5">
        <v>159823030000</v>
      </c>
    </row>
    <row r="184" spans="1:7" x14ac:dyDescent="0.25">
      <c r="A184" s="2">
        <v>39692</v>
      </c>
      <c r="B184" s="4">
        <v>1287.829956</v>
      </c>
      <c r="C184" s="4">
        <v>1303.040039</v>
      </c>
      <c r="D184" s="4">
        <v>1106.420044</v>
      </c>
      <c r="E184" s="4">
        <v>1166.3599850000001</v>
      </c>
      <c r="F184" s="4">
        <v>1166.3599850000001</v>
      </c>
      <c r="G184" s="5">
        <v>140007320000</v>
      </c>
    </row>
    <row r="185" spans="1:7" x14ac:dyDescent="0.25">
      <c r="A185" s="2">
        <v>39661</v>
      </c>
      <c r="B185" s="4">
        <v>1269.420044</v>
      </c>
      <c r="C185" s="4">
        <v>1313.150024</v>
      </c>
      <c r="D185" s="4">
        <v>1247.4499510000001</v>
      </c>
      <c r="E185" s="4">
        <v>1282.829956</v>
      </c>
      <c r="F185" s="4">
        <v>1282.829956</v>
      </c>
      <c r="G185" s="5">
        <v>86266010000</v>
      </c>
    </row>
    <row r="186" spans="1:7" x14ac:dyDescent="0.25">
      <c r="A186" s="2">
        <v>39630</v>
      </c>
      <c r="B186" s="4">
        <v>1276.6899410000001</v>
      </c>
      <c r="C186" s="4">
        <v>1292.170044</v>
      </c>
      <c r="D186" s="4">
        <v>1200.4399410000001</v>
      </c>
      <c r="E186" s="4">
        <v>1267.380005</v>
      </c>
      <c r="F186" s="4">
        <v>1267.380005</v>
      </c>
      <c r="G186" s="5">
        <v>124980570000</v>
      </c>
    </row>
    <row r="187" spans="1:7" x14ac:dyDescent="0.25">
      <c r="A187" s="2">
        <v>39600</v>
      </c>
      <c r="B187" s="4">
        <v>1399.619995</v>
      </c>
      <c r="C187" s="4">
        <v>1404.0500489999999</v>
      </c>
      <c r="D187" s="4">
        <v>1272</v>
      </c>
      <c r="E187" s="4">
        <v>1280</v>
      </c>
      <c r="F187" s="4">
        <v>1280</v>
      </c>
      <c r="G187" s="5">
        <v>96614040000</v>
      </c>
    </row>
    <row r="188" spans="1:7" x14ac:dyDescent="0.25">
      <c r="A188" s="2">
        <v>39569</v>
      </c>
      <c r="B188" s="4">
        <v>1385.969971</v>
      </c>
      <c r="C188" s="4">
        <v>1440.23999</v>
      </c>
      <c r="D188" s="4">
        <v>1373.0699460000001</v>
      </c>
      <c r="E188" s="4">
        <v>1400.380005</v>
      </c>
      <c r="F188" s="4">
        <v>1400.380005</v>
      </c>
      <c r="G188" s="5">
        <v>80990480000</v>
      </c>
    </row>
    <row r="189" spans="1:7" x14ac:dyDescent="0.25">
      <c r="A189" s="2">
        <v>39539</v>
      </c>
      <c r="B189" s="4">
        <v>1326.410034</v>
      </c>
      <c r="C189" s="4">
        <v>1404.5699460000001</v>
      </c>
      <c r="D189" s="4">
        <v>1324.349976</v>
      </c>
      <c r="E189" s="4">
        <v>1385.589966</v>
      </c>
      <c r="F189" s="4">
        <v>1385.589966</v>
      </c>
      <c r="G189" s="5">
        <v>85978630000</v>
      </c>
    </row>
    <row r="190" spans="1:7" x14ac:dyDescent="0.25">
      <c r="A190" s="2">
        <v>39508</v>
      </c>
      <c r="B190" s="4">
        <v>1330.4499510000001</v>
      </c>
      <c r="C190" s="4">
        <v>1359.6800539999999</v>
      </c>
      <c r="D190" s="4">
        <v>1256.9799800000001</v>
      </c>
      <c r="E190" s="4">
        <v>1322.6999510000001</v>
      </c>
      <c r="F190" s="4">
        <v>1322.6999510000001</v>
      </c>
      <c r="G190" s="5">
        <v>93189170000</v>
      </c>
    </row>
    <row r="191" spans="1:7" x14ac:dyDescent="0.25">
      <c r="A191" s="2">
        <v>39479</v>
      </c>
      <c r="B191" s="4">
        <v>1378.599976</v>
      </c>
      <c r="C191" s="4">
        <v>1396.0200199999999</v>
      </c>
      <c r="D191" s="4">
        <v>1316.75</v>
      </c>
      <c r="E191" s="4">
        <v>1330.630005</v>
      </c>
      <c r="F191" s="4">
        <v>1330.630005</v>
      </c>
      <c r="G191" s="5">
        <v>78536130000</v>
      </c>
    </row>
    <row r="192" spans="1:7" x14ac:dyDescent="0.25">
      <c r="A192" s="2">
        <v>39448</v>
      </c>
      <c r="B192" s="4">
        <v>1467.969971</v>
      </c>
      <c r="C192" s="4">
        <v>1471.7700199999999</v>
      </c>
      <c r="D192" s="4">
        <v>1270.0500489999999</v>
      </c>
      <c r="E192" s="4">
        <v>1378.5500489999999</v>
      </c>
      <c r="F192" s="4">
        <v>1378.5500489999999</v>
      </c>
      <c r="G192" s="5">
        <v>98475340000</v>
      </c>
    </row>
    <row r="193" spans="1:7" x14ac:dyDescent="0.25">
      <c r="A193" s="2">
        <v>39417</v>
      </c>
      <c r="B193" s="4">
        <v>1479.630005</v>
      </c>
      <c r="C193" s="4">
        <v>1523.5699460000001</v>
      </c>
      <c r="D193" s="4">
        <v>1435.650024</v>
      </c>
      <c r="E193" s="4">
        <v>1468.3599850000001</v>
      </c>
      <c r="F193" s="4">
        <v>1468.3599850000001</v>
      </c>
      <c r="G193" s="5">
        <v>64821670000</v>
      </c>
    </row>
    <row r="194" spans="1:7" x14ac:dyDescent="0.25">
      <c r="A194" s="2">
        <v>39387</v>
      </c>
      <c r="B194" s="4">
        <v>1545.790039</v>
      </c>
      <c r="C194" s="4">
        <v>1545.790039</v>
      </c>
      <c r="D194" s="4">
        <v>1406.099976</v>
      </c>
      <c r="E194" s="4">
        <v>1481.1400149999999</v>
      </c>
      <c r="F194" s="4">
        <v>1481.1400149999999</v>
      </c>
      <c r="G194" s="5">
        <v>86246950000</v>
      </c>
    </row>
    <row r="195" spans="1:7" x14ac:dyDescent="0.25">
      <c r="A195" s="2">
        <v>39356</v>
      </c>
      <c r="B195" s="4">
        <v>1527.290039</v>
      </c>
      <c r="C195" s="4">
        <v>1576.089966</v>
      </c>
      <c r="D195" s="4">
        <v>1489.5600589999999</v>
      </c>
      <c r="E195" s="4">
        <v>1549.380005</v>
      </c>
      <c r="F195" s="4">
        <v>1549.380005</v>
      </c>
      <c r="G195" s="5">
        <v>76022580000</v>
      </c>
    </row>
    <row r="196" spans="1:7" x14ac:dyDescent="0.25">
      <c r="A196" s="2">
        <v>39326</v>
      </c>
      <c r="B196" s="4">
        <v>1473.959961</v>
      </c>
      <c r="C196" s="4">
        <v>1538.73999</v>
      </c>
      <c r="D196" s="4">
        <v>1439.290039</v>
      </c>
      <c r="E196" s="4">
        <v>1526.75</v>
      </c>
      <c r="F196" s="4">
        <v>1526.75</v>
      </c>
      <c r="G196" s="5">
        <v>57809700000</v>
      </c>
    </row>
    <row r="197" spans="1:7" x14ac:dyDescent="0.25">
      <c r="A197" s="2">
        <v>39295</v>
      </c>
      <c r="B197" s="4">
        <v>1455.1800539999999</v>
      </c>
      <c r="C197" s="4">
        <v>1503.8900149999999</v>
      </c>
      <c r="D197" s="4">
        <v>1370.599976</v>
      </c>
      <c r="E197" s="4">
        <v>1473.98999</v>
      </c>
      <c r="F197" s="4">
        <v>1473.98999</v>
      </c>
      <c r="G197" s="5">
        <v>91381760000</v>
      </c>
    </row>
    <row r="198" spans="1:7" x14ac:dyDescent="0.25">
      <c r="A198" s="2">
        <v>39264</v>
      </c>
      <c r="B198" s="4">
        <v>1504.660034</v>
      </c>
      <c r="C198" s="4">
        <v>1555.900024</v>
      </c>
      <c r="D198" s="4">
        <v>1454.25</v>
      </c>
      <c r="E198" s="4">
        <v>1455.2700199999999</v>
      </c>
      <c r="F198" s="4">
        <v>1455.2700199999999</v>
      </c>
      <c r="G198" s="5">
        <v>70337430000</v>
      </c>
    </row>
    <row r="199" spans="1:7" x14ac:dyDescent="0.25">
      <c r="A199" s="2">
        <v>39234</v>
      </c>
      <c r="B199" s="4">
        <v>1530.619995</v>
      </c>
      <c r="C199" s="4">
        <v>1540.5600589999999</v>
      </c>
      <c r="D199" s="4">
        <v>1484.1800539999999</v>
      </c>
      <c r="E199" s="4">
        <v>1503.349976</v>
      </c>
      <c r="F199" s="4">
        <v>1503.349976</v>
      </c>
      <c r="G199" s="5">
        <v>65322800000</v>
      </c>
    </row>
    <row r="200" spans="1:7" x14ac:dyDescent="0.25">
      <c r="A200" s="2">
        <v>39203</v>
      </c>
      <c r="B200" s="4">
        <v>1482.369995</v>
      </c>
      <c r="C200" s="4">
        <v>1535.5600589999999</v>
      </c>
      <c r="D200" s="4">
        <v>1476.6999510000001</v>
      </c>
      <c r="E200" s="4">
        <v>1530.619995</v>
      </c>
      <c r="F200" s="4">
        <v>1530.619995</v>
      </c>
      <c r="G200" s="5">
        <v>64958050000</v>
      </c>
    </row>
    <row r="201" spans="1:7" x14ac:dyDescent="0.25">
      <c r="A201" s="2">
        <v>39173</v>
      </c>
      <c r="B201" s="4">
        <v>1420.829956</v>
      </c>
      <c r="C201" s="4">
        <v>1498.0200199999999</v>
      </c>
      <c r="D201" s="4">
        <v>1416.369995</v>
      </c>
      <c r="E201" s="4">
        <v>1482.369995</v>
      </c>
      <c r="F201" s="4">
        <v>1482.369995</v>
      </c>
      <c r="G201" s="5">
        <v>57032470000</v>
      </c>
    </row>
    <row r="202" spans="1:7" x14ac:dyDescent="0.25">
      <c r="A202" s="2">
        <v>39142</v>
      </c>
      <c r="B202" s="4">
        <v>1406.8000489999999</v>
      </c>
      <c r="C202" s="4">
        <v>1438.8900149999999</v>
      </c>
      <c r="D202" s="4">
        <v>1363.9799800000001</v>
      </c>
      <c r="E202" s="4">
        <v>1420.8599850000001</v>
      </c>
      <c r="F202" s="4">
        <v>1420.8599850000001</v>
      </c>
      <c r="G202" s="5">
        <v>67622250000</v>
      </c>
    </row>
    <row r="203" spans="1:7" x14ac:dyDescent="0.25">
      <c r="A203" s="2">
        <v>39114</v>
      </c>
      <c r="B203" s="4">
        <v>1437.900024</v>
      </c>
      <c r="C203" s="4">
        <v>1461.5699460000001</v>
      </c>
      <c r="D203" s="4">
        <v>1389.420044</v>
      </c>
      <c r="E203" s="4">
        <v>1406.8199460000001</v>
      </c>
      <c r="F203" s="4">
        <v>1406.8199460000001</v>
      </c>
      <c r="G203" s="5">
        <v>51844990000</v>
      </c>
    </row>
    <row r="204" spans="1:7" x14ac:dyDescent="0.25">
      <c r="A204" s="2">
        <v>39083</v>
      </c>
      <c r="B204" s="4">
        <v>1418.030029</v>
      </c>
      <c r="C204" s="4">
        <v>1441.6099850000001</v>
      </c>
      <c r="D204" s="4">
        <v>1403.969971</v>
      </c>
      <c r="E204" s="4">
        <v>1438.23999</v>
      </c>
      <c r="F204" s="4">
        <v>1438.23999</v>
      </c>
      <c r="G204" s="5">
        <v>56686200000</v>
      </c>
    </row>
    <row r="205" spans="1:7" x14ac:dyDescent="0.25">
      <c r="A205" s="2">
        <v>39052</v>
      </c>
      <c r="B205" s="4">
        <v>1400.630005</v>
      </c>
      <c r="C205" s="4">
        <v>1431.8100589999999</v>
      </c>
      <c r="D205" s="4">
        <v>1385.9300539999999</v>
      </c>
      <c r="E205" s="4">
        <v>1418.3000489999999</v>
      </c>
      <c r="F205" s="4">
        <v>1418.3000489999999</v>
      </c>
      <c r="G205" s="5">
        <v>47578780000</v>
      </c>
    </row>
    <row r="206" spans="1:7" x14ac:dyDescent="0.25">
      <c r="A206" s="2">
        <v>39022</v>
      </c>
      <c r="B206" s="4">
        <v>1377.76001</v>
      </c>
      <c r="C206" s="4">
        <v>1407.8900149999999</v>
      </c>
      <c r="D206" s="4">
        <v>1360.9799800000001</v>
      </c>
      <c r="E206" s="4">
        <v>1400.630005</v>
      </c>
      <c r="F206" s="4">
        <v>1400.630005</v>
      </c>
      <c r="G206" s="5">
        <v>55343930000</v>
      </c>
    </row>
    <row r="207" spans="1:7" x14ac:dyDescent="0.25">
      <c r="A207" s="2">
        <v>38991</v>
      </c>
      <c r="B207" s="4">
        <v>1335.8199460000001</v>
      </c>
      <c r="C207" s="4">
        <v>1389.4499510000001</v>
      </c>
      <c r="D207" s="4">
        <v>1327.099976</v>
      </c>
      <c r="E207" s="4">
        <v>1377.9399410000001</v>
      </c>
      <c r="F207" s="4">
        <v>1377.9399410000001</v>
      </c>
      <c r="G207" s="5">
        <v>56793620000</v>
      </c>
    </row>
    <row r="208" spans="1:7" x14ac:dyDescent="0.25">
      <c r="A208" s="2">
        <v>38961</v>
      </c>
      <c r="B208" s="4">
        <v>1303.8000489999999</v>
      </c>
      <c r="C208" s="4">
        <v>1340.280029</v>
      </c>
      <c r="D208" s="4">
        <v>1290.9300539999999</v>
      </c>
      <c r="E208" s="4">
        <v>1335.849976</v>
      </c>
      <c r="F208" s="4">
        <v>1335.849976</v>
      </c>
      <c r="G208" s="5">
        <v>49001440000</v>
      </c>
    </row>
    <row r="209" spans="1:7" x14ac:dyDescent="0.25">
      <c r="A209" s="2">
        <v>38930</v>
      </c>
      <c r="B209" s="4">
        <v>1278.530029</v>
      </c>
      <c r="C209" s="4">
        <v>1306.73999</v>
      </c>
      <c r="D209" s="4">
        <v>1261.3000489999999</v>
      </c>
      <c r="E209" s="4">
        <v>1303.8199460000001</v>
      </c>
      <c r="F209" s="4">
        <v>1303.8199460000001</v>
      </c>
      <c r="G209" s="5">
        <v>50485620000</v>
      </c>
    </row>
    <row r="210" spans="1:7" x14ac:dyDescent="0.25">
      <c r="A210" s="2">
        <v>38899</v>
      </c>
      <c r="B210" s="4">
        <v>1270.0600589999999</v>
      </c>
      <c r="C210" s="4">
        <v>1280.420044</v>
      </c>
      <c r="D210" s="4">
        <v>1224.540039</v>
      </c>
      <c r="E210" s="4">
        <v>1276.660034</v>
      </c>
      <c r="F210" s="4">
        <v>1276.660034</v>
      </c>
      <c r="G210" s="5">
        <v>46348220000</v>
      </c>
    </row>
    <row r="211" spans="1:7" x14ac:dyDescent="0.25">
      <c r="A211" s="2">
        <v>38869</v>
      </c>
      <c r="B211" s="4">
        <v>1270.0500489999999</v>
      </c>
      <c r="C211" s="4">
        <v>1290.6800539999999</v>
      </c>
      <c r="D211" s="4">
        <v>1219.290039</v>
      </c>
      <c r="E211" s="4">
        <v>1270.1999510000001</v>
      </c>
      <c r="F211" s="4">
        <v>1270.1999510000001</v>
      </c>
      <c r="G211" s="5">
        <v>54873260000</v>
      </c>
    </row>
    <row r="212" spans="1:7" x14ac:dyDescent="0.25">
      <c r="A212" s="2">
        <v>38838</v>
      </c>
      <c r="B212" s="4">
        <v>1310.6099850000001</v>
      </c>
      <c r="C212" s="4">
        <v>1326.6999510000001</v>
      </c>
      <c r="D212" s="4">
        <v>1245.339966</v>
      </c>
      <c r="E212" s="4">
        <v>1270.089966</v>
      </c>
      <c r="F212" s="4">
        <v>1270.089966</v>
      </c>
      <c r="G212" s="5">
        <v>54312830000</v>
      </c>
    </row>
    <row r="213" spans="1:7" x14ac:dyDescent="0.25">
      <c r="A213" s="2">
        <v>38808</v>
      </c>
      <c r="B213" s="4">
        <v>1302.880005</v>
      </c>
      <c r="C213" s="4">
        <v>1318.160034</v>
      </c>
      <c r="D213" s="4">
        <v>1280.73999</v>
      </c>
      <c r="E213" s="4">
        <v>1310.6099850000001</v>
      </c>
      <c r="F213" s="4">
        <v>1310.6099850000001</v>
      </c>
      <c r="G213" s="5">
        <v>43308430000</v>
      </c>
    </row>
    <row r="214" spans="1:7" x14ac:dyDescent="0.25">
      <c r="A214" s="2">
        <v>38777</v>
      </c>
      <c r="B214" s="4">
        <v>1280.660034</v>
      </c>
      <c r="C214" s="4">
        <v>1310.880005</v>
      </c>
      <c r="D214" s="4">
        <v>1268.420044</v>
      </c>
      <c r="E214" s="4">
        <v>1294.869995</v>
      </c>
      <c r="F214" s="4">
        <v>1294.869995</v>
      </c>
      <c r="G214" s="5">
        <v>50905040000</v>
      </c>
    </row>
    <row r="215" spans="1:7" x14ac:dyDescent="0.25">
      <c r="A215" s="2">
        <v>38749</v>
      </c>
      <c r="B215" s="4">
        <v>1280.079956</v>
      </c>
      <c r="C215" s="4">
        <v>1297.5699460000001</v>
      </c>
      <c r="D215" s="4">
        <v>1253.6099850000001</v>
      </c>
      <c r="E215" s="4">
        <v>1280.660034</v>
      </c>
      <c r="F215" s="4">
        <v>1280.660034</v>
      </c>
      <c r="G215" s="5">
        <v>42859940000</v>
      </c>
    </row>
    <row r="216" spans="1:7" x14ac:dyDescent="0.25">
      <c r="A216" s="2">
        <v>38718</v>
      </c>
      <c r="B216" s="4">
        <v>1248.290039</v>
      </c>
      <c r="C216" s="4">
        <v>1294.900024</v>
      </c>
      <c r="D216" s="4">
        <v>1245.73999</v>
      </c>
      <c r="E216" s="4">
        <v>1280.079956</v>
      </c>
      <c r="F216" s="4">
        <v>1280.079956</v>
      </c>
      <c r="G216" s="5">
        <v>49211650000</v>
      </c>
    </row>
    <row r="217" spans="1:7" x14ac:dyDescent="0.25">
      <c r="A217" s="2">
        <v>38687</v>
      </c>
      <c r="B217" s="4">
        <v>1249.4799800000001</v>
      </c>
      <c r="C217" s="4">
        <v>1275.8000489999999</v>
      </c>
      <c r="D217" s="4">
        <v>1246.589966</v>
      </c>
      <c r="E217" s="4">
        <v>1248.290039</v>
      </c>
      <c r="F217" s="4">
        <v>1248.290039</v>
      </c>
      <c r="G217" s="5">
        <v>41756130000</v>
      </c>
    </row>
    <row r="218" spans="1:7" x14ac:dyDescent="0.25">
      <c r="A218" s="2">
        <v>38657</v>
      </c>
      <c r="B218" s="4">
        <v>1207.01001</v>
      </c>
      <c r="C218" s="4">
        <v>1270.6400149999999</v>
      </c>
      <c r="D218" s="4">
        <v>1201.0699460000001</v>
      </c>
      <c r="E218" s="4">
        <v>1249.4799800000001</v>
      </c>
      <c r="F218" s="4">
        <v>1249.4799800000001</v>
      </c>
      <c r="G218" s="5">
        <v>45102870000</v>
      </c>
    </row>
    <row r="219" spans="1:7" x14ac:dyDescent="0.25">
      <c r="A219" s="2">
        <v>38626</v>
      </c>
      <c r="B219" s="4">
        <v>1228.8100589999999</v>
      </c>
      <c r="C219" s="4">
        <v>1233.339966</v>
      </c>
      <c r="D219" s="4">
        <v>1168.1999510000001</v>
      </c>
      <c r="E219" s="4">
        <v>1207.01001</v>
      </c>
      <c r="F219" s="4">
        <v>1207.01001</v>
      </c>
      <c r="G219" s="5">
        <v>49793790000</v>
      </c>
    </row>
    <row r="220" spans="1:7" x14ac:dyDescent="0.25">
      <c r="A220" s="2">
        <v>38596</v>
      </c>
      <c r="B220" s="4">
        <v>1220.329956</v>
      </c>
      <c r="C220" s="4">
        <v>1243.130005</v>
      </c>
      <c r="D220" s="4">
        <v>1205.349976</v>
      </c>
      <c r="E220" s="4">
        <v>1228.8100589999999</v>
      </c>
      <c r="F220" s="4">
        <v>1228.8100589999999</v>
      </c>
      <c r="G220" s="5">
        <v>44777510000</v>
      </c>
    </row>
    <row r="221" spans="1:7" x14ac:dyDescent="0.25">
      <c r="A221" s="2">
        <v>38565</v>
      </c>
      <c r="B221" s="4">
        <v>1234.1800539999999</v>
      </c>
      <c r="C221" s="4">
        <v>1245.8599850000001</v>
      </c>
      <c r="D221" s="4">
        <v>1201.0699460000001</v>
      </c>
      <c r="E221" s="4">
        <v>1220.329956</v>
      </c>
      <c r="F221" s="4">
        <v>1220.329956</v>
      </c>
      <c r="G221" s="5">
        <v>42030090000</v>
      </c>
    </row>
    <row r="222" spans="1:7" x14ac:dyDescent="0.25">
      <c r="A222" s="2">
        <v>38534</v>
      </c>
      <c r="B222" s="4">
        <v>1191.329956</v>
      </c>
      <c r="C222" s="4">
        <v>1245.150024</v>
      </c>
      <c r="D222" s="4">
        <v>1183.5500489999999</v>
      </c>
      <c r="E222" s="4">
        <v>1234.1800539999999</v>
      </c>
      <c r="F222" s="4">
        <v>1234.1800539999999</v>
      </c>
      <c r="G222" s="5">
        <v>37464670000</v>
      </c>
    </row>
    <row r="223" spans="1:7" x14ac:dyDescent="0.25">
      <c r="A223" s="2">
        <v>38504</v>
      </c>
      <c r="B223" s="4">
        <v>1191.5</v>
      </c>
      <c r="C223" s="4">
        <v>1219.589966</v>
      </c>
      <c r="D223" s="4">
        <v>1188.3000489999999</v>
      </c>
      <c r="E223" s="4">
        <v>1191.329956</v>
      </c>
      <c r="F223" s="4">
        <v>1191.329956</v>
      </c>
      <c r="G223" s="5">
        <v>40334040000</v>
      </c>
    </row>
    <row r="224" spans="1:7" x14ac:dyDescent="0.25">
      <c r="A224" s="2">
        <v>38473</v>
      </c>
      <c r="B224" s="4">
        <v>1156.849976</v>
      </c>
      <c r="C224" s="4">
        <v>1199.5600589999999</v>
      </c>
      <c r="D224" s="4">
        <v>1146.1800539999999</v>
      </c>
      <c r="E224" s="4">
        <v>1191.5</v>
      </c>
      <c r="F224" s="4">
        <v>1191.5</v>
      </c>
      <c r="G224" s="5">
        <v>39321990000</v>
      </c>
    </row>
    <row r="225" spans="1:7" x14ac:dyDescent="0.25">
      <c r="A225" s="2">
        <v>38443</v>
      </c>
      <c r="B225" s="4">
        <v>1180.589966</v>
      </c>
      <c r="C225" s="4">
        <v>1191.880005</v>
      </c>
      <c r="D225" s="4">
        <v>1136.150024</v>
      </c>
      <c r="E225" s="4">
        <v>1156.849976</v>
      </c>
      <c r="F225" s="4">
        <v>1156.849976</v>
      </c>
      <c r="G225" s="5">
        <v>43424270000</v>
      </c>
    </row>
    <row r="226" spans="1:7" x14ac:dyDescent="0.25">
      <c r="A226" s="2">
        <v>38412</v>
      </c>
      <c r="B226" s="4">
        <v>1203.599976</v>
      </c>
      <c r="C226" s="4">
        <v>1229.1099850000001</v>
      </c>
      <c r="D226" s="4">
        <v>1163.6899410000001</v>
      </c>
      <c r="E226" s="4">
        <v>1180.589966</v>
      </c>
      <c r="F226" s="4">
        <v>1180.589966</v>
      </c>
      <c r="G226" s="5">
        <v>39014150000</v>
      </c>
    </row>
    <row r="227" spans="1:7" x14ac:dyDescent="0.25">
      <c r="A227" s="2">
        <v>38384</v>
      </c>
      <c r="B227" s="4">
        <v>1181.2700199999999</v>
      </c>
      <c r="C227" s="4">
        <v>1212.4399410000001</v>
      </c>
      <c r="D227" s="4">
        <v>1180.9499510000001</v>
      </c>
      <c r="E227" s="4">
        <v>1203.599976</v>
      </c>
      <c r="F227" s="4">
        <v>1203.599976</v>
      </c>
      <c r="G227" s="5">
        <v>29297410000</v>
      </c>
    </row>
    <row r="228" spans="1:7" x14ac:dyDescent="0.25">
      <c r="A228" s="2">
        <v>38353</v>
      </c>
      <c r="B228" s="4">
        <v>1211.920044</v>
      </c>
      <c r="C228" s="4">
        <v>1217.8000489999999</v>
      </c>
      <c r="D228" s="4">
        <v>1163.75</v>
      </c>
      <c r="E228" s="4">
        <v>1181.2700199999999</v>
      </c>
      <c r="F228" s="4">
        <v>1181.2700199999999</v>
      </c>
      <c r="G228" s="5">
        <v>31498800000</v>
      </c>
    </row>
    <row r="229" spans="1:7" x14ac:dyDescent="0.25">
      <c r="A229" s="2">
        <v>38322</v>
      </c>
      <c r="B229" s="4">
        <v>1173.780029</v>
      </c>
      <c r="C229" s="4">
        <v>1217.329956</v>
      </c>
      <c r="D229" s="4">
        <v>1173.780029</v>
      </c>
      <c r="E229" s="4">
        <v>1211.920044</v>
      </c>
      <c r="F229" s="4">
        <v>1211.920044</v>
      </c>
      <c r="G229" s="5">
        <v>31102500000</v>
      </c>
    </row>
    <row r="230" spans="1:7" x14ac:dyDescent="0.25">
      <c r="A230" s="2">
        <v>38292</v>
      </c>
      <c r="B230" s="4">
        <v>1130.1999510000001</v>
      </c>
      <c r="C230" s="4">
        <v>1188.459961</v>
      </c>
      <c r="D230" s="4">
        <v>1127.599976</v>
      </c>
      <c r="E230" s="4">
        <v>1173.8199460000001</v>
      </c>
      <c r="F230" s="4">
        <v>1173.8199460000001</v>
      </c>
      <c r="G230" s="5">
        <v>30460280000</v>
      </c>
    </row>
    <row r="231" spans="1:7" x14ac:dyDescent="0.25">
      <c r="A231" s="2">
        <v>38261</v>
      </c>
      <c r="B231" s="4">
        <v>1114.579956</v>
      </c>
      <c r="C231" s="4">
        <v>1142.0500489999999</v>
      </c>
      <c r="D231" s="4">
        <v>1090.290039</v>
      </c>
      <c r="E231" s="4">
        <v>1130.1999510000001</v>
      </c>
      <c r="F231" s="4">
        <v>1130.1999510000001</v>
      </c>
      <c r="G231" s="5">
        <v>31511000000</v>
      </c>
    </row>
    <row r="232" spans="1:7" x14ac:dyDescent="0.25">
      <c r="A232" s="2">
        <v>38231</v>
      </c>
      <c r="B232" s="4">
        <v>1104.23999</v>
      </c>
      <c r="C232" s="4">
        <v>1131.540039</v>
      </c>
      <c r="D232" s="4">
        <v>1099.1800539999999</v>
      </c>
      <c r="E232" s="4">
        <v>1114.579956</v>
      </c>
      <c r="F232" s="4">
        <v>1114.579956</v>
      </c>
      <c r="G232" s="5">
        <v>26829870000</v>
      </c>
    </row>
    <row r="233" spans="1:7" x14ac:dyDescent="0.25">
      <c r="A233" s="2">
        <v>38200</v>
      </c>
      <c r="B233" s="4">
        <v>1101.719971</v>
      </c>
      <c r="C233" s="4">
        <v>1109.6800539999999</v>
      </c>
      <c r="D233" s="4">
        <v>1060.719971</v>
      </c>
      <c r="E233" s="4">
        <v>1104.23999</v>
      </c>
      <c r="F233" s="4">
        <v>1104.23999</v>
      </c>
      <c r="G233" s="5">
        <v>26586800000</v>
      </c>
    </row>
    <row r="234" spans="1:7" x14ac:dyDescent="0.25">
      <c r="A234" s="2">
        <v>38169</v>
      </c>
      <c r="B234" s="4">
        <v>1140.839966</v>
      </c>
      <c r="C234" s="4">
        <v>1140.839966</v>
      </c>
      <c r="D234" s="4">
        <v>1078.780029</v>
      </c>
      <c r="E234" s="4">
        <v>1101.719971</v>
      </c>
      <c r="F234" s="4">
        <v>1101.719971</v>
      </c>
      <c r="G234" s="5">
        <v>29285600000</v>
      </c>
    </row>
    <row r="235" spans="1:7" x14ac:dyDescent="0.25">
      <c r="A235" s="2">
        <v>38139</v>
      </c>
      <c r="B235" s="4">
        <v>1120.6800539999999</v>
      </c>
      <c r="C235" s="4">
        <v>1146.339966</v>
      </c>
      <c r="D235" s="4">
        <v>1113.3199460000001</v>
      </c>
      <c r="E235" s="4">
        <v>1140.839966</v>
      </c>
      <c r="F235" s="4">
        <v>1140.839966</v>
      </c>
      <c r="G235" s="5">
        <v>27529500000</v>
      </c>
    </row>
    <row r="236" spans="1:7" x14ac:dyDescent="0.25">
      <c r="A236" s="2">
        <v>38108</v>
      </c>
      <c r="B236" s="4">
        <v>1107.3000489999999</v>
      </c>
      <c r="C236" s="4">
        <v>1127.73999</v>
      </c>
      <c r="D236" s="4">
        <v>1076.3199460000001</v>
      </c>
      <c r="E236" s="4">
        <v>1120.6800539999999</v>
      </c>
      <c r="F236" s="4">
        <v>1120.6800539999999</v>
      </c>
      <c r="G236" s="5">
        <v>29326400000</v>
      </c>
    </row>
    <row r="237" spans="1:7" x14ac:dyDescent="0.25">
      <c r="A237" s="2">
        <v>38078</v>
      </c>
      <c r="B237" s="4">
        <v>1126.209961</v>
      </c>
      <c r="C237" s="4">
        <v>1150.5699460000001</v>
      </c>
      <c r="D237" s="4">
        <v>1107.2299800000001</v>
      </c>
      <c r="E237" s="4">
        <v>1107.3000489999999</v>
      </c>
      <c r="F237" s="4">
        <v>1107.3000489999999</v>
      </c>
      <c r="G237" s="5">
        <v>31611900000</v>
      </c>
    </row>
    <row r="238" spans="1:7" x14ac:dyDescent="0.25">
      <c r="A238" s="2">
        <v>38047</v>
      </c>
      <c r="B238" s="4">
        <v>1144.9399410000001</v>
      </c>
      <c r="C238" s="4">
        <v>1163.2299800000001</v>
      </c>
      <c r="D238" s="4">
        <v>1087.160034</v>
      </c>
      <c r="E238" s="4">
        <v>1126.209961</v>
      </c>
      <c r="F238" s="4">
        <v>1126.209961</v>
      </c>
      <c r="G238" s="5">
        <v>33597900000</v>
      </c>
    </row>
    <row r="239" spans="1:7" x14ac:dyDescent="0.25">
      <c r="A239" s="2">
        <v>38018</v>
      </c>
      <c r="B239" s="4">
        <v>1131.130005</v>
      </c>
      <c r="C239" s="4">
        <v>1158.9799800000001</v>
      </c>
      <c r="D239" s="4">
        <v>1124.4399410000001</v>
      </c>
      <c r="E239" s="4">
        <v>1144.9399410000001</v>
      </c>
      <c r="F239" s="4">
        <v>1144.9399410000001</v>
      </c>
      <c r="G239" s="5">
        <v>27985600000</v>
      </c>
    </row>
    <row r="240" spans="1:7" x14ac:dyDescent="0.25">
      <c r="A240" s="2">
        <v>37987</v>
      </c>
      <c r="B240" s="4">
        <v>1111.920044</v>
      </c>
      <c r="C240" s="4">
        <v>1155.380005</v>
      </c>
      <c r="D240" s="4">
        <v>1105.079956</v>
      </c>
      <c r="E240" s="4">
        <v>1131.130005</v>
      </c>
      <c r="F240" s="4">
        <v>1131.130005</v>
      </c>
      <c r="G240" s="5">
        <v>32820000000</v>
      </c>
    </row>
    <row r="241" spans="1:7" x14ac:dyDescent="0.25">
      <c r="A241" s="2">
        <v>37956</v>
      </c>
      <c r="B241" s="4">
        <v>1058.1999510000001</v>
      </c>
      <c r="C241" s="4">
        <v>1112.5600589999999</v>
      </c>
      <c r="D241" s="4">
        <v>1053.410034</v>
      </c>
      <c r="E241" s="4">
        <v>1111.920044</v>
      </c>
      <c r="F241" s="4">
        <v>1111.920044</v>
      </c>
      <c r="G241" s="5">
        <v>27839130000</v>
      </c>
    </row>
    <row r="242" spans="1:7" x14ac:dyDescent="0.25">
      <c r="A242" s="2">
        <v>37926</v>
      </c>
      <c r="B242" s="4">
        <v>1050.709961</v>
      </c>
      <c r="C242" s="4">
        <v>1063.650024</v>
      </c>
      <c r="D242" s="4">
        <v>1031.1999510000001</v>
      </c>
      <c r="E242" s="4">
        <v>1058.1999510000001</v>
      </c>
      <c r="F242" s="4">
        <v>1058.1999510000001</v>
      </c>
      <c r="G242" s="5">
        <v>24463220000</v>
      </c>
    </row>
    <row r="243" spans="1:7" x14ac:dyDescent="0.25">
      <c r="A243" s="2">
        <v>37895</v>
      </c>
      <c r="B243" s="4">
        <v>995.96997099999999</v>
      </c>
      <c r="C243" s="4">
        <v>1053.790039</v>
      </c>
      <c r="D243" s="4">
        <v>995.96997099999999</v>
      </c>
      <c r="E243" s="4">
        <v>1050.709961</v>
      </c>
      <c r="F243" s="4">
        <v>1050.709961</v>
      </c>
      <c r="G243" s="5">
        <v>32298500000</v>
      </c>
    </row>
    <row r="244" spans="1:7" x14ac:dyDescent="0.25">
      <c r="A244" s="2">
        <v>37865</v>
      </c>
      <c r="B244" s="4">
        <v>1008.01001</v>
      </c>
      <c r="C244" s="4">
        <v>1040.290039</v>
      </c>
      <c r="D244" s="4">
        <v>990.35998500000005</v>
      </c>
      <c r="E244" s="4">
        <v>995.96997099999999</v>
      </c>
      <c r="F244" s="4">
        <v>995.96997099999999</v>
      </c>
      <c r="G244" s="5">
        <v>29940110000</v>
      </c>
    </row>
    <row r="245" spans="1:7" x14ac:dyDescent="0.25">
      <c r="A245" s="2">
        <v>37834</v>
      </c>
      <c r="B245" s="4">
        <v>990.30999799999995</v>
      </c>
      <c r="C245" s="4">
        <v>1011.01001</v>
      </c>
      <c r="D245" s="4">
        <v>960.84002699999996</v>
      </c>
      <c r="E245" s="4">
        <v>1008.01001</v>
      </c>
      <c r="F245" s="4">
        <v>1008.01001</v>
      </c>
      <c r="G245" s="5">
        <v>24881470000</v>
      </c>
    </row>
    <row r="246" spans="1:7" x14ac:dyDescent="0.25">
      <c r="A246" s="2">
        <v>37803</v>
      </c>
      <c r="B246" s="4">
        <v>974.5</v>
      </c>
      <c r="C246" s="4">
        <v>1015.409973</v>
      </c>
      <c r="D246" s="4">
        <v>962.09997599999997</v>
      </c>
      <c r="E246" s="4">
        <v>990.30999799999995</v>
      </c>
      <c r="F246" s="4">
        <v>990.30999799999995</v>
      </c>
      <c r="G246" s="5">
        <v>31553200000</v>
      </c>
    </row>
    <row r="247" spans="1:7" x14ac:dyDescent="0.25">
      <c r="A247" s="2">
        <v>37773</v>
      </c>
      <c r="B247" s="4">
        <v>963.59002699999996</v>
      </c>
      <c r="C247" s="4">
        <v>1015.330017</v>
      </c>
      <c r="D247" s="4">
        <v>963.59002699999996</v>
      </c>
      <c r="E247" s="4">
        <v>974.5</v>
      </c>
      <c r="F247" s="4">
        <v>974.5</v>
      </c>
      <c r="G247" s="5">
        <v>31219400000</v>
      </c>
    </row>
    <row r="248" spans="1:7" x14ac:dyDescent="0.25">
      <c r="A248" s="2">
        <v>37742</v>
      </c>
      <c r="B248" s="4">
        <v>916.919983</v>
      </c>
      <c r="C248" s="4">
        <v>965.38000499999998</v>
      </c>
      <c r="D248" s="4">
        <v>902.830017</v>
      </c>
      <c r="E248" s="4">
        <v>963.59002699999996</v>
      </c>
      <c r="F248" s="4">
        <v>963.59002699999996</v>
      </c>
      <c r="G248" s="5">
        <v>30952100000</v>
      </c>
    </row>
    <row r="249" spans="1:7" x14ac:dyDescent="0.25">
      <c r="A249" s="2">
        <v>37712</v>
      </c>
      <c r="B249" s="4">
        <v>848.17999299999997</v>
      </c>
      <c r="C249" s="4">
        <v>924.23999000000003</v>
      </c>
      <c r="D249" s="4">
        <v>847.84997599999997</v>
      </c>
      <c r="E249" s="4">
        <v>916.919983</v>
      </c>
      <c r="F249" s="4">
        <v>916.919983</v>
      </c>
      <c r="G249" s="5">
        <v>29669610000</v>
      </c>
    </row>
    <row r="250" spans="1:7" x14ac:dyDescent="0.25">
      <c r="A250" s="2">
        <v>37681</v>
      </c>
      <c r="B250" s="4">
        <v>841.15002400000003</v>
      </c>
      <c r="C250" s="4">
        <v>895.90002400000003</v>
      </c>
      <c r="D250" s="4">
        <v>788.90002400000003</v>
      </c>
      <c r="E250" s="4">
        <v>848.17999299999997</v>
      </c>
      <c r="F250" s="4">
        <v>848.17999299999997</v>
      </c>
      <c r="G250" s="5">
        <v>30080030000</v>
      </c>
    </row>
    <row r="251" spans="1:7" x14ac:dyDescent="0.25">
      <c r="A251" s="2">
        <v>37653</v>
      </c>
      <c r="B251" s="4">
        <v>855.70001200000002</v>
      </c>
      <c r="C251" s="4">
        <v>864.64001499999995</v>
      </c>
      <c r="D251" s="4">
        <v>806.28997800000002</v>
      </c>
      <c r="E251" s="4">
        <v>841.15002400000003</v>
      </c>
      <c r="F251" s="4">
        <v>841.15002400000003</v>
      </c>
      <c r="G251" s="5">
        <v>25235300000</v>
      </c>
    </row>
    <row r="252" spans="1:7" x14ac:dyDescent="0.25">
      <c r="A252" s="2">
        <v>37622</v>
      </c>
      <c r="B252" s="4">
        <v>879.82000700000003</v>
      </c>
      <c r="C252" s="4">
        <v>935.04998799999998</v>
      </c>
      <c r="D252" s="4">
        <v>840.34002699999996</v>
      </c>
      <c r="E252" s="4">
        <v>855.70001200000002</v>
      </c>
      <c r="F252" s="4">
        <v>855.70001200000002</v>
      </c>
      <c r="G252" s="5">
        <v>30749580000</v>
      </c>
    </row>
    <row r="253" spans="1:7" x14ac:dyDescent="0.25">
      <c r="A253" s="2">
        <v>37591</v>
      </c>
      <c r="B253" s="4">
        <v>936.30999799999995</v>
      </c>
      <c r="C253" s="4">
        <v>954.28002900000001</v>
      </c>
      <c r="D253" s="4">
        <v>869.45001200000002</v>
      </c>
      <c r="E253" s="4">
        <v>879.82000700000003</v>
      </c>
      <c r="F253" s="4">
        <v>879.82000700000003</v>
      </c>
      <c r="G253" s="5">
        <v>25993640000</v>
      </c>
    </row>
    <row r="254" spans="1:7" x14ac:dyDescent="0.25">
      <c r="A254" s="2">
        <v>37561</v>
      </c>
      <c r="B254" s="4">
        <v>885.76000999999997</v>
      </c>
      <c r="C254" s="4">
        <v>941.82000700000003</v>
      </c>
      <c r="D254" s="4">
        <v>872.04998799999998</v>
      </c>
      <c r="E254" s="4">
        <v>936.30999799999995</v>
      </c>
      <c r="F254" s="4">
        <v>936.30999799999995</v>
      </c>
      <c r="G254" s="5">
        <v>29200960000</v>
      </c>
    </row>
    <row r="255" spans="1:7" x14ac:dyDescent="0.25">
      <c r="A255" s="2">
        <v>37530</v>
      </c>
      <c r="B255" s="4">
        <v>815.28002900000001</v>
      </c>
      <c r="C255" s="4">
        <v>907.44000200000005</v>
      </c>
      <c r="D255" s="4">
        <v>768.63000499999998</v>
      </c>
      <c r="E255" s="4">
        <v>885.76000999999997</v>
      </c>
      <c r="F255" s="4">
        <v>885.76000999999997</v>
      </c>
      <c r="G255" s="5">
        <v>37856310000</v>
      </c>
    </row>
    <row r="256" spans="1:7" x14ac:dyDescent="0.25">
      <c r="A256" s="2">
        <v>37500</v>
      </c>
      <c r="B256" s="4">
        <v>916.07000700000003</v>
      </c>
      <c r="C256" s="4">
        <v>924.02002000000005</v>
      </c>
      <c r="D256" s="4">
        <v>800.20001200000002</v>
      </c>
      <c r="E256" s="4">
        <v>815.28002900000001</v>
      </c>
      <c r="F256" s="4">
        <v>815.28002900000001</v>
      </c>
      <c r="G256" s="5">
        <v>27723710000</v>
      </c>
    </row>
    <row r="257" spans="1:7" x14ac:dyDescent="0.25">
      <c r="A257" s="2">
        <v>37469</v>
      </c>
      <c r="B257" s="4">
        <v>911.61999500000002</v>
      </c>
      <c r="C257" s="4">
        <v>965</v>
      </c>
      <c r="D257" s="4">
        <v>833.44000200000005</v>
      </c>
      <c r="E257" s="4">
        <v>916.07000700000003</v>
      </c>
      <c r="F257" s="4">
        <v>916.07000700000003</v>
      </c>
      <c r="G257" s="5">
        <v>29298400000</v>
      </c>
    </row>
    <row r="258" spans="1:7" x14ac:dyDescent="0.25">
      <c r="A258" s="2">
        <v>37438</v>
      </c>
      <c r="B258" s="4">
        <v>989.82000700000003</v>
      </c>
      <c r="C258" s="4">
        <v>994.46002199999998</v>
      </c>
      <c r="D258" s="4">
        <v>775.67999299999997</v>
      </c>
      <c r="E258" s="4">
        <v>911.61999500000002</v>
      </c>
      <c r="F258" s="4">
        <v>911.61999500000002</v>
      </c>
      <c r="G258" s="5">
        <v>42228720000</v>
      </c>
    </row>
    <row r="259" spans="1:7" x14ac:dyDescent="0.25">
      <c r="A259" s="2">
        <v>37408</v>
      </c>
      <c r="B259" s="4">
        <v>1067.1400149999999</v>
      </c>
      <c r="C259" s="4">
        <v>1070.73999</v>
      </c>
      <c r="D259" s="4">
        <v>952.919983</v>
      </c>
      <c r="E259" s="4">
        <v>989.82000700000003</v>
      </c>
      <c r="F259" s="4">
        <v>989.82000700000003</v>
      </c>
      <c r="G259" s="5">
        <v>29981510000</v>
      </c>
    </row>
    <row r="260" spans="1:7" x14ac:dyDescent="0.25">
      <c r="A260" s="2">
        <v>37377</v>
      </c>
      <c r="B260" s="4">
        <v>1076.920044</v>
      </c>
      <c r="C260" s="4">
        <v>1106.589966</v>
      </c>
      <c r="D260" s="4">
        <v>1048.959961</v>
      </c>
      <c r="E260" s="4">
        <v>1067.1400149999999</v>
      </c>
      <c r="F260" s="4">
        <v>1067.1400149999999</v>
      </c>
      <c r="G260" s="5">
        <v>26905500000</v>
      </c>
    </row>
    <row r="261" spans="1:7" x14ac:dyDescent="0.25">
      <c r="A261" s="2">
        <v>37347</v>
      </c>
      <c r="B261" s="4">
        <v>1147.3900149999999</v>
      </c>
      <c r="C261" s="4">
        <v>1147.839966</v>
      </c>
      <c r="D261" s="4">
        <v>1063.459961</v>
      </c>
      <c r="E261" s="4">
        <v>1076.920044</v>
      </c>
      <c r="F261" s="4">
        <v>1076.920044</v>
      </c>
      <c r="G261" s="5">
        <v>28568900000</v>
      </c>
    </row>
    <row r="262" spans="1:7" x14ac:dyDescent="0.25">
      <c r="A262" s="2">
        <v>37316</v>
      </c>
      <c r="B262" s="4">
        <v>1106.7299800000001</v>
      </c>
      <c r="C262" s="4">
        <v>1173.9399410000001</v>
      </c>
      <c r="D262" s="4">
        <v>1106.7299800000001</v>
      </c>
      <c r="E262" s="4">
        <v>1147.3900149999999</v>
      </c>
      <c r="F262" s="4">
        <v>1147.3900149999999</v>
      </c>
      <c r="G262" s="5">
        <v>26563200000</v>
      </c>
    </row>
    <row r="263" spans="1:7" x14ac:dyDescent="0.25">
      <c r="A263" s="2">
        <v>37288</v>
      </c>
      <c r="B263" s="4">
        <v>1130.1999510000001</v>
      </c>
      <c r="C263" s="4">
        <v>1130.1999510000001</v>
      </c>
      <c r="D263" s="4">
        <v>1074.3599850000001</v>
      </c>
      <c r="E263" s="4">
        <v>1106.7299800000001</v>
      </c>
      <c r="F263" s="4">
        <v>1106.7299800000001</v>
      </c>
      <c r="G263" s="5">
        <v>26047600000</v>
      </c>
    </row>
    <row r="264" spans="1:7" x14ac:dyDescent="0.25">
      <c r="A264" s="2">
        <v>37257</v>
      </c>
      <c r="B264" s="4">
        <v>1148.079956</v>
      </c>
      <c r="C264" s="4">
        <v>1176.969971</v>
      </c>
      <c r="D264" s="4">
        <v>1081.660034</v>
      </c>
      <c r="E264" s="4">
        <v>1130.1999510000001</v>
      </c>
      <c r="F264" s="4">
        <v>1130.1999510000001</v>
      </c>
      <c r="G264" s="5">
        <v>29746200000</v>
      </c>
    </row>
    <row r="265" spans="1:7" x14ac:dyDescent="0.25">
      <c r="A265" s="2">
        <v>37226</v>
      </c>
      <c r="B265" s="4">
        <v>1139.4499510000001</v>
      </c>
      <c r="C265" s="4">
        <v>1173.619995</v>
      </c>
      <c r="D265" s="4">
        <v>1114.530029</v>
      </c>
      <c r="E265" s="4">
        <v>1148.079956</v>
      </c>
      <c r="F265" s="4">
        <v>1148.079956</v>
      </c>
      <c r="G265" s="5">
        <v>25128570000</v>
      </c>
    </row>
    <row r="266" spans="1:7" x14ac:dyDescent="0.25">
      <c r="A266" s="2">
        <v>37196</v>
      </c>
      <c r="B266" s="4">
        <v>1059.780029</v>
      </c>
      <c r="C266" s="4">
        <v>1163.380005</v>
      </c>
      <c r="D266" s="4">
        <v>1054.3100589999999</v>
      </c>
      <c r="E266" s="4">
        <v>1139.4499510000001</v>
      </c>
      <c r="F266" s="4">
        <v>1139.4499510000001</v>
      </c>
      <c r="G266" s="5">
        <v>26330000000</v>
      </c>
    </row>
    <row r="267" spans="1:7" x14ac:dyDescent="0.25">
      <c r="A267" s="2">
        <v>37165</v>
      </c>
      <c r="B267" s="4">
        <v>1040.9399410000001</v>
      </c>
      <c r="C267" s="4">
        <v>1110.6099850000001</v>
      </c>
      <c r="D267" s="4">
        <v>1026.76001</v>
      </c>
      <c r="E267" s="4">
        <v>1059.780029</v>
      </c>
      <c r="F267" s="4">
        <v>1059.780029</v>
      </c>
      <c r="G267" s="5">
        <v>29951280000</v>
      </c>
    </row>
    <row r="268" spans="1:7" x14ac:dyDescent="0.25">
      <c r="A268" s="2">
        <v>37135</v>
      </c>
      <c r="B268" s="4">
        <v>1133.579956</v>
      </c>
      <c r="C268" s="4">
        <v>1155.400024</v>
      </c>
      <c r="D268" s="4">
        <v>944.75</v>
      </c>
      <c r="E268" s="4">
        <v>1040.9399410000001</v>
      </c>
      <c r="F268" s="4">
        <v>1040.9399410000001</v>
      </c>
      <c r="G268" s="5">
        <v>25025290000</v>
      </c>
    </row>
    <row r="269" spans="1:7" x14ac:dyDescent="0.25">
      <c r="A269" s="2">
        <v>37104</v>
      </c>
      <c r="B269" s="4">
        <v>1211.2299800000001</v>
      </c>
      <c r="C269" s="4">
        <v>1226.2700199999999</v>
      </c>
      <c r="D269" s="4">
        <v>1124.869995</v>
      </c>
      <c r="E269" s="4">
        <v>1133.579956</v>
      </c>
      <c r="F269" s="4">
        <v>1133.579956</v>
      </c>
      <c r="G269" s="5">
        <v>23359200000</v>
      </c>
    </row>
    <row r="270" spans="1:7" x14ac:dyDescent="0.25">
      <c r="A270" s="2">
        <v>37073</v>
      </c>
      <c r="B270" s="4">
        <v>1224.420044</v>
      </c>
      <c r="C270" s="4">
        <v>1239.780029</v>
      </c>
      <c r="D270" s="4">
        <v>1165.540039</v>
      </c>
      <c r="E270" s="4">
        <v>1211.2299800000001</v>
      </c>
      <c r="F270" s="4">
        <v>1211.2299800000001</v>
      </c>
      <c r="G270" s="5">
        <v>23793710000</v>
      </c>
    </row>
    <row r="271" spans="1:7" x14ac:dyDescent="0.25">
      <c r="A271" s="2">
        <v>37043</v>
      </c>
      <c r="B271" s="4">
        <v>1255.8199460000001</v>
      </c>
      <c r="C271" s="4">
        <v>1286.619995</v>
      </c>
      <c r="D271" s="4">
        <v>1203.030029</v>
      </c>
      <c r="E271" s="4">
        <v>1224.380005</v>
      </c>
      <c r="F271" s="4">
        <v>1224.380005</v>
      </c>
      <c r="G271" s="5">
        <v>24748030000</v>
      </c>
    </row>
    <row r="272" spans="1:7" x14ac:dyDescent="0.25">
      <c r="A272" s="2">
        <v>37012</v>
      </c>
      <c r="B272" s="4">
        <v>1249.459961</v>
      </c>
      <c r="C272" s="4">
        <v>1315.9300539999999</v>
      </c>
      <c r="D272" s="4">
        <v>1232</v>
      </c>
      <c r="E272" s="4">
        <v>1255.8199460000001</v>
      </c>
      <c r="F272" s="4">
        <v>1255.8199460000001</v>
      </c>
      <c r="G272" s="5">
        <v>24525900000</v>
      </c>
    </row>
    <row r="273" spans="1:7" x14ac:dyDescent="0.25">
      <c r="A273" s="2">
        <v>36982</v>
      </c>
      <c r="B273" s="4">
        <v>1160.329956</v>
      </c>
      <c r="C273" s="4">
        <v>1269.3000489999999</v>
      </c>
      <c r="D273" s="4">
        <v>1091.98999</v>
      </c>
      <c r="E273" s="4">
        <v>1249.459961</v>
      </c>
      <c r="F273" s="4">
        <v>1249.459961</v>
      </c>
      <c r="G273" s="5">
        <v>25409990000</v>
      </c>
    </row>
    <row r="274" spans="1:7" x14ac:dyDescent="0.25">
      <c r="A274" s="2">
        <v>36951</v>
      </c>
      <c r="B274" s="4">
        <v>1239.9399410000001</v>
      </c>
      <c r="C274" s="4">
        <v>1267.420044</v>
      </c>
      <c r="D274" s="4">
        <v>1081.1899410000001</v>
      </c>
      <c r="E274" s="4">
        <v>1160.329956</v>
      </c>
      <c r="F274" s="4">
        <v>1160.329956</v>
      </c>
      <c r="G274" s="5">
        <v>27806610000</v>
      </c>
    </row>
    <row r="275" spans="1:7" x14ac:dyDescent="0.25">
      <c r="A275" s="2">
        <v>36923</v>
      </c>
      <c r="B275" s="4">
        <v>1366.01001</v>
      </c>
      <c r="C275" s="4">
        <v>1376.380005</v>
      </c>
      <c r="D275" s="4">
        <v>1215.4399410000001</v>
      </c>
      <c r="E275" s="4">
        <v>1239.9399410000001</v>
      </c>
      <c r="F275" s="4">
        <v>1239.9399410000001</v>
      </c>
      <c r="G275" s="5">
        <v>21644400000</v>
      </c>
    </row>
    <row r="276" spans="1:7" x14ac:dyDescent="0.25">
      <c r="A276" s="2">
        <v>36892</v>
      </c>
      <c r="B276" s="4">
        <v>1320.280029</v>
      </c>
      <c r="C276" s="4">
        <v>1383.369995</v>
      </c>
      <c r="D276" s="4">
        <v>1274.619995</v>
      </c>
      <c r="E276" s="4">
        <v>1366.01001</v>
      </c>
      <c r="F276" s="4">
        <v>1366.01001</v>
      </c>
      <c r="G276" s="5">
        <v>27829800000</v>
      </c>
    </row>
    <row r="277" spans="1:7" x14ac:dyDescent="0.25">
      <c r="A277" s="2">
        <v>36861</v>
      </c>
      <c r="B277" s="4">
        <v>1314.9499510000001</v>
      </c>
      <c r="C277" s="4">
        <v>1389.0500489999999</v>
      </c>
      <c r="D277" s="4">
        <v>1254.0699460000001</v>
      </c>
      <c r="E277" s="4">
        <v>1320.280029</v>
      </c>
      <c r="F277" s="4">
        <v>1320.280029</v>
      </c>
      <c r="G277" s="5">
        <v>23610800000</v>
      </c>
    </row>
    <row r="278" spans="1:7" x14ac:dyDescent="0.25">
      <c r="A278" s="2">
        <v>36831</v>
      </c>
      <c r="B278" s="4">
        <v>1429.400024</v>
      </c>
      <c r="C278" s="4">
        <v>1438.459961</v>
      </c>
      <c r="D278" s="4">
        <v>1294.900024</v>
      </c>
      <c r="E278" s="4">
        <v>1314.9499510000001</v>
      </c>
      <c r="F278" s="4">
        <v>1314.9499510000001</v>
      </c>
      <c r="G278" s="5">
        <v>20532300000</v>
      </c>
    </row>
    <row r="279" spans="1:7" x14ac:dyDescent="0.25">
      <c r="A279" s="2">
        <v>36800</v>
      </c>
      <c r="B279" s="4">
        <v>1436.5200199999999</v>
      </c>
      <c r="C279" s="4">
        <v>1454.8199460000001</v>
      </c>
      <c r="D279" s="4">
        <v>1305.790039</v>
      </c>
      <c r="E279" s="4">
        <v>1429.400024</v>
      </c>
      <c r="F279" s="4">
        <v>1429.400024</v>
      </c>
      <c r="G279" s="5">
        <v>25951400000</v>
      </c>
    </row>
    <row r="280" spans="1:7" x14ac:dyDescent="0.25">
      <c r="A280" s="2">
        <v>36770</v>
      </c>
      <c r="B280" s="4">
        <v>1517.6800539999999</v>
      </c>
      <c r="C280" s="4">
        <v>1530.089966</v>
      </c>
      <c r="D280" s="4">
        <v>1419.4399410000001</v>
      </c>
      <c r="E280" s="4">
        <v>1436.51001</v>
      </c>
      <c r="F280" s="4">
        <v>1436.51001</v>
      </c>
      <c r="G280" s="5">
        <v>20838300000</v>
      </c>
    </row>
    <row r="281" spans="1:7" x14ac:dyDescent="0.25">
      <c r="A281" s="2">
        <v>36739</v>
      </c>
      <c r="B281" s="4">
        <v>1430.829956</v>
      </c>
      <c r="C281" s="4">
        <v>1525.209961</v>
      </c>
      <c r="D281" s="4">
        <v>1425.4300539999999</v>
      </c>
      <c r="E281" s="4">
        <v>1517.6800539999999</v>
      </c>
      <c r="F281" s="4">
        <v>1517.6800539999999</v>
      </c>
      <c r="G281" s="5">
        <v>20363700000</v>
      </c>
    </row>
    <row r="282" spans="1:7" x14ac:dyDescent="0.25">
      <c r="A282" s="2">
        <v>36708</v>
      </c>
      <c r="B282" s="4">
        <v>1454.599976</v>
      </c>
      <c r="C282" s="4">
        <v>1517.3199460000001</v>
      </c>
      <c r="D282" s="4">
        <v>1413.8900149999999</v>
      </c>
      <c r="E282" s="4">
        <v>1430.829956</v>
      </c>
      <c r="F282" s="4">
        <v>1430.829956</v>
      </c>
      <c r="G282" s="5">
        <v>19089100000</v>
      </c>
    </row>
    <row r="283" spans="1:7" x14ac:dyDescent="0.25">
      <c r="A283" s="2">
        <v>36678</v>
      </c>
      <c r="B283" s="4">
        <v>1420.599976</v>
      </c>
      <c r="C283" s="4">
        <v>1488.9300539999999</v>
      </c>
      <c r="D283" s="4">
        <v>1420.599976</v>
      </c>
      <c r="E283" s="4">
        <v>1454.599976</v>
      </c>
      <c r="F283" s="4">
        <v>1454.599976</v>
      </c>
      <c r="G283" s="5">
        <v>21738300000</v>
      </c>
    </row>
    <row r="284" spans="1:7" x14ac:dyDescent="0.25">
      <c r="A284" s="2">
        <v>36647</v>
      </c>
      <c r="B284" s="4">
        <v>1452.4300539999999</v>
      </c>
      <c r="C284" s="4">
        <v>1481.51001</v>
      </c>
      <c r="D284" s="4">
        <v>1361.089966</v>
      </c>
      <c r="E284" s="4">
        <v>1420.599976</v>
      </c>
      <c r="F284" s="4">
        <v>1420.599976</v>
      </c>
      <c r="G284" s="5">
        <v>19898300000</v>
      </c>
    </row>
    <row r="285" spans="1:7" x14ac:dyDescent="0.25">
      <c r="A285" s="2">
        <v>36617</v>
      </c>
      <c r="B285" s="4">
        <v>1498.579956</v>
      </c>
      <c r="C285" s="4">
        <v>1527.1899410000001</v>
      </c>
      <c r="D285" s="4">
        <v>1339.400024</v>
      </c>
      <c r="E285" s="4">
        <v>1452.4300539999999</v>
      </c>
      <c r="F285" s="4">
        <v>1452.4300539999999</v>
      </c>
      <c r="G285" s="5">
        <v>20106460000</v>
      </c>
    </row>
    <row r="286" spans="1:7" x14ac:dyDescent="0.25">
      <c r="A286" s="2">
        <v>36586</v>
      </c>
      <c r="B286" s="4">
        <v>1366.420044</v>
      </c>
      <c r="C286" s="4">
        <v>1552.869995</v>
      </c>
      <c r="D286" s="4">
        <v>1346.619995</v>
      </c>
      <c r="E286" s="4">
        <v>1498.579956</v>
      </c>
      <c r="F286" s="4">
        <v>1498.579956</v>
      </c>
      <c r="G286" s="5">
        <v>26156200000</v>
      </c>
    </row>
    <row r="287" spans="1:7" x14ac:dyDescent="0.25">
      <c r="A287" s="2">
        <v>36557</v>
      </c>
      <c r="B287" s="4">
        <v>1394.459961</v>
      </c>
      <c r="C287" s="4">
        <v>1444.5500489999999</v>
      </c>
      <c r="D287" s="4">
        <v>1325.0699460000001</v>
      </c>
      <c r="E287" s="4">
        <v>1366.420044</v>
      </c>
      <c r="F287" s="4">
        <v>1366.420044</v>
      </c>
      <c r="G287" s="5">
        <v>20912000000</v>
      </c>
    </row>
    <row r="288" spans="1:7" x14ac:dyDescent="0.25">
      <c r="A288" s="2">
        <v>36526</v>
      </c>
      <c r="B288" s="4">
        <v>1469.25</v>
      </c>
      <c r="C288" s="4">
        <v>1478</v>
      </c>
      <c r="D288" s="4">
        <v>1350.1400149999999</v>
      </c>
      <c r="E288" s="4">
        <v>1394.459961</v>
      </c>
      <c r="F288" s="4">
        <v>1394.459961</v>
      </c>
      <c r="G288" s="5">
        <v>21494400000</v>
      </c>
    </row>
    <row r="289" spans="1:7" x14ac:dyDescent="0.25">
      <c r="A289" s="2">
        <v>36495</v>
      </c>
      <c r="B289" s="4">
        <v>1388.910034</v>
      </c>
      <c r="C289" s="4">
        <v>1473.099976</v>
      </c>
      <c r="D289" s="4">
        <v>1387.380005</v>
      </c>
      <c r="E289" s="4">
        <v>1469.25</v>
      </c>
      <c r="F289" s="4">
        <v>1469.25</v>
      </c>
      <c r="G289" s="5">
        <v>19640690000</v>
      </c>
    </row>
    <row r="290" spans="1:7" x14ac:dyDescent="0.25">
      <c r="A290" s="2">
        <v>36465</v>
      </c>
      <c r="B290" s="4">
        <v>1362.9300539999999</v>
      </c>
      <c r="C290" s="4">
        <v>1425.3100589999999</v>
      </c>
      <c r="D290" s="4">
        <v>1346.410034</v>
      </c>
      <c r="E290" s="4">
        <v>1388.910034</v>
      </c>
      <c r="F290" s="4">
        <v>1388.910034</v>
      </c>
      <c r="G290" s="5">
        <v>18384820000</v>
      </c>
    </row>
    <row r="291" spans="1:7" x14ac:dyDescent="0.25">
      <c r="A291" s="2">
        <v>36434</v>
      </c>
      <c r="B291" s="4">
        <v>1282.709961</v>
      </c>
      <c r="C291" s="4">
        <v>1373.170044</v>
      </c>
      <c r="D291" s="4">
        <v>1233.6999510000001</v>
      </c>
      <c r="E291" s="4">
        <v>1362.9300539999999</v>
      </c>
      <c r="F291" s="4">
        <v>1362.9300539999999</v>
      </c>
      <c r="G291" s="5">
        <v>18832000000</v>
      </c>
    </row>
    <row r="292" spans="1:7" x14ac:dyDescent="0.25">
      <c r="A292" s="2">
        <v>36404</v>
      </c>
      <c r="B292" s="4">
        <v>1320.410034</v>
      </c>
      <c r="C292" s="4">
        <v>1361.3900149999999</v>
      </c>
      <c r="D292" s="4">
        <v>1256.26001</v>
      </c>
      <c r="E292" s="4">
        <v>1282.709961</v>
      </c>
      <c r="F292" s="4">
        <v>1282.709961</v>
      </c>
      <c r="G292" s="5">
        <v>16438700000</v>
      </c>
    </row>
    <row r="293" spans="1:7" x14ac:dyDescent="0.25">
      <c r="A293" s="2">
        <v>36373</v>
      </c>
      <c r="B293" s="4">
        <v>1328.719971</v>
      </c>
      <c r="C293" s="4">
        <v>1382.839966</v>
      </c>
      <c r="D293" s="4">
        <v>1267.7299800000001</v>
      </c>
      <c r="E293" s="4">
        <v>1320.410034</v>
      </c>
      <c r="F293" s="4">
        <v>1320.410034</v>
      </c>
      <c r="G293" s="5">
        <v>15818550000</v>
      </c>
    </row>
    <row r="294" spans="1:7" x14ac:dyDescent="0.25">
      <c r="A294" s="2">
        <v>36342</v>
      </c>
      <c r="B294" s="4">
        <v>1372.709961</v>
      </c>
      <c r="C294" s="4">
        <v>1420.329956</v>
      </c>
      <c r="D294" s="4">
        <v>1328.48999</v>
      </c>
      <c r="E294" s="4">
        <v>1328.719971</v>
      </c>
      <c r="F294" s="4">
        <v>1328.719971</v>
      </c>
      <c r="G294" s="5">
        <v>15332930000</v>
      </c>
    </row>
    <row r="295" spans="1:7" x14ac:dyDescent="0.25">
      <c r="A295" s="2">
        <v>36312</v>
      </c>
      <c r="B295" s="4">
        <v>1301.839966</v>
      </c>
      <c r="C295" s="4">
        <v>1372.9300539999999</v>
      </c>
      <c r="D295" s="4">
        <v>1277.469971</v>
      </c>
      <c r="E295" s="4">
        <v>1372.709961</v>
      </c>
      <c r="F295" s="4">
        <v>1372.709961</v>
      </c>
      <c r="G295" s="5">
        <v>16079170000</v>
      </c>
    </row>
    <row r="296" spans="1:7" x14ac:dyDescent="0.25">
      <c r="A296" s="2">
        <v>36281</v>
      </c>
      <c r="B296" s="4">
        <v>1335.1800539999999</v>
      </c>
      <c r="C296" s="4">
        <v>1375.9799800000001</v>
      </c>
      <c r="D296" s="4">
        <v>1277.3100589999999</v>
      </c>
      <c r="E296" s="4">
        <v>1301.839966</v>
      </c>
      <c r="F296" s="4">
        <v>1301.839966</v>
      </c>
      <c r="G296" s="5">
        <v>15880260000</v>
      </c>
    </row>
    <row r="297" spans="1:7" x14ac:dyDescent="0.25">
      <c r="A297" s="2">
        <v>36251</v>
      </c>
      <c r="B297" s="4">
        <v>1286.369995</v>
      </c>
      <c r="C297" s="4">
        <v>1371.5600589999999</v>
      </c>
      <c r="D297" s="4">
        <v>1282.5600589999999</v>
      </c>
      <c r="E297" s="4">
        <v>1335.1800539999999</v>
      </c>
      <c r="F297" s="4">
        <v>1335.1800539999999</v>
      </c>
      <c r="G297" s="5">
        <v>18523200000</v>
      </c>
    </row>
    <row r="298" spans="1:7" x14ac:dyDescent="0.25">
      <c r="A298" s="2">
        <v>36220</v>
      </c>
      <c r="B298" s="4">
        <v>1238.329956</v>
      </c>
      <c r="C298" s="4">
        <v>1323.8199460000001</v>
      </c>
      <c r="D298" s="4">
        <v>1216.030029</v>
      </c>
      <c r="E298" s="4">
        <v>1286.369995</v>
      </c>
      <c r="F298" s="4">
        <v>1286.369995</v>
      </c>
      <c r="G298" s="5">
        <v>18002500000</v>
      </c>
    </row>
    <row r="299" spans="1:7" x14ac:dyDescent="0.25">
      <c r="A299" s="2">
        <v>36192</v>
      </c>
      <c r="B299" s="4">
        <v>1279.6400149999999</v>
      </c>
      <c r="C299" s="4">
        <v>1283.839966</v>
      </c>
      <c r="D299" s="4">
        <v>1211.8900149999999</v>
      </c>
      <c r="E299" s="4">
        <v>1238.329956</v>
      </c>
      <c r="F299" s="4">
        <v>1238.329956</v>
      </c>
      <c r="G299" s="5">
        <v>14555860000</v>
      </c>
    </row>
    <row r="300" spans="1:7" x14ac:dyDescent="0.25">
      <c r="A300" s="2">
        <v>36161</v>
      </c>
      <c r="B300" s="4">
        <v>1229.2299800000001</v>
      </c>
      <c r="C300" s="4">
        <v>1280.369995</v>
      </c>
      <c r="D300" s="4">
        <v>1205.459961</v>
      </c>
      <c r="E300" s="4">
        <v>1279.6400149999999</v>
      </c>
      <c r="F300" s="4">
        <v>1279.6400149999999</v>
      </c>
      <c r="G300" s="5">
        <v>16213500000</v>
      </c>
    </row>
    <row r="301" spans="1:7" x14ac:dyDescent="0.25">
      <c r="A301" s="2">
        <v>36130</v>
      </c>
      <c r="B301" s="4">
        <v>1163.630005</v>
      </c>
      <c r="C301" s="4">
        <v>1244.9300539999999</v>
      </c>
      <c r="D301" s="4">
        <v>1136.8900149999999</v>
      </c>
      <c r="E301" s="4">
        <v>1229.2299800000001</v>
      </c>
      <c r="F301" s="4">
        <v>1229.2299800000001</v>
      </c>
      <c r="G301" s="5">
        <v>15181450000</v>
      </c>
    </row>
    <row r="302" spans="1:7" x14ac:dyDescent="0.25">
      <c r="A302" s="2">
        <v>36100</v>
      </c>
      <c r="B302" s="4">
        <v>1098.670044</v>
      </c>
      <c r="C302" s="4">
        <v>1192.969971</v>
      </c>
      <c r="D302" s="4">
        <v>1098.670044</v>
      </c>
      <c r="E302" s="4">
        <v>1163.630005</v>
      </c>
      <c r="F302" s="4">
        <v>1163.630005</v>
      </c>
      <c r="G302" s="5">
        <v>13451280000</v>
      </c>
    </row>
    <row r="303" spans="1:7" x14ac:dyDescent="0.25">
      <c r="A303" s="2">
        <v>36069</v>
      </c>
      <c r="B303" s="4">
        <v>1017.01001</v>
      </c>
      <c r="C303" s="4">
        <v>1103.780029</v>
      </c>
      <c r="D303" s="4">
        <v>923.32000700000003</v>
      </c>
      <c r="E303" s="4">
        <v>1098.670044</v>
      </c>
      <c r="F303" s="4">
        <v>1098.670044</v>
      </c>
      <c r="G303" s="5">
        <v>18001650000</v>
      </c>
    </row>
    <row r="304" spans="1:7" x14ac:dyDescent="0.25">
      <c r="A304" s="2">
        <v>36039</v>
      </c>
      <c r="B304" s="4">
        <v>957.28002900000001</v>
      </c>
      <c r="C304" s="4">
        <v>1066.1099850000001</v>
      </c>
      <c r="D304" s="4">
        <v>939.97997999999995</v>
      </c>
      <c r="E304" s="4">
        <v>1017.01001</v>
      </c>
      <c r="F304" s="4">
        <v>1017.01001</v>
      </c>
      <c r="G304" s="5">
        <v>16714080000</v>
      </c>
    </row>
    <row r="305" spans="1:7" x14ac:dyDescent="0.25">
      <c r="A305" s="2">
        <v>36008</v>
      </c>
      <c r="B305" s="4">
        <v>1120.670044</v>
      </c>
      <c r="C305" s="4">
        <v>1121.790039</v>
      </c>
      <c r="D305" s="4">
        <v>957.28002900000001</v>
      </c>
      <c r="E305" s="4">
        <v>957.28002900000001</v>
      </c>
      <c r="F305" s="4">
        <v>957.28002900000001</v>
      </c>
      <c r="G305" s="5">
        <v>15071550000</v>
      </c>
    </row>
    <row r="306" spans="1:7" x14ac:dyDescent="0.25">
      <c r="A306" s="2">
        <v>35977</v>
      </c>
      <c r="B306" s="4">
        <v>1133.839966</v>
      </c>
      <c r="C306" s="4">
        <v>1190.579956</v>
      </c>
      <c r="D306" s="4">
        <v>1114.3000489999999</v>
      </c>
      <c r="E306" s="4">
        <v>1120.670044</v>
      </c>
      <c r="F306" s="4">
        <v>1120.670044</v>
      </c>
      <c r="G306" s="5">
        <v>14194800000</v>
      </c>
    </row>
    <row r="307" spans="1:7" x14ac:dyDescent="0.25">
      <c r="A307" s="2">
        <v>35947</v>
      </c>
      <c r="B307" s="4">
        <v>1090.8199460000001</v>
      </c>
      <c r="C307" s="4">
        <v>1145.150024</v>
      </c>
      <c r="D307" s="4">
        <v>1074.670044</v>
      </c>
      <c r="E307" s="4">
        <v>1133.839966</v>
      </c>
      <c r="F307" s="4">
        <v>1133.839966</v>
      </c>
      <c r="G307" s="5">
        <v>13551970000</v>
      </c>
    </row>
    <row r="308" spans="1:7" x14ac:dyDescent="0.25">
      <c r="A308" s="2">
        <v>35916</v>
      </c>
      <c r="B308" s="4">
        <v>1111.75</v>
      </c>
      <c r="C308" s="4">
        <v>1130.5200199999999</v>
      </c>
      <c r="D308" s="4">
        <v>1074.3900149999999</v>
      </c>
      <c r="E308" s="4">
        <v>1090.8199460000001</v>
      </c>
      <c r="F308" s="4">
        <v>1090.8199460000001</v>
      </c>
      <c r="G308" s="5">
        <v>11477140000</v>
      </c>
    </row>
    <row r="309" spans="1:7" x14ac:dyDescent="0.25">
      <c r="A309" s="2">
        <v>35886</v>
      </c>
      <c r="B309" s="4">
        <v>1101.75</v>
      </c>
      <c r="C309" s="4">
        <v>1132.9799800000001</v>
      </c>
      <c r="D309" s="4">
        <v>1076.6999510000001</v>
      </c>
      <c r="E309" s="4">
        <v>1111.75</v>
      </c>
      <c r="F309" s="4">
        <v>1111.75</v>
      </c>
      <c r="G309" s="5">
        <v>13656060000</v>
      </c>
    </row>
    <row r="310" spans="1:7" x14ac:dyDescent="0.25">
      <c r="A310" s="2">
        <v>35855</v>
      </c>
      <c r="B310" s="4">
        <v>1049.339966</v>
      </c>
      <c r="C310" s="4">
        <v>1113.0699460000001</v>
      </c>
      <c r="D310" s="4">
        <v>1030.869995</v>
      </c>
      <c r="E310" s="4">
        <v>1101.75</v>
      </c>
      <c r="F310" s="4">
        <v>1101.75</v>
      </c>
      <c r="G310" s="5">
        <v>13719590000</v>
      </c>
    </row>
    <row r="311" spans="1:7" x14ac:dyDescent="0.25">
      <c r="A311" s="2">
        <v>35827</v>
      </c>
      <c r="B311" s="4">
        <v>980.28002900000001</v>
      </c>
      <c r="C311" s="4">
        <v>1051.660034</v>
      </c>
      <c r="D311" s="4">
        <v>980.28002900000001</v>
      </c>
      <c r="E311" s="4">
        <v>1049.339966</v>
      </c>
      <c r="F311" s="4">
        <v>1049.339966</v>
      </c>
      <c r="G311" s="5">
        <v>11656550000</v>
      </c>
    </row>
    <row r="312" spans="1:7" x14ac:dyDescent="0.25">
      <c r="A312" s="2">
        <v>35796</v>
      </c>
      <c r="B312" s="4">
        <v>970.42999299999997</v>
      </c>
      <c r="C312" s="4">
        <v>992.65002400000003</v>
      </c>
      <c r="D312" s="4">
        <v>912.830017</v>
      </c>
      <c r="E312" s="4">
        <v>980.28002900000001</v>
      </c>
      <c r="F312" s="4">
        <v>980.28002900000001</v>
      </c>
      <c r="G312" s="5">
        <v>12733830000</v>
      </c>
    </row>
    <row r="313" spans="1:7" x14ac:dyDescent="0.25">
      <c r="A313" s="2">
        <v>35765</v>
      </c>
      <c r="B313" s="4">
        <v>955.40002400000003</v>
      </c>
      <c r="C313" s="4">
        <v>986.25</v>
      </c>
      <c r="D313" s="4">
        <v>924.919983</v>
      </c>
      <c r="E313" s="4">
        <v>970.42999299999997</v>
      </c>
      <c r="F313" s="4">
        <v>970.42999299999997</v>
      </c>
      <c r="G313" s="5">
        <v>11958880000</v>
      </c>
    </row>
    <row r="314" spans="1:7" x14ac:dyDescent="0.25">
      <c r="A314" s="2">
        <v>35735</v>
      </c>
      <c r="B314" s="4">
        <v>914.61999500000002</v>
      </c>
      <c r="C314" s="4">
        <v>964.54998799999998</v>
      </c>
      <c r="D314" s="4">
        <v>900.60998500000005</v>
      </c>
      <c r="E314" s="4">
        <v>955.40002400000003</v>
      </c>
      <c r="F314" s="4">
        <v>955.40002400000003</v>
      </c>
      <c r="G314" s="5">
        <v>10173620000</v>
      </c>
    </row>
    <row r="315" spans="1:7" x14ac:dyDescent="0.25">
      <c r="A315" s="2">
        <v>35704</v>
      </c>
      <c r="B315" s="4">
        <v>947.28002900000001</v>
      </c>
      <c r="C315" s="4">
        <v>983.11999500000002</v>
      </c>
      <c r="D315" s="4">
        <v>855.27002000000005</v>
      </c>
      <c r="E315" s="4">
        <v>914.61999500000002</v>
      </c>
      <c r="F315" s="4">
        <v>914.61999500000002</v>
      </c>
      <c r="G315" s="5">
        <v>14017260000</v>
      </c>
    </row>
    <row r="316" spans="1:7" x14ac:dyDescent="0.25">
      <c r="A316" s="2">
        <v>35674</v>
      </c>
      <c r="B316" s="4">
        <v>899.46997099999999</v>
      </c>
      <c r="C316" s="4">
        <v>960.59002699999996</v>
      </c>
      <c r="D316" s="4">
        <v>899.46997099999999</v>
      </c>
      <c r="E316" s="4">
        <v>947.28002900000001</v>
      </c>
      <c r="F316" s="4">
        <v>947.28002900000001</v>
      </c>
      <c r="G316" s="5">
        <v>11383000000</v>
      </c>
    </row>
    <row r="317" spans="1:7" x14ac:dyDescent="0.25">
      <c r="A317" s="2">
        <v>35643</v>
      </c>
      <c r="B317" s="4">
        <v>954.28997800000002</v>
      </c>
      <c r="C317" s="4">
        <v>964.169983</v>
      </c>
      <c r="D317" s="4">
        <v>893.34002699999996</v>
      </c>
      <c r="E317" s="4">
        <v>899.46997099999999</v>
      </c>
      <c r="F317" s="4">
        <v>899.46997099999999</v>
      </c>
      <c r="G317" s="5">
        <v>10606100000</v>
      </c>
    </row>
    <row r="318" spans="1:7" x14ac:dyDescent="0.25">
      <c r="A318" s="2">
        <v>35612</v>
      </c>
      <c r="B318" s="4">
        <v>885.14001499999995</v>
      </c>
      <c r="C318" s="4">
        <v>957.72997999999995</v>
      </c>
      <c r="D318" s="4">
        <v>884.53997800000002</v>
      </c>
      <c r="E318" s="4">
        <v>954.30999799999995</v>
      </c>
      <c r="F318" s="4">
        <v>954.30999799999995</v>
      </c>
      <c r="G318" s="5">
        <v>11958120000</v>
      </c>
    </row>
    <row r="319" spans="1:7" x14ac:dyDescent="0.25">
      <c r="A319" s="2">
        <v>35582</v>
      </c>
      <c r="B319" s="4">
        <v>848.28002900000001</v>
      </c>
      <c r="C319" s="4">
        <v>902.09002699999996</v>
      </c>
      <c r="D319" s="4">
        <v>838.82000700000003</v>
      </c>
      <c r="E319" s="4">
        <v>885.14001499999995</v>
      </c>
      <c r="F319" s="4">
        <v>885.14001499999995</v>
      </c>
      <c r="G319" s="5">
        <v>10857950000</v>
      </c>
    </row>
    <row r="320" spans="1:7" x14ac:dyDescent="0.25">
      <c r="A320" s="2">
        <v>35551</v>
      </c>
      <c r="B320" s="4">
        <v>801.34002699999996</v>
      </c>
      <c r="C320" s="4">
        <v>851.86999500000002</v>
      </c>
      <c r="D320" s="4">
        <v>793.21002199999998</v>
      </c>
      <c r="E320" s="4">
        <v>848.28002900000001</v>
      </c>
      <c r="F320" s="4">
        <v>848.28002900000001</v>
      </c>
      <c r="G320" s="5">
        <v>10106650000</v>
      </c>
    </row>
    <row r="321" spans="1:7" x14ac:dyDescent="0.25">
      <c r="A321" s="2">
        <v>35521</v>
      </c>
      <c r="B321" s="4">
        <v>757.11999500000002</v>
      </c>
      <c r="C321" s="4">
        <v>804.13000499999998</v>
      </c>
      <c r="D321" s="4">
        <v>733.53997800000002</v>
      </c>
      <c r="E321" s="4">
        <v>801.34002699999996</v>
      </c>
      <c r="F321" s="4">
        <v>801.34002699999996</v>
      </c>
      <c r="G321" s="5">
        <v>10454880000</v>
      </c>
    </row>
    <row r="322" spans="1:7" x14ac:dyDescent="0.25">
      <c r="A322" s="2">
        <v>35490</v>
      </c>
      <c r="B322" s="4">
        <v>790.82000700000003</v>
      </c>
      <c r="C322" s="4">
        <v>814.90002400000003</v>
      </c>
      <c r="D322" s="4">
        <v>756.13000499999998</v>
      </c>
      <c r="E322" s="4">
        <v>757.11999500000002</v>
      </c>
      <c r="F322" s="4">
        <v>757.11999500000002</v>
      </c>
      <c r="G322" s="5">
        <v>10120760000</v>
      </c>
    </row>
    <row r="323" spans="1:7" x14ac:dyDescent="0.25">
      <c r="A323" s="2">
        <v>35462</v>
      </c>
      <c r="B323" s="4">
        <v>786.15997300000004</v>
      </c>
      <c r="C323" s="4">
        <v>817.67999299999997</v>
      </c>
      <c r="D323" s="4">
        <v>773.42999299999997</v>
      </c>
      <c r="E323" s="4">
        <v>790.82000700000003</v>
      </c>
      <c r="F323" s="4">
        <v>790.82000700000003</v>
      </c>
      <c r="G323" s="5">
        <v>9715930000</v>
      </c>
    </row>
    <row r="324" spans="1:7" x14ac:dyDescent="0.25">
      <c r="A324" s="2">
        <v>35431</v>
      </c>
      <c r="B324" s="4">
        <v>740.73999000000003</v>
      </c>
      <c r="C324" s="4">
        <v>794.669983</v>
      </c>
      <c r="D324" s="4">
        <v>729.54998799999998</v>
      </c>
      <c r="E324" s="4">
        <v>786.15997300000004</v>
      </c>
      <c r="F324" s="4">
        <v>786.15997300000004</v>
      </c>
      <c r="G324" s="5">
        <v>11635830000</v>
      </c>
    </row>
    <row r="325" spans="1:7" x14ac:dyDescent="0.25">
      <c r="A325" s="2">
        <v>35400</v>
      </c>
      <c r="B325" s="4">
        <v>757.02002000000005</v>
      </c>
      <c r="C325" s="4">
        <v>761.75</v>
      </c>
      <c r="D325" s="4">
        <v>716.69000200000005</v>
      </c>
      <c r="E325" s="4">
        <v>740.73999000000003</v>
      </c>
      <c r="F325" s="4">
        <v>740.73999000000003</v>
      </c>
      <c r="G325" s="5">
        <v>9089170000</v>
      </c>
    </row>
    <row r="326" spans="1:7" x14ac:dyDescent="0.25">
      <c r="A326" s="2">
        <v>35370</v>
      </c>
      <c r="B326" s="4">
        <v>705.27002000000005</v>
      </c>
      <c r="C326" s="4">
        <v>762.11999500000002</v>
      </c>
      <c r="D326" s="4">
        <v>701.29998799999998</v>
      </c>
      <c r="E326" s="4">
        <v>757.02002000000005</v>
      </c>
      <c r="F326" s="4">
        <v>757.02002000000005</v>
      </c>
      <c r="G326" s="5">
        <v>8763850000</v>
      </c>
    </row>
    <row r="327" spans="1:7" x14ac:dyDescent="0.25">
      <c r="A327" s="2">
        <v>35339</v>
      </c>
      <c r="B327" s="4">
        <v>687.30999799999995</v>
      </c>
      <c r="C327" s="4">
        <v>714.09997599999997</v>
      </c>
      <c r="D327" s="4">
        <v>684.44000200000005</v>
      </c>
      <c r="E327" s="4">
        <v>705.27002000000005</v>
      </c>
      <c r="F327" s="4">
        <v>705.27002000000005</v>
      </c>
      <c r="G327" s="5">
        <v>9703670000</v>
      </c>
    </row>
    <row r="328" spans="1:7" x14ac:dyDescent="0.25">
      <c r="A328" s="2">
        <v>35309</v>
      </c>
      <c r="B328" s="4">
        <v>651.98999000000003</v>
      </c>
      <c r="C328" s="4">
        <v>690.88000499999998</v>
      </c>
      <c r="D328" s="4">
        <v>643.96997099999999</v>
      </c>
      <c r="E328" s="4">
        <v>687.330017</v>
      </c>
      <c r="F328" s="4">
        <v>687.330017</v>
      </c>
      <c r="G328" s="5">
        <v>8064070000</v>
      </c>
    </row>
    <row r="329" spans="1:7" x14ac:dyDescent="0.25">
      <c r="A329" s="2">
        <v>35278</v>
      </c>
      <c r="B329" s="4">
        <v>639.95001200000002</v>
      </c>
      <c r="C329" s="4">
        <v>670.67999299999997</v>
      </c>
      <c r="D329" s="4">
        <v>639.48999000000003</v>
      </c>
      <c r="E329" s="4">
        <v>651.98999000000003</v>
      </c>
      <c r="F329" s="4">
        <v>651.98999000000003</v>
      </c>
      <c r="G329" s="5">
        <v>7380320000</v>
      </c>
    </row>
    <row r="330" spans="1:7" x14ac:dyDescent="0.25">
      <c r="A330" s="2">
        <v>35247</v>
      </c>
      <c r="B330" s="4">
        <v>670.63000499999998</v>
      </c>
      <c r="C330" s="4">
        <v>675.88000499999998</v>
      </c>
      <c r="D330" s="4">
        <v>605.88000499999998</v>
      </c>
      <c r="E330" s="4">
        <v>639.95001200000002</v>
      </c>
      <c r="F330" s="4">
        <v>639.95001200000002</v>
      </c>
      <c r="G330" s="5">
        <v>8849860000</v>
      </c>
    </row>
    <row r="331" spans="1:7" x14ac:dyDescent="0.25">
      <c r="A331" s="2">
        <v>35217</v>
      </c>
      <c r="B331" s="4">
        <v>669.11999500000002</v>
      </c>
      <c r="C331" s="4">
        <v>680.32000700000003</v>
      </c>
      <c r="D331" s="4">
        <v>658.75</v>
      </c>
      <c r="E331" s="4">
        <v>670.63000499999998</v>
      </c>
      <c r="F331" s="4">
        <v>670.63000499999998</v>
      </c>
      <c r="G331" s="5">
        <v>7930840000</v>
      </c>
    </row>
    <row r="332" spans="1:7" x14ac:dyDescent="0.25">
      <c r="A332" s="2">
        <v>35186</v>
      </c>
      <c r="B332" s="4">
        <v>654.169983</v>
      </c>
      <c r="C332" s="4">
        <v>681.09997599999997</v>
      </c>
      <c r="D332" s="4">
        <v>630.07000700000003</v>
      </c>
      <c r="E332" s="4">
        <v>669.11999500000002</v>
      </c>
      <c r="F332" s="4">
        <v>669.11999500000002</v>
      </c>
      <c r="G332" s="5">
        <v>8921140000</v>
      </c>
    </row>
    <row r="333" spans="1:7" x14ac:dyDescent="0.25">
      <c r="A333" s="2">
        <v>35156</v>
      </c>
      <c r="B333" s="4">
        <v>645.5</v>
      </c>
      <c r="C333" s="4">
        <v>656.67999299999997</v>
      </c>
      <c r="D333" s="4">
        <v>624.14001499999995</v>
      </c>
      <c r="E333" s="4">
        <v>654.169983</v>
      </c>
      <c r="F333" s="4">
        <v>654.169983</v>
      </c>
      <c r="G333" s="5">
        <v>8875580000</v>
      </c>
    </row>
    <row r="334" spans="1:7" x14ac:dyDescent="0.25">
      <c r="A334" s="2">
        <v>35125</v>
      </c>
      <c r="B334" s="4">
        <v>640.42999299999997</v>
      </c>
      <c r="C334" s="4">
        <v>656.96997099999999</v>
      </c>
      <c r="D334" s="4">
        <v>627.63000499999998</v>
      </c>
      <c r="E334" s="4">
        <v>645.5</v>
      </c>
      <c r="F334" s="4">
        <v>645.5</v>
      </c>
      <c r="G334" s="5">
        <v>8984200000</v>
      </c>
    </row>
    <row r="335" spans="1:7" x14ac:dyDescent="0.25">
      <c r="A335" s="2">
        <v>35096</v>
      </c>
      <c r="B335" s="4">
        <v>636.02002000000005</v>
      </c>
      <c r="C335" s="4">
        <v>664.22997999999995</v>
      </c>
      <c r="D335" s="4">
        <v>633.71002199999998</v>
      </c>
      <c r="E335" s="4">
        <v>640.42999299999997</v>
      </c>
      <c r="F335" s="4">
        <v>640.42999299999997</v>
      </c>
      <c r="G335" s="5">
        <v>8749960000</v>
      </c>
    </row>
    <row r="336" spans="1:7" x14ac:dyDescent="0.25">
      <c r="A336" s="2">
        <v>35065</v>
      </c>
      <c r="B336" s="4">
        <v>615.92999299999997</v>
      </c>
      <c r="C336" s="4">
        <v>636.17999299999997</v>
      </c>
      <c r="D336" s="4">
        <v>597.28997800000002</v>
      </c>
      <c r="E336" s="4">
        <v>636.02002000000005</v>
      </c>
      <c r="F336" s="4">
        <v>636.02002000000005</v>
      </c>
      <c r="G336" s="5">
        <v>9188050000</v>
      </c>
    </row>
    <row r="337" spans="1:7" x14ac:dyDescent="0.25">
      <c r="A337" s="2">
        <v>35034</v>
      </c>
      <c r="B337" s="4">
        <v>605.36999500000002</v>
      </c>
      <c r="C337" s="4">
        <v>622.88000499999998</v>
      </c>
      <c r="D337" s="4">
        <v>605.04998799999998</v>
      </c>
      <c r="E337" s="4">
        <v>615.92999299999997</v>
      </c>
      <c r="F337" s="4">
        <v>615.92999299999997</v>
      </c>
      <c r="G337" s="5">
        <v>7697540000</v>
      </c>
    </row>
    <row r="338" spans="1:7" x14ac:dyDescent="0.25">
      <c r="A338" s="2">
        <v>35004</v>
      </c>
      <c r="B338" s="4">
        <v>581.5</v>
      </c>
      <c r="C338" s="4">
        <v>608.69000200000005</v>
      </c>
      <c r="D338" s="4">
        <v>581.03997800000002</v>
      </c>
      <c r="E338" s="4">
        <v>605.36999500000002</v>
      </c>
      <c r="F338" s="4">
        <v>605.36999500000002</v>
      </c>
      <c r="G338" s="5">
        <v>7602150000</v>
      </c>
    </row>
    <row r="339" spans="1:7" x14ac:dyDescent="0.25">
      <c r="A339" s="2">
        <v>34973</v>
      </c>
      <c r="B339" s="4">
        <v>584.40997300000004</v>
      </c>
      <c r="C339" s="4">
        <v>590.65997300000004</v>
      </c>
      <c r="D339" s="4">
        <v>571.54998799999998</v>
      </c>
      <c r="E339" s="4">
        <v>581.5</v>
      </c>
      <c r="F339" s="4">
        <v>581.5</v>
      </c>
      <c r="G339" s="5">
        <v>8043320000</v>
      </c>
    </row>
    <row r="340" spans="1:7" x14ac:dyDescent="0.25">
      <c r="A340" s="2">
        <v>34943</v>
      </c>
      <c r="B340" s="4">
        <v>561.88000499999998</v>
      </c>
      <c r="C340" s="4">
        <v>587.60998500000005</v>
      </c>
      <c r="D340" s="4">
        <v>561.01000999999997</v>
      </c>
      <c r="E340" s="4">
        <v>584.40997300000004</v>
      </c>
      <c r="F340" s="4">
        <v>584.40997300000004</v>
      </c>
      <c r="G340" s="5">
        <v>7052830000</v>
      </c>
    </row>
    <row r="341" spans="1:7" x14ac:dyDescent="0.25">
      <c r="A341" s="2">
        <v>34912</v>
      </c>
      <c r="B341" s="4">
        <v>562.05999799999995</v>
      </c>
      <c r="C341" s="4">
        <v>565.61999500000002</v>
      </c>
      <c r="D341" s="4">
        <v>553.03997800000002</v>
      </c>
      <c r="E341" s="4">
        <v>561.88000499999998</v>
      </c>
      <c r="F341" s="4">
        <v>561.88000499999998</v>
      </c>
      <c r="G341" s="5">
        <v>7146620000</v>
      </c>
    </row>
    <row r="342" spans="1:7" x14ac:dyDescent="0.25">
      <c r="A342" s="2">
        <v>34881</v>
      </c>
      <c r="B342" s="4">
        <v>544.75</v>
      </c>
      <c r="C342" s="4">
        <v>565.40002400000003</v>
      </c>
      <c r="D342" s="4">
        <v>542.51000999999997</v>
      </c>
      <c r="E342" s="4">
        <v>562.05999799999995</v>
      </c>
      <c r="F342" s="4">
        <v>562.05999799999995</v>
      </c>
      <c r="G342" s="5">
        <v>7307960000</v>
      </c>
    </row>
    <row r="343" spans="1:7" x14ac:dyDescent="0.25">
      <c r="A343" s="2">
        <v>34851</v>
      </c>
      <c r="B343" s="4">
        <v>533.40002400000003</v>
      </c>
      <c r="C343" s="4">
        <v>551.07000700000003</v>
      </c>
      <c r="D343" s="4">
        <v>526</v>
      </c>
      <c r="E343" s="4">
        <v>544.75</v>
      </c>
      <c r="F343" s="4">
        <v>544.75</v>
      </c>
      <c r="G343" s="5">
        <v>7555650000</v>
      </c>
    </row>
    <row r="344" spans="1:7" x14ac:dyDescent="0.25">
      <c r="A344" s="2">
        <v>34820</v>
      </c>
      <c r="B344" s="4">
        <v>514.76000999999997</v>
      </c>
      <c r="C344" s="4">
        <v>533.40997300000004</v>
      </c>
      <c r="D344" s="4">
        <v>513.03002900000001</v>
      </c>
      <c r="E344" s="4">
        <v>533.40002400000003</v>
      </c>
      <c r="F344" s="4">
        <v>533.40002400000003</v>
      </c>
      <c r="G344" s="5">
        <v>7555690000</v>
      </c>
    </row>
    <row r="345" spans="1:7" x14ac:dyDescent="0.25">
      <c r="A345" s="2">
        <v>34790</v>
      </c>
      <c r="B345" s="4">
        <v>500.70001200000002</v>
      </c>
      <c r="C345" s="4">
        <v>515.28997800000002</v>
      </c>
      <c r="D345" s="4">
        <v>500.20001200000002</v>
      </c>
      <c r="E345" s="4">
        <v>514.71002199999998</v>
      </c>
      <c r="F345" s="4">
        <v>514.71002199999998</v>
      </c>
      <c r="G345" s="5">
        <v>6307030000</v>
      </c>
    </row>
    <row r="346" spans="1:7" x14ac:dyDescent="0.25">
      <c r="A346" s="2">
        <v>34759</v>
      </c>
      <c r="B346" s="4">
        <v>487.39001500000001</v>
      </c>
      <c r="C346" s="4">
        <v>508.14999399999999</v>
      </c>
      <c r="D346" s="4">
        <v>479.70001200000002</v>
      </c>
      <c r="E346" s="4">
        <v>500.709991</v>
      </c>
      <c r="F346" s="4">
        <v>500.709991</v>
      </c>
      <c r="G346" s="5">
        <v>7792400000</v>
      </c>
    </row>
    <row r="347" spans="1:7" x14ac:dyDescent="0.25">
      <c r="A347" s="2">
        <v>34731</v>
      </c>
      <c r="B347" s="4">
        <v>470.42001299999998</v>
      </c>
      <c r="C347" s="4">
        <v>489.19000199999999</v>
      </c>
      <c r="D347" s="4">
        <v>469.290009</v>
      </c>
      <c r="E347" s="4">
        <v>487.39001500000001</v>
      </c>
      <c r="F347" s="4">
        <v>487.39001500000001</v>
      </c>
      <c r="G347" s="5">
        <v>6330100000</v>
      </c>
    </row>
    <row r="348" spans="1:7" x14ac:dyDescent="0.25">
      <c r="A348" s="2">
        <v>34700</v>
      </c>
      <c r="B348" s="4">
        <v>459.209991</v>
      </c>
      <c r="C348" s="4">
        <v>471.35998499999999</v>
      </c>
      <c r="D348" s="4">
        <v>457.20001200000002</v>
      </c>
      <c r="E348" s="4">
        <v>470.42001299999998</v>
      </c>
      <c r="F348" s="4">
        <v>470.42001299999998</v>
      </c>
      <c r="G348" s="5">
        <v>6852060000</v>
      </c>
    </row>
    <row r="349" spans="1:7" x14ac:dyDescent="0.25">
      <c r="A349" s="2">
        <v>34669</v>
      </c>
      <c r="B349" s="4">
        <v>453.54998799999998</v>
      </c>
      <c r="C349" s="4">
        <v>462.73001099999999</v>
      </c>
      <c r="D349" s="4">
        <v>442.88000499999998</v>
      </c>
      <c r="E349" s="4">
        <v>459.26998900000001</v>
      </c>
      <c r="F349" s="4">
        <v>459.26998900000001</v>
      </c>
      <c r="G349" s="5">
        <v>6351530000</v>
      </c>
    </row>
    <row r="350" spans="1:7" x14ac:dyDescent="0.25">
      <c r="A350" s="2">
        <v>34639</v>
      </c>
      <c r="B350" s="4">
        <v>472.26001000000002</v>
      </c>
      <c r="C350" s="4">
        <v>472.26001000000002</v>
      </c>
      <c r="D350" s="4">
        <v>444.17999300000002</v>
      </c>
      <c r="E350" s="4">
        <v>453.69000199999999</v>
      </c>
      <c r="F350" s="4">
        <v>453.69000199999999</v>
      </c>
      <c r="G350" s="5">
        <v>6251240000</v>
      </c>
    </row>
    <row r="351" spans="1:7" x14ac:dyDescent="0.25">
      <c r="A351" s="2">
        <v>34608</v>
      </c>
      <c r="B351" s="4">
        <v>462.69000199999999</v>
      </c>
      <c r="C351" s="4">
        <v>474.73998999999998</v>
      </c>
      <c r="D351" s="4">
        <v>449.26998900000001</v>
      </c>
      <c r="E351" s="4">
        <v>472.35000600000001</v>
      </c>
      <c r="F351" s="4">
        <v>472.35000600000001</v>
      </c>
      <c r="G351" s="5">
        <v>6344700000</v>
      </c>
    </row>
    <row r="352" spans="1:7" x14ac:dyDescent="0.25">
      <c r="A352" s="2">
        <v>34578</v>
      </c>
      <c r="B352" s="4">
        <v>475.48998999999998</v>
      </c>
      <c r="C352" s="4">
        <v>475.48998999999998</v>
      </c>
      <c r="D352" s="4">
        <v>458.47000100000002</v>
      </c>
      <c r="E352" s="4">
        <v>462.709991</v>
      </c>
      <c r="F352" s="4">
        <v>462.709991</v>
      </c>
      <c r="G352" s="5">
        <v>6152870000</v>
      </c>
    </row>
    <row r="353" spans="1:7" x14ac:dyDescent="0.25">
      <c r="A353" s="2">
        <v>34547</v>
      </c>
      <c r="B353" s="4">
        <v>458.27999899999998</v>
      </c>
      <c r="C353" s="4">
        <v>477.58999599999999</v>
      </c>
      <c r="D353" s="4">
        <v>456.07998700000002</v>
      </c>
      <c r="E353" s="4">
        <v>475.48998999999998</v>
      </c>
      <c r="F353" s="4">
        <v>475.48998999999998</v>
      </c>
      <c r="G353" s="5">
        <v>6398750000</v>
      </c>
    </row>
    <row r="354" spans="1:7" x14ac:dyDescent="0.25">
      <c r="A354" s="2">
        <v>34516</v>
      </c>
      <c r="B354" s="4">
        <v>444.26998900000001</v>
      </c>
      <c r="C354" s="4">
        <v>459.32998700000002</v>
      </c>
      <c r="D354" s="4">
        <v>443.57998700000002</v>
      </c>
      <c r="E354" s="4">
        <v>458.26001000000002</v>
      </c>
      <c r="F354" s="4">
        <v>458.26001000000002</v>
      </c>
      <c r="G354" s="5">
        <v>4980100000</v>
      </c>
    </row>
    <row r="355" spans="1:7" x14ac:dyDescent="0.25">
      <c r="A355" s="2">
        <v>34486</v>
      </c>
      <c r="B355" s="4">
        <v>456.5</v>
      </c>
      <c r="C355" s="4">
        <v>463.23001099999999</v>
      </c>
      <c r="D355" s="4">
        <v>439.82998700000002</v>
      </c>
      <c r="E355" s="4">
        <v>444.26998900000001</v>
      </c>
      <c r="F355" s="4">
        <v>444.26998900000001</v>
      </c>
      <c r="G355" s="5">
        <v>5852670000</v>
      </c>
    </row>
    <row r="356" spans="1:7" x14ac:dyDescent="0.25">
      <c r="A356" s="2">
        <v>34455</v>
      </c>
      <c r="B356" s="4">
        <v>450.91000400000001</v>
      </c>
      <c r="C356" s="4">
        <v>457.76998900000001</v>
      </c>
      <c r="D356" s="4">
        <v>440.77999899999998</v>
      </c>
      <c r="E356" s="4">
        <v>456.5</v>
      </c>
      <c r="F356" s="4">
        <v>456.5</v>
      </c>
      <c r="G356" s="5">
        <v>5675970000</v>
      </c>
    </row>
    <row r="357" spans="1:7" x14ac:dyDescent="0.25">
      <c r="A357" s="2">
        <v>34425</v>
      </c>
      <c r="B357" s="4">
        <v>445.66000400000001</v>
      </c>
      <c r="C357" s="4">
        <v>452.790009</v>
      </c>
      <c r="D357" s="4">
        <v>435.85998499999999</v>
      </c>
      <c r="E357" s="4">
        <v>450.91000400000001</v>
      </c>
      <c r="F357" s="4">
        <v>450.91000400000001</v>
      </c>
      <c r="G357" s="5">
        <v>5735010000</v>
      </c>
    </row>
    <row r="358" spans="1:7" x14ac:dyDescent="0.25">
      <c r="A358" s="2">
        <v>34394</v>
      </c>
      <c r="B358" s="4">
        <v>467.19000199999999</v>
      </c>
      <c r="C358" s="4">
        <v>471.08999599999999</v>
      </c>
      <c r="D358" s="4">
        <v>436.16000400000001</v>
      </c>
      <c r="E358" s="4">
        <v>445.76998900000001</v>
      </c>
      <c r="F358" s="4">
        <v>445.76998900000001</v>
      </c>
      <c r="G358" s="5">
        <v>7225010000</v>
      </c>
    </row>
    <row r="359" spans="1:7" x14ac:dyDescent="0.25">
      <c r="A359" s="2">
        <v>34366</v>
      </c>
      <c r="B359" s="4">
        <v>481.60000600000001</v>
      </c>
      <c r="C359" s="4">
        <v>482.23001099999999</v>
      </c>
      <c r="D359" s="4">
        <v>464.26001000000002</v>
      </c>
      <c r="E359" s="4">
        <v>467.14001500000001</v>
      </c>
      <c r="F359" s="4">
        <v>467.14001500000001</v>
      </c>
      <c r="G359" s="5">
        <v>5853100000</v>
      </c>
    </row>
    <row r="360" spans="1:7" x14ac:dyDescent="0.25">
      <c r="A360" s="2">
        <v>34335</v>
      </c>
      <c r="B360" s="4">
        <v>466.51001000000002</v>
      </c>
      <c r="C360" s="4">
        <v>482.85000600000001</v>
      </c>
      <c r="D360" s="4">
        <v>464.35998499999999</v>
      </c>
      <c r="E360" s="4">
        <v>481.60998499999999</v>
      </c>
      <c r="F360" s="4">
        <v>481.60998499999999</v>
      </c>
      <c r="G360" s="5">
        <v>6627390000</v>
      </c>
    </row>
    <row r="361" spans="1:7" x14ac:dyDescent="0.25">
      <c r="A361" s="2">
        <v>34304</v>
      </c>
      <c r="B361" s="4">
        <v>461.92999300000002</v>
      </c>
      <c r="C361" s="4">
        <v>471.290009</v>
      </c>
      <c r="D361" s="4">
        <v>461.45001200000002</v>
      </c>
      <c r="E361" s="4">
        <v>466.45001200000002</v>
      </c>
      <c r="F361" s="4">
        <v>466.45001200000002</v>
      </c>
      <c r="G361" s="5">
        <v>5791210000</v>
      </c>
    </row>
    <row r="362" spans="1:7" x14ac:dyDescent="0.25">
      <c r="A362" s="2">
        <v>34274</v>
      </c>
      <c r="B362" s="4">
        <v>467.82998700000002</v>
      </c>
      <c r="C362" s="4">
        <v>469.10998499999999</v>
      </c>
      <c r="D362" s="4">
        <v>454.35998499999999</v>
      </c>
      <c r="E362" s="4">
        <v>461.790009</v>
      </c>
      <c r="F362" s="4">
        <v>461.790009</v>
      </c>
      <c r="G362" s="5">
        <v>5876610000</v>
      </c>
    </row>
    <row r="363" spans="1:7" x14ac:dyDescent="0.25">
      <c r="A363" s="2">
        <v>34243</v>
      </c>
      <c r="B363" s="4">
        <v>458.92999300000002</v>
      </c>
      <c r="C363" s="4">
        <v>471.10000600000001</v>
      </c>
      <c r="D363" s="4">
        <v>456.39999399999999</v>
      </c>
      <c r="E363" s="4">
        <v>467.82998700000002</v>
      </c>
      <c r="F363" s="4">
        <v>467.82998700000002</v>
      </c>
      <c r="G363" s="5">
        <v>5940460000</v>
      </c>
    </row>
    <row r="364" spans="1:7" x14ac:dyDescent="0.25">
      <c r="A364" s="2">
        <v>34213</v>
      </c>
      <c r="B364" s="4">
        <v>463.54998799999998</v>
      </c>
      <c r="C364" s="4">
        <v>463.79998799999998</v>
      </c>
      <c r="D364" s="4">
        <v>449.64001500000001</v>
      </c>
      <c r="E364" s="4">
        <v>458.92999300000002</v>
      </c>
      <c r="F364" s="4">
        <v>458.92999300000002</v>
      </c>
      <c r="G364" s="5">
        <v>5552720000</v>
      </c>
    </row>
    <row r="365" spans="1:7" x14ac:dyDescent="0.25">
      <c r="A365" s="2">
        <v>34182</v>
      </c>
      <c r="B365" s="4">
        <v>448.13000499999998</v>
      </c>
      <c r="C365" s="4">
        <v>463.55999800000001</v>
      </c>
      <c r="D365" s="4">
        <v>446.94000199999999</v>
      </c>
      <c r="E365" s="4">
        <v>463.55999800000001</v>
      </c>
      <c r="F365" s="4">
        <v>463.55999800000001</v>
      </c>
      <c r="G365" s="5">
        <v>5506200000</v>
      </c>
    </row>
    <row r="366" spans="1:7" x14ac:dyDescent="0.25">
      <c r="A366" s="2">
        <v>34151</v>
      </c>
      <c r="B366" s="4">
        <v>450.540009</v>
      </c>
      <c r="C366" s="4">
        <v>451.14999399999999</v>
      </c>
      <c r="D366" s="4">
        <v>441.39999399999999</v>
      </c>
      <c r="E366" s="4">
        <v>448.13000499999998</v>
      </c>
      <c r="F366" s="4">
        <v>448.13000499999998</v>
      </c>
      <c r="G366" s="5">
        <v>5308530000</v>
      </c>
    </row>
    <row r="367" spans="1:7" x14ac:dyDescent="0.25">
      <c r="A367" s="2">
        <v>34121</v>
      </c>
      <c r="B367" s="4">
        <v>450.23001099999999</v>
      </c>
      <c r="C367" s="4">
        <v>455.63000499999998</v>
      </c>
      <c r="D367" s="4">
        <v>442.5</v>
      </c>
      <c r="E367" s="4">
        <v>450.52999899999998</v>
      </c>
      <c r="F367" s="4">
        <v>450.52999899999998</v>
      </c>
      <c r="G367" s="5">
        <v>5544400000</v>
      </c>
    </row>
    <row r="368" spans="1:7" x14ac:dyDescent="0.25">
      <c r="A368" s="2">
        <v>34090</v>
      </c>
      <c r="B368" s="4">
        <v>440.19000199999999</v>
      </c>
      <c r="C368" s="4">
        <v>454.54998799999998</v>
      </c>
      <c r="D368" s="4">
        <v>436.85998499999999</v>
      </c>
      <c r="E368" s="4">
        <v>450.19000199999999</v>
      </c>
      <c r="F368" s="4">
        <v>450.19000199999999</v>
      </c>
      <c r="G368" s="5">
        <v>5108640000</v>
      </c>
    </row>
    <row r="369" spans="1:7" x14ac:dyDescent="0.25">
      <c r="A369" s="2">
        <v>34060</v>
      </c>
      <c r="B369" s="4">
        <v>451.67001299999998</v>
      </c>
      <c r="C369" s="4">
        <v>452.63000499999998</v>
      </c>
      <c r="D369" s="4">
        <v>432.29998799999998</v>
      </c>
      <c r="E369" s="4">
        <v>440.19000199999999</v>
      </c>
      <c r="F369" s="4">
        <v>440.19000199999999</v>
      </c>
      <c r="G369" s="5">
        <v>5853170000</v>
      </c>
    </row>
    <row r="370" spans="1:7" x14ac:dyDescent="0.25">
      <c r="A370" s="2">
        <v>34029</v>
      </c>
      <c r="B370" s="4">
        <v>443.38000499999998</v>
      </c>
      <c r="C370" s="4">
        <v>456.76001000000002</v>
      </c>
      <c r="D370" s="4">
        <v>441.07000699999998</v>
      </c>
      <c r="E370" s="4">
        <v>451.67001299999998</v>
      </c>
      <c r="F370" s="4">
        <v>451.67001299999998</v>
      </c>
      <c r="G370" s="5">
        <v>5766950000</v>
      </c>
    </row>
    <row r="371" spans="1:7" x14ac:dyDescent="0.25">
      <c r="A371" s="2">
        <v>34001</v>
      </c>
      <c r="B371" s="4">
        <v>438.77999899999998</v>
      </c>
      <c r="C371" s="4">
        <v>450.040009</v>
      </c>
      <c r="D371" s="4">
        <v>428.25</v>
      </c>
      <c r="E371" s="4">
        <v>443.38000499999998</v>
      </c>
      <c r="F371" s="4">
        <v>443.38000499999998</v>
      </c>
      <c r="G371" s="5">
        <v>5442450000</v>
      </c>
    </row>
    <row r="372" spans="1:7" x14ac:dyDescent="0.25">
      <c r="A372" s="2">
        <v>33970</v>
      </c>
      <c r="B372" s="4">
        <v>435.70001200000002</v>
      </c>
      <c r="C372" s="4">
        <v>442.66000400000001</v>
      </c>
      <c r="D372" s="4">
        <v>426.88000499999998</v>
      </c>
      <c r="E372" s="4">
        <v>438.77999899999998</v>
      </c>
      <c r="F372" s="4">
        <v>438.77999899999998</v>
      </c>
      <c r="G372" s="5">
        <v>5280850000</v>
      </c>
    </row>
    <row r="373" spans="1:7" x14ac:dyDescent="0.25">
      <c r="A373" s="2">
        <v>33939</v>
      </c>
      <c r="B373" s="4">
        <v>431.35000600000001</v>
      </c>
      <c r="C373" s="4">
        <v>442.64999399999999</v>
      </c>
      <c r="D373" s="4">
        <v>428.60998499999999</v>
      </c>
      <c r="E373" s="4">
        <v>435.709991</v>
      </c>
      <c r="F373" s="4">
        <v>435.709991</v>
      </c>
      <c r="G373" s="5">
        <v>4876150000</v>
      </c>
    </row>
    <row r="374" spans="1:7" x14ac:dyDescent="0.25">
      <c r="A374" s="2">
        <v>33909</v>
      </c>
      <c r="B374" s="4">
        <v>418.66000400000001</v>
      </c>
      <c r="C374" s="4">
        <v>431.92999300000002</v>
      </c>
      <c r="D374" s="4">
        <v>415.57998700000002</v>
      </c>
      <c r="E374" s="4">
        <v>431.35000600000001</v>
      </c>
      <c r="F374" s="4">
        <v>431.35000600000001</v>
      </c>
      <c r="G374" s="5">
        <v>4148770000</v>
      </c>
    </row>
    <row r="375" spans="1:7" x14ac:dyDescent="0.25">
      <c r="A375" s="2">
        <v>33878</v>
      </c>
      <c r="B375" s="4">
        <v>417.79998799999998</v>
      </c>
      <c r="C375" s="4">
        <v>421.16000400000001</v>
      </c>
      <c r="D375" s="4">
        <v>396.79998799999998</v>
      </c>
      <c r="E375" s="4">
        <v>418.67999300000002</v>
      </c>
      <c r="F375" s="4">
        <v>418.67999300000002</v>
      </c>
      <c r="G375" s="5">
        <v>4507010000</v>
      </c>
    </row>
    <row r="376" spans="1:7" x14ac:dyDescent="0.25">
      <c r="A376" s="2">
        <v>33848</v>
      </c>
      <c r="B376" s="4">
        <v>414.02999899999998</v>
      </c>
      <c r="C376" s="4">
        <v>425.26998900000001</v>
      </c>
      <c r="D376" s="4">
        <v>412.709991</v>
      </c>
      <c r="E376" s="4">
        <v>417.79998799999998</v>
      </c>
      <c r="F376" s="4">
        <v>417.79998799999998</v>
      </c>
      <c r="G376" s="5">
        <v>4023850000</v>
      </c>
    </row>
    <row r="377" spans="1:7" x14ac:dyDescent="0.25">
      <c r="A377" s="2">
        <v>33817</v>
      </c>
      <c r="B377" s="4">
        <v>424.19000199999999</v>
      </c>
      <c r="C377" s="4">
        <v>425.14001500000001</v>
      </c>
      <c r="D377" s="4">
        <v>408.29998799999998</v>
      </c>
      <c r="E377" s="4">
        <v>414.02999899999998</v>
      </c>
      <c r="F377" s="4">
        <v>414.02999899999998</v>
      </c>
      <c r="G377" s="5">
        <v>3653820000</v>
      </c>
    </row>
    <row r="378" spans="1:7" x14ac:dyDescent="0.25">
      <c r="A378" s="2">
        <v>33786</v>
      </c>
      <c r="B378" s="4">
        <v>408.20001200000002</v>
      </c>
      <c r="C378" s="4">
        <v>424.79998799999998</v>
      </c>
      <c r="D378" s="4">
        <v>407.20001200000002</v>
      </c>
      <c r="E378" s="4">
        <v>424.209991</v>
      </c>
      <c r="F378" s="4">
        <v>424.209991</v>
      </c>
      <c r="G378" s="5">
        <v>4265220000</v>
      </c>
    </row>
    <row r="379" spans="1:7" x14ac:dyDescent="0.25">
      <c r="A379" s="2">
        <v>33756</v>
      </c>
      <c r="B379" s="4">
        <v>415.35000600000001</v>
      </c>
      <c r="C379" s="4">
        <v>417.29998799999998</v>
      </c>
      <c r="D379" s="4">
        <v>399.92001299999998</v>
      </c>
      <c r="E379" s="4">
        <v>408.14001500000001</v>
      </c>
      <c r="F379" s="4">
        <v>408.14001500000001</v>
      </c>
      <c r="G379" s="5">
        <v>4259830000</v>
      </c>
    </row>
    <row r="380" spans="1:7" x14ac:dyDescent="0.25">
      <c r="A380" s="2">
        <v>33725</v>
      </c>
      <c r="B380" s="4">
        <v>414.95001200000002</v>
      </c>
      <c r="C380" s="4">
        <v>418.75</v>
      </c>
      <c r="D380" s="4">
        <v>409.85000600000001</v>
      </c>
      <c r="E380" s="4">
        <v>415.35000600000001</v>
      </c>
      <c r="F380" s="4">
        <v>415.35000600000001</v>
      </c>
      <c r="G380" s="5">
        <v>3643980000</v>
      </c>
    </row>
    <row r="381" spans="1:7" x14ac:dyDescent="0.25">
      <c r="A381" s="2">
        <v>33695</v>
      </c>
      <c r="B381" s="4">
        <v>403.67001299999998</v>
      </c>
      <c r="C381" s="4">
        <v>416.27999899999998</v>
      </c>
      <c r="D381" s="4">
        <v>392.41000400000001</v>
      </c>
      <c r="E381" s="4">
        <v>414.95001200000002</v>
      </c>
      <c r="F381" s="4">
        <v>414.95001200000002</v>
      </c>
      <c r="G381" s="5">
        <v>4315840000</v>
      </c>
    </row>
    <row r="382" spans="1:7" x14ac:dyDescent="0.25">
      <c r="A382" s="2">
        <v>33664</v>
      </c>
      <c r="B382" s="4">
        <v>412.67999300000002</v>
      </c>
      <c r="C382" s="4">
        <v>413.77999899999998</v>
      </c>
      <c r="D382" s="4">
        <v>401.94000199999999</v>
      </c>
      <c r="E382" s="4">
        <v>403.69000199999999</v>
      </c>
      <c r="F382" s="4">
        <v>403.69000199999999</v>
      </c>
      <c r="G382" s="5">
        <v>4066240000</v>
      </c>
    </row>
    <row r="383" spans="1:7" x14ac:dyDescent="0.25">
      <c r="A383" s="2">
        <v>33635</v>
      </c>
      <c r="B383" s="4">
        <v>408.790009</v>
      </c>
      <c r="C383" s="4">
        <v>418.07998700000002</v>
      </c>
      <c r="D383" s="4">
        <v>406.33999599999999</v>
      </c>
      <c r="E383" s="4">
        <v>412.70001200000002</v>
      </c>
      <c r="F383" s="4">
        <v>412.70001200000002</v>
      </c>
      <c r="G383" s="5">
        <v>4267610000</v>
      </c>
    </row>
    <row r="384" spans="1:7" x14ac:dyDescent="0.25">
      <c r="A384" s="2">
        <v>33604</v>
      </c>
      <c r="B384" s="4">
        <v>417.02999899999998</v>
      </c>
      <c r="C384" s="4">
        <v>421.17999300000002</v>
      </c>
      <c r="D384" s="4">
        <v>408.64001500000001</v>
      </c>
      <c r="E384" s="4">
        <v>408.77999899999998</v>
      </c>
      <c r="F384" s="4">
        <v>408.77999899999998</v>
      </c>
      <c r="G384" s="5">
        <v>5286280000</v>
      </c>
    </row>
    <row r="385" spans="1:7" x14ac:dyDescent="0.25">
      <c r="A385" s="2">
        <v>33573</v>
      </c>
      <c r="B385" s="4">
        <v>375.10998499999999</v>
      </c>
      <c r="C385" s="4">
        <v>418.32000699999998</v>
      </c>
      <c r="D385" s="4">
        <v>371.35998499999999</v>
      </c>
      <c r="E385" s="4">
        <v>417.08999599999999</v>
      </c>
      <c r="F385" s="4">
        <v>417.08999599999999</v>
      </c>
      <c r="G385" s="5">
        <v>4155310000</v>
      </c>
    </row>
    <row r="386" spans="1:7" x14ac:dyDescent="0.25">
      <c r="A386" s="2">
        <v>33543</v>
      </c>
      <c r="B386" s="4">
        <v>392.459991</v>
      </c>
      <c r="C386" s="4">
        <v>398.22000100000002</v>
      </c>
      <c r="D386" s="4">
        <v>371.63000499999998</v>
      </c>
      <c r="E386" s="4">
        <v>375.22000100000002</v>
      </c>
      <c r="F386" s="4">
        <v>375.22000100000002</v>
      </c>
      <c r="G386" s="5">
        <v>3737620000</v>
      </c>
    </row>
    <row r="387" spans="1:7" x14ac:dyDescent="0.25">
      <c r="A387" s="2">
        <v>33512</v>
      </c>
      <c r="B387" s="4">
        <v>387.85998499999999</v>
      </c>
      <c r="C387" s="4">
        <v>393.80999800000001</v>
      </c>
      <c r="D387" s="4">
        <v>376.10998499999999</v>
      </c>
      <c r="E387" s="4">
        <v>392.45001200000002</v>
      </c>
      <c r="F387" s="4">
        <v>392.45001200000002</v>
      </c>
      <c r="G387" s="5">
        <v>4082380000</v>
      </c>
    </row>
    <row r="388" spans="1:7" x14ac:dyDescent="0.25">
      <c r="A388" s="2">
        <v>33482</v>
      </c>
      <c r="B388" s="4">
        <v>395.42999300000002</v>
      </c>
      <c r="C388" s="4">
        <v>397.61999500000002</v>
      </c>
      <c r="D388" s="4">
        <v>382.76998900000001</v>
      </c>
      <c r="E388" s="4">
        <v>387.85998499999999</v>
      </c>
      <c r="F388" s="4">
        <v>387.85998499999999</v>
      </c>
      <c r="G388" s="5">
        <v>3260990000</v>
      </c>
    </row>
    <row r="389" spans="1:7" x14ac:dyDescent="0.25">
      <c r="A389" s="2">
        <v>33451</v>
      </c>
      <c r="B389" s="4">
        <v>387.80999800000001</v>
      </c>
      <c r="C389" s="4">
        <v>396.82000699999998</v>
      </c>
      <c r="D389" s="4">
        <v>374.08999599999999</v>
      </c>
      <c r="E389" s="4">
        <v>395.42999300000002</v>
      </c>
      <c r="F389" s="4">
        <v>395.42999300000002</v>
      </c>
      <c r="G389" s="5">
        <v>3713820000</v>
      </c>
    </row>
    <row r="390" spans="1:7" x14ac:dyDescent="0.25">
      <c r="A390" s="2">
        <v>33420</v>
      </c>
      <c r="B390" s="4">
        <v>371.17999300000002</v>
      </c>
      <c r="C390" s="4">
        <v>387.80999800000001</v>
      </c>
      <c r="D390" s="4">
        <v>370.92001299999998</v>
      </c>
      <c r="E390" s="4">
        <v>387.80999800000001</v>
      </c>
      <c r="F390" s="4">
        <v>387.80999800000001</v>
      </c>
      <c r="G390" s="5">
        <v>3481570000</v>
      </c>
    </row>
    <row r="391" spans="1:7" x14ac:dyDescent="0.25">
      <c r="A391" s="2">
        <v>33390</v>
      </c>
      <c r="B391" s="4">
        <v>389.80999800000001</v>
      </c>
      <c r="C391" s="4">
        <v>389.80999800000001</v>
      </c>
      <c r="D391" s="4">
        <v>367.98001099999999</v>
      </c>
      <c r="E391" s="4">
        <v>371.16000400000001</v>
      </c>
      <c r="F391" s="4">
        <v>371.16000400000001</v>
      </c>
      <c r="G391" s="5">
        <v>3258730000</v>
      </c>
    </row>
    <row r="392" spans="1:7" x14ac:dyDescent="0.25">
      <c r="A392" s="2">
        <v>33359</v>
      </c>
      <c r="B392" s="4">
        <v>375.35000600000001</v>
      </c>
      <c r="C392" s="4">
        <v>389.85000600000001</v>
      </c>
      <c r="D392" s="4">
        <v>365.82998700000002</v>
      </c>
      <c r="E392" s="4">
        <v>389.82998700000002</v>
      </c>
      <c r="F392" s="4">
        <v>389.82998700000002</v>
      </c>
      <c r="G392" s="5">
        <v>3739700000</v>
      </c>
    </row>
    <row r="393" spans="1:7" x14ac:dyDescent="0.25">
      <c r="A393" s="2">
        <v>33329</v>
      </c>
      <c r="B393" s="4">
        <v>375.22000100000002</v>
      </c>
      <c r="C393" s="4">
        <v>391.26001000000002</v>
      </c>
      <c r="D393" s="4">
        <v>370.26998900000001</v>
      </c>
      <c r="E393" s="4">
        <v>375.33999599999999</v>
      </c>
      <c r="F393" s="4">
        <v>375.33999599999999</v>
      </c>
      <c r="G393" s="5">
        <v>4017200000</v>
      </c>
    </row>
    <row r="394" spans="1:7" x14ac:dyDescent="0.25">
      <c r="A394" s="2">
        <v>33298</v>
      </c>
      <c r="B394" s="4">
        <v>367.07000699999998</v>
      </c>
      <c r="C394" s="4">
        <v>379.66000400000001</v>
      </c>
      <c r="D394" s="4">
        <v>363.73001099999999</v>
      </c>
      <c r="E394" s="4">
        <v>375.22000100000002</v>
      </c>
      <c r="F394" s="4">
        <v>375.22000100000002</v>
      </c>
      <c r="G394" s="5">
        <v>3927920000</v>
      </c>
    </row>
    <row r="395" spans="1:7" x14ac:dyDescent="0.25">
      <c r="A395" s="2">
        <v>33270</v>
      </c>
      <c r="B395" s="4">
        <v>343.91000400000001</v>
      </c>
      <c r="C395" s="4">
        <v>370.959991</v>
      </c>
      <c r="D395" s="4">
        <v>340.36999500000002</v>
      </c>
      <c r="E395" s="4">
        <v>367.07000699999998</v>
      </c>
      <c r="F395" s="4">
        <v>367.07000699999998</v>
      </c>
      <c r="G395" s="5">
        <v>4303170000</v>
      </c>
    </row>
    <row r="396" spans="1:7" x14ac:dyDescent="0.25">
      <c r="A396" s="2">
        <v>33239</v>
      </c>
      <c r="B396" s="4">
        <v>330.20001200000002</v>
      </c>
      <c r="C396" s="4">
        <v>343.92999300000002</v>
      </c>
      <c r="D396" s="4">
        <v>309.35000600000001</v>
      </c>
      <c r="E396" s="4">
        <v>343.92999300000002</v>
      </c>
      <c r="F396" s="4">
        <v>343.92999300000002</v>
      </c>
      <c r="G396" s="5">
        <v>3660240000</v>
      </c>
    </row>
    <row r="397" spans="1:7" x14ac:dyDescent="0.25">
      <c r="A397" s="2">
        <v>33208</v>
      </c>
      <c r="B397" s="4">
        <v>322.23001099999999</v>
      </c>
      <c r="C397" s="4">
        <v>333.98001099999999</v>
      </c>
      <c r="D397" s="4">
        <v>321.97000100000002</v>
      </c>
      <c r="E397" s="4">
        <v>330.22000100000002</v>
      </c>
      <c r="F397" s="4">
        <v>330.22000100000002</v>
      </c>
      <c r="G397" s="5">
        <v>3116830000</v>
      </c>
    </row>
    <row r="398" spans="1:7" x14ac:dyDescent="0.25">
      <c r="A398" s="2">
        <v>33178</v>
      </c>
      <c r="B398" s="4">
        <v>303.98998999999998</v>
      </c>
      <c r="C398" s="4">
        <v>323.01998900000001</v>
      </c>
      <c r="D398" s="4">
        <v>301.60998499999999</v>
      </c>
      <c r="E398" s="4">
        <v>322.22000100000002</v>
      </c>
      <c r="F398" s="4">
        <v>322.22000100000002</v>
      </c>
      <c r="G398" s="5">
        <v>3149770000</v>
      </c>
    </row>
    <row r="399" spans="1:7" x14ac:dyDescent="0.25">
      <c r="A399" s="2">
        <v>33147</v>
      </c>
      <c r="B399" s="4">
        <v>306.10000600000001</v>
      </c>
      <c r="C399" s="4">
        <v>319.69000199999999</v>
      </c>
      <c r="D399" s="4">
        <v>294.51001000000002</v>
      </c>
      <c r="E399" s="4">
        <v>304</v>
      </c>
      <c r="F399" s="4">
        <v>304</v>
      </c>
      <c r="G399" s="5">
        <v>3671900000</v>
      </c>
    </row>
    <row r="400" spans="1:7" x14ac:dyDescent="0.25">
      <c r="A400" s="2">
        <v>33117</v>
      </c>
      <c r="B400" s="4">
        <v>322.55999800000001</v>
      </c>
      <c r="C400" s="4">
        <v>326.52999899999998</v>
      </c>
      <c r="D400" s="4">
        <v>295.98001099999999</v>
      </c>
      <c r="E400" s="4">
        <v>306.04998799999998</v>
      </c>
      <c r="F400" s="4">
        <v>306.04998799999998</v>
      </c>
      <c r="G400" s="5">
        <v>2687280000</v>
      </c>
    </row>
    <row r="401" spans="1:7" x14ac:dyDescent="0.25">
      <c r="A401" s="2">
        <v>33086</v>
      </c>
      <c r="B401" s="4">
        <v>356.14999399999999</v>
      </c>
      <c r="C401" s="4">
        <v>357.35000600000001</v>
      </c>
      <c r="D401" s="4">
        <v>306.17999300000002</v>
      </c>
      <c r="E401" s="4">
        <v>322.55999800000001</v>
      </c>
      <c r="F401" s="4">
        <v>322.55999800000001</v>
      </c>
      <c r="G401" s="5">
        <v>4020730000</v>
      </c>
    </row>
    <row r="402" spans="1:7" x14ac:dyDescent="0.25">
      <c r="A402" s="2">
        <v>33055</v>
      </c>
      <c r="B402" s="4">
        <v>358.01998900000001</v>
      </c>
      <c r="C402" s="4">
        <v>369.77999899999998</v>
      </c>
      <c r="D402" s="4">
        <v>350.08999599999999</v>
      </c>
      <c r="E402" s="4">
        <v>356.14999399999999</v>
      </c>
      <c r="F402" s="4">
        <v>356.14999399999999</v>
      </c>
      <c r="G402" s="5">
        <v>3373540000</v>
      </c>
    </row>
    <row r="403" spans="1:7" x14ac:dyDescent="0.25">
      <c r="A403" s="2">
        <v>33025</v>
      </c>
      <c r="B403" s="4">
        <v>361.26001000000002</v>
      </c>
      <c r="C403" s="4">
        <v>368.77999899999998</v>
      </c>
      <c r="D403" s="4">
        <v>351.23001099999999</v>
      </c>
      <c r="E403" s="4">
        <v>358.01998900000001</v>
      </c>
      <c r="F403" s="4">
        <v>358.01998900000001</v>
      </c>
      <c r="G403" s="5">
        <v>3226280000</v>
      </c>
    </row>
    <row r="404" spans="1:7" x14ac:dyDescent="0.25">
      <c r="A404" s="2">
        <v>32994</v>
      </c>
      <c r="B404" s="4">
        <v>330.79998799999998</v>
      </c>
      <c r="C404" s="4">
        <v>362.26001000000002</v>
      </c>
      <c r="D404" s="4">
        <v>330.79998799999998</v>
      </c>
      <c r="E404" s="4">
        <v>361.23001099999999</v>
      </c>
      <c r="F404" s="4">
        <v>361.23001099999999</v>
      </c>
      <c r="G404" s="5">
        <v>3596680000</v>
      </c>
    </row>
    <row r="405" spans="1:7" x14ac:dyDescent="0.25">
      <c r="A405" s="2">
        <v>32964</v>
      </c>
      <c r="B405" s="4">
        <v>339.94000199999999</v>
      </c>
      <c r="C405" s="4">
        <v>347.29998799999998</v>
      </c>
      <c r="D405" s="4">
        <v>327.76001000000002</v>
      </c>
      <c r="E405" s="4">
        <v>330.79998799999998</v>
      </c>
      <c r="F405" s="4">
        <v>330.79998799999998</v>
      </c>
      <c r="G405" s="5">
        <v>2801220000</v>
      </c>
    </row>
    <row r="406" spans="1:7" x14ac:dyDescent="0.25">
      <c r="A406" s="2">
        <v>32933</v>
      </c>
      <c r="B406" s="4">
        <v>331.89001500000001</v>
      </c>
      <c r="C406" s="4">
        <v>344.48998999999998</v>
      </c>
      <c r="D406" s="4">
        <v>331.07998700000002</v>
      </c>
      <c r="E406" s="4">
        <v>339.94000199999999</v>
      </c>
      <c r="F406" s="4">
        <v>339.94000199999999</v>
      </c>
      <c r="G406" s="5">
        <v>3283280000</v>
      </c>
    </row>
    <row r="407" spans="1:7" x14ac:dyDescent="0.25">
      <c r="A407" s="2">
        <v>32905</v>
      </c>
      <c r="B407" s="4">
        <v>329.07998700000002</v>
      </c>
      <c r="C407" s="4">
        <v>336.08999599999999</v>
      </c>
      <c r="D407" s="4">
        <v>322.10000600000001</v>
      </c>
      <c r="E407" s="4">
        <v>331.89001500000001</v>
      </c>
      <c r="F407" s="4">
        <v>331.89001500000001</v>
      </c>
      <c r="G407" s="5">
        <v>2961970000</v>
      </c>
    </row>
    <row r="408" spans="1:7" x14ac:dyDescent="0.25">
      <c r="A408" s="2">
        <v>32874</v>
      </c>
      <c r="B408" s="4">
        <v>353.39999399999999</v>
      </c>
      <c r="C408" s="4">
        <v>360.58999599999999</v>
      </c>
      <c r="D408" s="4">
        <v>319.82998700000002</v>
      </c>
      <c r="E408" s="4">
        <v>329.07998700000002</v>
      </c>
      <c r="F408" s="4">
        <v>329.07998700000002</v>
      </c>
      <c r="G408" s="5">
        <v>3793250000</v>
      </c>
    </row>
    <row r="409" spans="1:7" x14ac:dyDescent="0.25">
      <c r="A409" s="2">
        <v>32843</v>
      </c>
      <c r="B409" s="4">
        <v>346.01001000000002</v>
      </c>
      <c r="C409" s="4">
        <v>354.10000600000001</v>
      </c>
      <c r="D409" s="4">
        <v>339.63000499999998</v>
      </c>
      <c r="E409" s="4">
        <v>353.39999399999999</v>
      </c>
      <c r="F409" s="4">
        <v>353.39999399999999</v>
      </c>
      <c r="G409" s="5">
        <v>3213420000</v>
      </c>
    </row>
    <row r="410" spans="1:7" x14ac:dyDescent="0.25">
      <c r="A410" s="2">
        <v>32813</v>
      </c>
      <c r="B410" s="4">
        <v>340.35998499999999</v>
      </c>
      <c r="C410" s="4">
        <v>346.5</v>
      </c>
      <c r="D410" s="4">
        <v>330.91000400000001</v>
      </c>
      <c r="E410" s="4">
        <v>345.98998999999998</v>
      </c>
      <c r="F410" s="4">
        <v>345.98998999999998</v>
      </c>
      <c r="G410" s="5">
        <v>3032160000</v>
      </c>
    </row>
    <row r="411" spans="1:7" x14ac:dyDescent="0.25">
      <c r="A411" s="2">
        <v>32782</v>
      </c>
      <c r="B411" s="4">
        <v>349.14999399999999</v>
      </c>
      <c r="C411" s="4">
        <v>360.44000199999999</v>
      </c>
      <c r="D411" s="4">
        <v>327.11999500000002</v>
      </c>
      <c r="E411" s="4">
        <v>340.35998499999999</v>
      </c>
      <c r="F411" s="4">
        <v>340.35998499999999</v>
      </c>
      <c r="G411" s="5">
        <v>4012670000</v>
      </c>
    </row>
    <row r="412" spans="1:7" x14ac:dyDescent="0.25">
      <c r="A412" s="2">
        <v>32752</v>
      </c>
      <c r="B412" s="4">
        <v>351.45001200000002</v>
      </c>
      <c r="C412" s="4">
        <v>354.13000499999998</v>
      </c>
      <c r="D412" s="4">
        <v>341.36999500000002</v>
      </c>
      <c r="E412" s="4">
        <v>349.14999399999999</v>
      </c>
      <c r="F412" s="4">
        <v>349.14999399999999</v>
      </c>
      <c r="G412" s="5">
        <v>3035020000</v>
      </c>
    </row>
    <row r="413" spans="1:7" x14ac:dyDescent="0.25">
      <c r="A413" s="2">
        <v>32721</v>
      </c>
      <c r="B413" s="4">
        <v>346.07998700000002</v>
      </c>
      <c r="C413" s="4">
        <v>352.73001099999999</v>
      </c>
      <c r="D413" s="4">
        <v>339</v>
      </c>
      <c r="E413" s="4">
        <v>351.45001200000002</v>
      </c>
      <c r="F413" s="4">
        <v>351.45001200000002</v>
      </c>
      <c r="G413" s="5">
        <v>3949100000</v>
      </c>
    </row>
    <row r="414" spans="1:7" x14ac:dyDescent="0.25">
      <c r="A414" s="2">
        <v>32690</v>
      </c>
      <c r="B414" s="4">
        <v>317.98001099999999</v>
      </c>
      <c r="C414" s="4">
        <v>346.07998700000002</v>
      </c>
      <c r="D414" s="4">
        <v>317.26001000000002</v>
      </c>
      <c r="E414" s="4">
        <v>346.07998700000002</v>
      </c>
      <c r="F414" s="4">
        <v>346.07998700000002</v>
      </c>
      <c r="G414" s="5">
        <v>3249030000</v>
      </c>
    </row>
    <row r="415" spans="1:7" x14ac:dyDescent="0.25">
      <c r="A415" s="2">
        <v>32660</v>
      </c>
      <c r="B415" s="4">
        <v>320.51001000000002</v>
      </c>
      <c r="C415" s="4">
        <v>329.19000199999999</v>
      </c>
      <c r="D415" s="4">
        <v>314.38000499999998</v>
      </c>
      <c r="E415" s="4">
        <v>317.98001099999999</v>
      </c>
      <c r="F415" s="4">
        <v>317.98001099999999</v>
      </c>
      <c r="G415" s="5">
        <v>3966590000</v>
      </c>
    </row>
    <row r="416" spans="1:7" x14ac:dyDescent="0.25">
      <c r="A416" s="2">
        <v>32629</v>
      </c>
      <c r="B416" s="4">
        <v>309.64001500000001</v>
      </c>
      <c r="C416" s="4">
        <v>323.05999800000001</v>
      </c>
      <c r="D416" s="4">
        <v>304.05999800000001</v>
      </c>
      <c r="E416" s="4">
        <v>320.51998900000001</v>
      </c>
      <c r="F416" s="4">
        <v>320.51998900000001</v>
      </c>
      <c r="G416" s="5">
        <v>3747320000</v>
      </c>
    </row>
    <row r="417" spans="1:7" x14ac:dyDescent="0.25">
      <c r="A417" s="2">
        <v>32599</v>
      </c>
      <c r="B417" s="4">
        <v>294.86999500000002</v>
      </c>
      <c r="C417" s="4">
        <v>310.45001200000002</v>
      </c>
      <c r="D417" s="4">
        <v>294.35000600000001</v>
      </c>
      <c r="E417" s="4">
        <v>309.64001500000001</v>
      </c>
      <c r="F417" s="4">
        <v>309.64001500000001</v>
      </c>
      <c r="G417" s="5">
        <v>3237250000</v>
      </c>
    </row>
    <row r="418" spans="1:7" x14ac:dyDescent="0.25">
      <c r="A418" s="2">
        <v>32568</v>
      </c>
      <c r="B418" s="4">
        <v>288.85998499999999</v>
      </c>
      <c r="C418" s="4">
        <v>299.98998999999998</v>
      </c>
      <c r="D418" s="4">
        <v>286.459991</v>
      </c>
      <c r="E418" s="4">
        <v>294.86999500000002</v>
      </c>
      <c r="F418" s="4">
        <v>294.86999500000002</v>
      </c>
      <c r="G418" s="5">
        <v>3504530000</v>
      </c>
    </row>
    <row r="419" spans="1:7" x14ac:dyDescent="0.25">
      <c r="A419" s="2">
        <v>32540</v>
      </c>
      <c r="B419" s="4">
        <v>297.47000100000002</v>
      </c>
      <c r="C419" s="4">
        <v>300.57000699999998</v>
      </c>
      <c r="D419" s="4">
        <v>286.26001000000002</v>
      </c>
      <c r="E419" s="4">
        <v>288.85998499999999</v>
      </c>
      <c r="F419" s="4">
        <v>288.85998499999999</v>
      </c>
      <c r="G419" s="5">
        <v>3216280000</v>
      </c>
    </row>
    <row r="420" spans="1:7" x14ac:dyDescent="0.25">
      <c r="A420" s="2">
        <v>32509</v>
      </c>
      <c r="B420" s="4">
        <v>277.72000100000002</v>
      </c>
      <c r="C420" s="4">
        <v>297.51001000000002</v>
      </c>
      <c r="D420" s="4">
        <v>273.80999800000001</v>
      </c>
      <c r="E420" s="4">
        <v>297.47000100000002</v>
      </c>
      <c r="F420" s="4">
        <v>297.47000100000002</v>
      </c>
      <c r="G420" s="5">
        <v>3532220000</v>
      </c>
    </row>
    <row r="421" spans="1:7" x14ac:dyDescent="0.25">
      <c r="A421" s="2">
        <v>32478</v>
      </c>
      <c r="B421" s="4">
        <v>273.67999300000002</v>
      </c>
      <c r="C421" s="4">
        <v>280.45001200000002</v>
      </c>
      <c r="D421" s="4">
        <v>270.47000100000002</v>
      </c>
      <c r="E421" s="4">
        <v>277.72000100000002</v>
      </c>
      <c r="F421" s="4">
        <v>277.72000100000002</v>
      </c>
      <c r="G421" s="5">
        <v>2844900000</v>
      </c>
    </row>
    <row r="422" spans="1:7" x14ac:dyDescent="0.25">
      <c r="A422" s="2">
        <v>32448</v>
      </c>
      <c r="B422" s="4">
        <v>278.97000100000002</v>
      </c>
      <c r="C422" s="4">
        <v>280.36999500000002</v>
      </c>
      <c r="D422" s="4">
        <v>262.85000600000001</v>
      </c>
      <c r="E422" s="4">
        <v>273.70001200000002</v>
      </c>
      <c r="F422" s="4">
        <v>273.70001200000002</v>
      </c>
      <c r="G422" s="5">
        <v>2822820000</v>
      </c>
    </row>
    <row r="423" spans="1:7" x14ac:dyDescent="0.25">
      <c r="A423" s="2">
        <v>32417</v>
      </c>
      <c r="B423" s="4">
        <v>271.89001500000001</v>
      </c>
      <c r="C423" s="4">
        <v>283.95001200000002</v>
      </c>
      <c r="D423" s="4">
        <v>268.83999599999999</v>
      </c>
      <c r="E423" s="4">
        <v>278.97000100000002</v>
      </c>
      <c r="F423" s="4">
        <v>278.97000100000002</v>
      </c>
      <c r="G423" s="5">
        <v>3415160000</v>
      </c>
    </row>
    <row r="424" spans="1:7" x14ac:dyDescent="0.25">
      <c r="A424" s="2">
        <v>32387</v>
      </c>
      <c r="B424" s="4">
        <v>261.51998900000001</v>
      </c>
      <c r="C424" s="4">
        <v>274.86999500000002</v>
      </c>
      <c r="D424" s="4">
        <v>256.98001099999999</v>
      </c>
      <c r="E424" s="4">
        <v>271.91000400000001</v>
      </c>
      <c r="F424" s="4">
        <v>271.91000400000001</v>
      </c>
      <c r="G424" s="5">
        <v>3059450000</v>
      </c>
    </row>
    <row r="425" spans="1:7" x14ac:dyDescent="0.25">
      <c r="A425" s="2">
        <v>32356</v>
      </c>
      <c r="B425" s="4">
        <v>272.02999899999998</v>
      </c>
      <c r="C425" s="4">
        <v>274.20001200000002</v>
      </c>
      <c r="D425" s="4">
        <v>256.52999899999998</v>
      </c>
      <c r="E425" s="4">
        <v>261.51998900000001</v>
      </c>
      <c r="F425" s="4">
        <v>261.51998900000001</v>
      </c>
      <c r="G425" s="5">
        <v>3327470000</v>
      </c>
    </row>
    <row r="426" spans="1:7" x14ac:dyDescent="0.25">
      <c r="A426" s="2">
        <v>32325</v>
      </c>
      <c r="B426" s="4">
        <v>273.5</v>
      </c>
      <c r="C426" s="4">
        <v>276.35998499999999</v>
      </c>
      <c r="D426" s="4">
        <v>262.48001099999999</v>
      </c>
      <c r="E426" s="4">
        <v>272.01998900000001</v>
      </c>
      <c r="F426" s="4">
        <v>272.01998900000001</v>
      </c>
      <c r="G426" s="5">
        <v>3338470000</v>
      </c>
    </row>
    <row r="427" spans="1:7" x14ac:dyDescent="0.25">
      <c r="A427" s="2">
        <v>32295</v>
      </c>
      <c r="B427" s="4">
        <v>262.16000400000001</v>
      </c>
      <c r="C427" s="4">
        <v>276.88000499999998</v>
      </c>
      <c r="D427" s="4">
        <v>262.10000600000001</v>
      </c>
      <c r="E427" s="4">
        <v>273.5</v>
      </c>
      <c r="F427" s="4">
        <v>273.5</v>
      </c>
      <c r="G427" s="5">
        <v>4306710000</v>
      </c>
    </row>
    <row r="428" spans="1:7" x14ac:dyDescent="0.25">
      <c r="A428" s="2">
        <v>32264</v>
      </c>
      <c r="B428" s="4">
        <v>261.35998499999999</v>
      </c>
      <c r="C428" s="4">
        <v>263.70001200000002</v>
      </c>
      <c r="D428" s="4">
        <v>248.85000600000001</v>
      </c>
      <c r="E428" s="4">
        <v>262.16000400000001</v>
      </c>
      <c r="F428" s="4">
        <v>262.16000400000001</v>
      </c>
      <c r="G428" s="5">
        <v>3231370000</v>
      </c>
    </row>
    <row r="429" spans="1:7" x14ac:dyDescent="0.25">
      <c r="A429" s="2">
        <v>32234</v>
      </c>
      <c r="B429" s="4">
        <v>258.89001500000001</v>
      </c>
      <c r="C429" s="4">
        <v>272.04998799999998</v>
      </c>
      <c r="D429" s="4">
        <v>254.71000699999999</v>
      </c>
      <c r="E429" s="4">
        <v>261.32998700000002</v>
      </c>
      <c r="F429" s="4">
        <v>261.32998700000002</v>
      </c>
      <c r="G429" s="5">
        <v>3260760000</v>
      </c>
    </row>
    <row r="430" spans="1:7" x14ac:dyDescent="0.25">
      <c r="A430" s="2">
        <v>32203</v>
      </c>
      <c r="B430" s="4">
        <v>267.82000699999998</v>
      </c>
      <c r="C430" s="4">
        <v>272.64001500000001</v>
      </c>
      <c r="D430" s="4">
        <v>256.07000699999998</v>
      </c>
      <c r="E430" s="4">
        <v>258.89001500000001</v>
      </c>
      <c r="F430" s="4">
        <v>258.89001500000001</v>
      </c>
      <c r="G430" s="5">
        <v>4052970000</v>
      </c>
    </row>
    <row r="431" spans="1:7" x14ac:dyDescent="0.25">
      <c r="A431" s="2">
        <v>32174</v>
      </c>
      <c r="B431" s="4">
        <v>257.04998799999998</v>
      </c>
      <c r="C431" s="4">
        <v>267.82000699999998</v>
      </c>
      <c r="D431" s="4">
        <v>247.820007</v>
      </c>
      <c r="E431" s="4">
        <v>267.82000699999998</v>
      </c>
      <c r="F431" s="4">
        <v>267.82000699999998</v>
      </c>
      <c r="G431" s="5">
        <v>3693240000</v>
      </c>
    </row>
    <row r="432" spans="1:7" x14ac:dyDescent="0.25">
      <c r="A432" s="2">
        <v>32143</v>
      </c>
      <c r="B432" s="4">
        <v>247.10000600000001</v>
      </c>
      <c r="C432" s="4">
        <v>261.77999899999998</v>
      </c>
      <c r="D432" s="4">
        <v>240.16999799999999</v>
      </c>
      <c r="E432" s="4">
        <v>257.07000699999998</v>
      </c>
      <c r="F432" s="4">
        <v>257.07000699999998</v>
      </c>
      <c r="G432" s="5">
        <v>3494700000</v>
      </c>
    </row>
    <row r="433" spans="1:7" x14ac:dyDescent="0.25">
      <c r="A433" s="2">
        <v>32112</v>
      </c>
      <c r="B433" s="4">
        <v>230.320007</v>
      </c>
      <c r="C433" s="4">
        <v>253.35000600000001</v>
      </c>
      <c r="D433" s="4">
        <v>221.240005</v>
      </c>
      <c r="E433" s="4">
        <v>247.08000200000001</v>
      </c>
      <c r="F433" s="4">
        <v>247.08000200000001</v>
      </c>
      <c r="G433" s="5">
        <v>3926750000</v>
      </c>
    </row>
    <row r="434" spans="1:7" x14ac:dyDescent="0.25">
      <c r="A434" s="2">
        <v>32082</v>
      </c>
      <c r="B434" s="4">
        <v>251.729996</v>
      </c>
      <c r="C434" s="4">
        <v>257.209991</v>
      </c>
      <c r="D434" s="4">
        <v>225.75</v>
      </c>
      <c r="E434" s="4">
        <v>230.300003</v>
      </c>
      <c r="F434" s="4">
        <v>230.300003</v>
      </c>
      <c r="G434" s="5">
        <v>3589530000</v>
      </c>
    </row>
    <row r="435" spans="1:7" x14ac:dyDescent="0.25">
      <c r="A435" s="2">
        <v>32051</v>
      </c>
      <c r="B435" s="4">
        <v>321.82998700000002</v>
      </c>
      <c r="C435" s="4">
        <v>328.94000199999999</v>
      </c>
      <c r="D435" s="4">
        <v>216.46000699999999</v>
      </c>
      <c r="E435" s="4">
        <v>251.78999300000001</v>
      </c>
      <c r="F435" s="4">
        <v>251.78999300000001</v>
      </c>
      <c r="G435" s="5">
        <v>6094500000</v>
      </c>
    </row>
    <row r="436" spans="1:7" x14ac:dyDescent="0.25">
      <c r="A436" s="2">
        <v>32021</v>
      </c>
      <c r="B436" s="4">
        <v>329.80999800000001</v>
      </c>
      <c r="C436" s="4">
        <v>332.17999300000002</v>
      </c>
      <c r="D436" s="4">
        <v>308.55999800000001</v>
      </c>
      <c r="E436" s="4">
        <v>321.82998700000002</v>
      </c>
      <c r="F436" s="4">
        <v>321.82998700000002</v>
      </c>
      <c r="G436" s="5">
        <v>3723200000</v>
      </c>
    </row>
    <row r="437" spans="1:7" x14ac:dyDescent="0.25">
      <c r="A437" s="2">
        <v>31990</v>
      </c>
      <c r="B437" s="4">
        <v>318.61999500000002</v>
      </c>
      <c r="C437" s="4">
        <v>337.89001500000001</v>
      </c>
      <c r="D437" s="4">
        <v>314.51001000000002</v>
      </c>
      <c r="E437" s="4">
        <v>329.79998799999998</v>
      </c>
      <c r="F437" s="4">
        <v>329.79998799999998</v>
      </c>
      <c r="G437" s="5">
        <v>4062400000</v>
      </c>
    </row>
    <row r="438" spans="1:7" x14ac:dyDescent="0.25">
      <c r="A438" s="2">
        <v>31959</v>
      </c>
      <c r="B438" s="4">
        <v>303.98998999999998</v>
      </c>
      <c r="C438" s="4">
        <v>318.85000600000001</v>
      </c>
      <c r="D438" s="4">
        <v>302.52999899999998</v>
      </c>
      <c r="E438" s="4">
        <v>318.66000400000001</v>
      </c>
      <c r="F438" s="4">
        <v>318.66000400000001</v>
      </c>
      <c r="G438" s="5">
        <v>3966400000</v>
      </c>
    </row>
    <row r="439" spans="1:7" x14ac:dyDescent="0.25">
      <c r="A439" s="2">
        <v>31929</v>
      </c>
      <c r="B439" s="4">
        <v>290.11999500000002</v>
      </c>
      <c r="C439" s="4">
        <v>310.26998900000001</v>
      </c>
      <c r="D439" s="4">
        <v>286.92999300000002</v>
      </c>
      <c r="E439" s="4">
        <v>304</v>
      </c>
      <c r="F439" s="4">
        <v>304</v>
      </c>
      <c r="G439" s="5">
        <v>3595000000</v>
      </c>
    </row>
    <row r="440" spans="1:7" x14ac:dyDescent="0.25">
      <c r="A440" s="2">
        <v>31898</v>
      </c>
      <c r="B440" s="4">
        <v>286.98998999999998</v>
      </c>
      <c r="C440" s="4">
        <v>298.69000199999999</v>
      </c>
      <c r="D440" s="4">
        <v>277.01001000000002</v>
      </c>
      <c r="E440" s="4">
        <v>290.10000600000001</v>
      </c>
      <c r="F440" s="4">
        <v>290.10000600000001</v>
      </c>
      <c r="G440" s="5">
        <v>3417700000</v>
      </c>
    </row>
    <row r="441" spans="1:7" x14ac:dyDescent="0.25">
      <c r="A441" s="2">
        <v>31868</v>
      </c>
      <c r="B441" s="4">
        <v>291.58999599999999</v>
      </c>
      <c r="C441" s="4">
        <v>303.64999399999999</v>
      </c>
      <c r="D441" s="4">
        <v>275.67001299999998</v>
      </c>
      <c r="E441" s="4">
        <v>288.35998499999999</v>
      </c>
      <c r="F441" s="4">
        <v>288.35998499999999</v>
      </c>
      <c r="G441" s="5">
        <v>3931700000</v>
      </c>
    </row>
    <row r="442" spans="1:7" x14ac:dyDescent="0.25">
      <c r="A442" s="2">
        <v>31837</v>
      </c>
      <c r="B442" s="4">
        <v>284.17001299999998</v>
      </c>
      <c r="C442" s="4">
        <v>302.72000100000002</v>
      </c>
      <c r="D442" s="4">
        <v>282.29998799999998</v>
      </c>
      <c r="E442" s="4">
        <v>291.70001200000002</v>
      </c>
      <c r="F442" s="4">
        <v>291.70001200000002</v>
      </c>
      <c r="G442" s="5">
        <v>3965100000</v>
      </c>
    </row>
    <row r="443" spans="1:7" x14ac:dyDescent="0.25">
      <c r="A443" s="2">
        <v>31809</v>
      </c>
      <c r="B443" s="4">
        <v>274.07998700000002</v>
      </c>
      <c r="C443" s="4">
        <v>287.54998799999998</v>
      </c>
      <c r="D443" s="4">
        <v>273.16000400000001</v>
      </c>
      <c r="E443" s="4">
        <v>284.20001200000002</v>
      </c>
      <c r="F443" s="4">
        <v>284.20001200000002</v>
      </c>
      <c r="G443" s="5">
        <v>3485300000</v>
      </c>
    </row>
    <row r="444" spans="1:7" x14ac:dyDescent="0.25">
      <c r="A444" s="2">
        <v>31778</v>
      </c>
      <c r="B444" s="4">
        <v>242.16999799999999</v>
      </c>
      <c r="C444" s="4">
        <v>280.959991</v>
      </c>
      <c r="D444" s="4">
        <v>242.16999799999999</v>
      </c>
      <c r="E444" s="4">
        <v>274.07998700000002</v>
      </c>
      <c r="F444" s="4">
        <v>274.07998700000002</v>
      </c>
      <c r="G444" s="5">
        <v>4040880000</v>
      </c>
    </row>
    <row r="445" spans="1:7" x14ac:dyDescent="0.25">
      <c r="A445" s="2">
        <v>31747</v>
      </c>
      <c r="B445" s="4">
        <v>249.220001</v>
      </c>
      <c r="C445" s="4">
        <v>254.86999499999999</v>
      </c>
      <c r="D445" s="4">
        <v>241.279999</v>
      </c>
      <c r="E445" s="4">
        <v>242.16999799999999</v>
      </c>
      <c r="F445" s="4">
        <v>242.16999799999999</v>
      </c>
      <c r="G445" s="5">
        <v>3260870000</v>
      </c>
    </row>
    <row r="446" spans="1:7" x14ac:dyDescent="0.25">
      <c r="A446" s="2">
        <v>31717</v>
      </c>
      <c r="B446" s="4">
        <v>243.970001</v>
      </c>
      <c r="C446" s="4">
        <v>249.220001</v>
      </c>
      <c r="D446" s="4">
        <v>235.509995</v>
      </c>
      <c r="E446" s="4">
        <v>249.220001</v>
      </c>
      <c r="F446" s="4">
        <v>249.220001</v>
      </c>
      <c r="G446" s="5">
        <v>2940830000</v>
      </c>
    </row>
    <row r="447" spans="1:7" x14ac:dyDescent="0.25">
      <c r="A447" s="2">
        <v>31686</v>
      </c>
      <c r="B447" s="4">
        <v>231.320007</v>
      </c>
      <c r="C447" s="4">
        <v>244.509995</v>
      </c>
      <c r="D447" s="4">
        <v>231.320007</v>
      </c>
      <c r="E447" s="4">
        <v>243.979996</v>
      </c>
      <c r="F447" s="4">
        <v>243.979996</v>
      </c>
      <c r="G447" s="5">
        <v>3016740000</v>
      </c>
    </row>
    <row r="448" spans="1:7" x14ac:dyDescent="0.25">
      <c r="A448" s="2">
        <v>31656</v>
      </c>
      <c r="B448" s="4">
        <v>252.929993</v>
      </c>
      <c r="C448" s="4">
        <v>254.13000500000001</v>
      </c>
      <c r="D448" s="4">
        <v>228.08000200000001</v>
      </c>
      <c r="E448" s="4">
        <v>231.320007</v>
      </c>
      <c r="F448" s="4">
        <v>231.320007</v>
      </c>
      <c r="G448" s="5">
        <v>3166300000</v>
      </c>
    </row>
    <row r="449" spans="1:7" x14ac:dyDescent="0.25">
      <c r="A449" s="2">
        <v>31625</v>
      </c>
      <c r="B449" s="4">
        <v>236.11999499999999</v>
      </c>
      <c r="C449" s="4">
        <v>254.240005</v>
      </c>
      <c r="D449" s="4">
        <v>231.91999799999999</v>
      </c>
      <c r="E449" s="4">
        <v>252.929993</v>
      </c>
      <c r="F449" s="4">
        <v>252.929993</v>
      </c>
      <c r="G449" s="5">
        <v>2701900000</v>
      </c>
    </row>
    <row r="450" spans="1:7" x14ac:dyDescent="0.25">
      <c r="A450" s="2">
        <v>31594</v>
      </c>
      <c r="B450" s="4">
        <v>250.66999799999999</v>
      </c>
      <c r="C450" s="4">
        <v>253.199997</v>
      </c>
      <c r="D450" s="4">
        <v>233.070007</v>
      </c>
      <c r="E450" s="4">
        <v>236.11999499999999</v>
      </c>
      <c r="F450" s="4">
        <v>236.11999499999999</v>
      </c>
      <c r="G450" s="5">
        <v>3029900000</v>
      </c>
    </row>
    <row r="451" spans="1:7" x14ac:dyDescent="0.25">
      <c r="A451" s="2">
        <v>31564</v>
      </c>
      <c r="B451" s="4">
        <v>246.03999300000001</v>
      </c>
      <c r="C451" s="4">
        <v>251.80999800000001</v>
      </c>
      <c r="D451" s="4">
        <v>238.229996</v>
      </c>
      <c r="E451" s="4">
        <v>250.83999600000001</v>
      </c>
      <c r="F451" s="4">
        <v>250.83999600000001</v>
      </c>
      <c r="G451" s="5">
        <v>2649600000</v>
      </c>
    </row>
    <row r="452" spans="1:7" x14ac:dyDescent="0.25">
      <c r="A452" s="2">
        <v>31533</v>
      </c>
      <c r="B452" s="4">
        <v>235.520004</v>
      </c>
      <c r="C452" s="4">
        <v>249.19000199999999</v>
      </c>
      <c r="D452" s="4">
        <v>232.259995</v>
      </c>
      <c r="E452" s="4">
        <v>247.35000600000001</v>
      </c>
      <c r="F452" s="4">
        <v>247.35000600000001</v>
      </c>
      <c r="G452" s="5">
        <v>2680240000</v>
      </c>
    </row>
    <row r="453" spans="1:7" x14ac:dyDescent="0.25">
      <c r="A453" s="2">
        <v>31503</v>
      </c>
      <c r="B453" s="4">
        <v>238.89999399999999</v>
      </c>
      <c r="C453" s="4">
        <v>245.470001</v>
      </c>
      <c r="D453" s="4">
        <v>226.300003</v>
      </c>
      <c r="E453" s="4">
        <v>235.520004</v>
      </c>
      <c r="F453" s="4">
        <v>235.520004</v>
      </c>
      <c r="G453" s="5">
        <v>3240400000</v>
      </c>
    </row>
    <row r="454" spans="1:7" x14ac:dyDescent="0.25">
      <c r="A454" s="2">
        <v>31472</v>
      </c>
      <c r="B454" s="4">
        <v>226.91999799999999</v>
      </c>
      <c r="C454" s="4">
        <v>240.11000100000001</v>
      </c>
      <c r="D454" s="4">
        <v>222.179993</v>
      </c>
      <c r="E454" s="4">
        <v>238.89999399999999</v>
      </c>
      <c r="F454" s="4">
        <v>238.89999399999999</v>
      </c>
      <c r="G454" s="5">
        <v>3214600000</v>
      </c>
    </row>
    <row r="455" spans="1:7" x14ac:dyDescent="0.25">
      <c r="A455" s="2">
        <v>31444</v>
      </c>
      <c r="B455" s="4">
        <v>211.779999</v>
      </c>
      <c r="C455" s="4">
        <v>227.91999799999999</v>
      </c>
      <c r="D455" s="4">
        <v>210.820007</v>
      </c>
      <c r="E455" s="4">
        <v>226.91999799999999</v>
      </c>
      <c r="F455" s="4">
        <v>226.91999799999999</v>
      </c>
      <c r="G455" s="5">
        <v>2899100000</v>
      </c>
    </row>
    <row r="456" spans="1:7" x14ac:dyDescent="0.25">
      <c r="A456" s="2">
        <v>31413</v>
      </c>
      <c r="B456" s="4">
        <v>211.279999</v>
      </c>
      <c r="C456" s="4">
        <v>214.570007</v>
      </c>
      <c r="D456" s="4">
        <v>202.60000600000001</v>
      </c>
      <c r="E456" s="4">
        <v>211.779999</v>
      </c>
      <c r="F456" s="4">
        <v>211.779999</v>
      </c>
      <c r="G456" s="5">
        <v>2879010000</v>
      </c>
    </row>
    <row r="457" spans="1:7" x14ac:dyDescent="0.25">
      <c r="A457" s="2">
        <v>31382</v>
      </c>
      <c r="B457" s="4">
        <v>202.16999799999999</v>
      </c>
      <c r="C457" s="4">
        <v>213.08000200000001</v>
      </c>
      <c r="D457" s="4">
        <v>200.10000600000001</v>
      </c>
      <c r="E457" s="4">
        <v>211.279999</v>
      </c>
      <c r="F457" s="4">
        <v>211.279999</v>
      </c>
      <c r="G457" s="5">
        <v>2804380000</v>
      </c>
    </row>
    <row r="458" spans="1:7" x14ac:dyDescent="0.25">
      <c r="A458" s="2">
        <v>31352</v>
      </c>
      <c r="B458" s="4">
        <v>189.820007</v>
      </c>
      <c r="C458" s="4">
        <v>203.39999399999999</v>
      </c>
      <c r="D458" s="4">
        <v>189.36999499999999</v>
      </c>
      <c r="E458" s="4">
        <v>202.16999799999999</v>
      </c>
      <c r="F458" s="4">
        <v>202.16999799999999</v>
      </c>
      <c r="G458" s="5">
        <v>2445370000</v>
      </c>
    </row>
    <row r="459" spans="1:7" x14ac:dyDescent="0.25">
      <c r="A459" s="2">
        <v>31321</v>
      </c>
      <c r="B459" s="4">
        <v>182.05999800000001</v>
      </c>
      <c r="C459" s="4">
        <v>190.14999399999999</v>
      </c>
      <c r="D459" s="4">
        <v>181.16000399999999</v>
      </c>
      <c r="E459" s="4">
        <v>189.820007</v>
      </c>
      <c r="F459" s="4">
        <v>189.820007</v>
      </c>
      <c r="G459" s="5">
        <v>2543240000</v>
      </c>
    </row>
    <row r="460" spans="1:7" x14ac:dyDescent="0.25">
      <c r="A460" s="2">
        <v>31291</v>
      </c>
      <c r="B460" s="4">
        <v>188.63000500000001</v>
      </c>
      <c r="C460" s="4">
        <v>188.800003</v>
      </c>
      <c r="D460" s="4">
        <v>179.449997</v>
      </c>
      <c r="E460" s="4">
        <v>182.08000200000001</v>
      </c>
      <c r="F460" s="4">
        <v>182.08000200000001</v>
      </c>
      <c r="G460" s="5">
        <v>1860160000</v>
      </c>
    </row>
    <row r="461" spans="1:7" x14ac:dyDescent="0.25">
      <c r="A461" s="2">
        <v>31260</v>
      </c>
      <c r="B461" s="4">
        <v>190.91999799999999</v>
      </c>
      <c r="C461" s="4">
        <v>192.16999799999999</v>
      </c>
      <c r="D461" s="4">
        <v>186.10000600000001</v>
      </c>
      <c r="E461" s="4">
        <v>188.63000500000001</v>
      </c>
      <c r="F461" s="4">
        <v>188.63000500000001</v>
      </c>
      <c r="G461" s="5">
        <v>1923200000</v>
      </c>
    </row>
    <row r="462" spans="1:7" x14ac:dyDescent="0.25">
      <c r="A462" s="2">
        <v>31229</v>
      </c>
      <c r="B462" s="4">
        <v>191.85000600000001</v>
      </c>
      <c r="C462" s="4">
        <v>196.070007</v>
      </c>
      <c r="D462" s="4">
        <v>189.300003</v>
      </c>
      <c r="E462" s="4">
        <v>190.91999799999999</v>
      </c>
      <c r="F462" s="4">
        <v>190.91999799999999</v>
      </c>
      <c r="G462" s="5">
        <v>2463070000</v>
      </c>
    </row>
    <row r="463" spans="1:7" x14ac:dyDescent="0.25">
      <c r="A463" s="2">
        <v>31199</v>
      </c>
      <c r="B463" s="4">
        <v>189.550003</v>
      </c>
      <c r="C463" s="4">
        <v>191.85000600000001</v>
      </c>
      <c r="D463" s="4">
        <v>185.029999</v>
      </c>
      <c r="E463" s="4">
        <v>191.85000600000001</v>
      </c>
      <c r="F463" s="4">
        <v>191.85000600000001</v>
      </c>
      <c r="G463" s="5">
        <v>2117000000</v>
      </c>
    </row>
    <row r="464" spans="1:7" x14ac:dyDescent="0.25">
      <c r="A464" s="2">
        <v>31168</v>
      </c>
      <c r="B464" s="4">
        <v>179.83000200000001</v>
      </c>
      <c r="C464" s="4">
        <v>189.979996</v>
      </c>
      <c r="D464" s="4">
        <v>178.35000600000001</v>
      </c>
      <c r="E464" s="4">
        <v>189.550003</v>
      </c>
      <c r="F464" s="4">
        <v>189.550003</v>
      </c>
      <c r="G464" s="5">
        <v>2350340000</v>
      </c>
    </row>
    <row r="465" spans="1:7" x14ac:dyDescent="0.25">
      <c r="A465" s="2">
        <v>31138</v>
      </c>
      <c r="B465" s="4">
        <v>180.66000399999999</v>
      </c>
      <c r="C465" s="4">
        <v>183.61000100000001</v>
      </c>
      <c r="D465" s="4">
        <v>177.86000100000001</v>
      </c>
      <c r="E465" s="4">
        <v>179.83000200000001</v>
      </c>
      <c r="F465" s="4">
        <v>179.83000200000001</v>
      </c>
      <c r="G465" s="5">
        <v>1981880000</v>
      </c>
    </row>
    <row r="466" spans="1:7" x14ac:dyDescent="0.25">
      <c r="A466" s="2">
        <v>31107</v>
      </c>
      <c r="B466" s="4">
        <v>181.179993</v>
      </c>
      <c r="C466" s="4">
        <v>183.88999899999999</v>
      </c>
      <c r="D466" s="4">
        <v>176.529999</v>
      </c>
      <c r="E466" s="4">
        <v>180.66000399999999</v>
      </c>
      <c r="F466" s="4">
        <v>180.66000399999999</v>
      </c>
      <c r="G466" s="5">
        <v>2153090000</v>
      </c>
    </row>
    <row r="467" spans="1:7" x14ac:dyDescent="0.25">
      <c r="A467" s="2">
        <v>31079</v>
      </c>
      <c r="B467" s="4">
        <v>179.63000500000001</v>
      </c>
      <c r="C467" s="4">
        <v>183.949997</v>
      </c>
      <c r="D467" s="4">
        <v>177.75</v>
      </c>
      <c r="E467" s="4">
        <v>181.179993</v>
      </c>
      <c r="F467" s="4">
        <v>181.179993</v>
      </c>
      <c r="G467" s="5">
        <v>2194620000</v>
      </c>
    </row>
    <row r="468" spans="1:7" x14ac:dyDescent="0.25">
      <c r="A468" s="2">
        <v>31048</v>
      </c>
      <c r="B468" s="4">
        <v>167.199997</v>
      </c>
      <c r="C468" s="4">
        <v>180.270004</v>
      </c>
      <c r="D468" s="4">
        <v>163.36000100000001</v>
      </c>
      <c r="E468" s="4">
        <v>179.63000500000001</v>
      </c>
      <c r="F468" s="4">
        <v>179.63000500000001</v>
      </c>
      <c r="G468" s="5">
        <v>2673710000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EA89-02FA-4027-9AED-9BCE6160E142}">
  <dimension ref="A2:B10"/>
  <sheetViews>
    <sheetView workbookViewId="0">
      <selection activeCell="B9" sqref="B9"/>
    </sheetView>
  </sheetViews>
  <sheetFormatPr baseColWidth="10" defaultRowHeight="15" x14ac:dyDescent="0.25"/>
  <cols>
    <col min="1" max="1" width="20" customWidth="1"/>
  </cols>
  <sheetData>
    <row r="2" spans="1:2" x14ac:dyDescent="0.25">
      <c r="A2" t="s">
        <v>0</v>
      </c>
      <c r="B2" s="1" t="s">
        <v>1</v>
      </c>
    </row>
    <row r="3" spans="1:2" x14ac:dyDescent="0.25">
      <c r="B3" s="1" t="s">
        <v>15</v>
      </c>
    </row>
    <row r="5" spans="1:2" x14ac:dyDescent="0.25">
      <c r="B5" s="1"/>
    </row>
    <row r="7" spans="1:2" x14ac:dyDescent="0.25">
      <c r="A7" t="s">
        <v>18</v>
      </c>
      <c r="B7" s="1" t="s">
        <v>17</v>
      </c>
    </row>
    <row r="9" spans="1:2" x14ac:dyDescent="0.25">
      <c r="B9" s="1" t="s">
        <v>17</v>
      </c>
    </row>
    <row r="10" spans="1:2" x14ac:dyDescent="0.25">
      <c r="B10">
        <v>-631152000</v>
      </c>
    </row>
  </sheetData>
  <hyperlinks>
    <hyperlink ref="B3" r:id="rId1" xr:uid="{00CC6146-E864-4438-8C23-9441109F3A4A}"/>
    <hyperlink ref="B2" r:id="rId2" xr:uid="{BEBC8240-A040-4668-9DEE-D48C23929782}"/>
    <hyperlink ref="B7" r:id="rId3" xr:uid="{CE2C63BA-2BA1-4062-992F-5C6555C7FE79}"/>
    <hyperlink ref="B9" r:id="rId4" xr:uid="{D84FC536-B3FB-48D0-804E-8CB24A5CE1D8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0 b 0 3 6 9 - 0 c 8 9 - 4 a 1 c - 9 7 9 7 - 9 8 c 5 6 a 6 5 c d 3 e "   x m l n s = " h t t p : / / s c h e m a s . m i c r o s o f t . c o m / D a t a M a s h u p " > A A A A A L I F A A B Q S w M E F A A C A A g A s Z F a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L G R W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k V p X M s q 6 1 6 g C A A A h C A A A E w A c A E Z v c m 1 1 b G F z L 1 N l Y 3 R p b 2 4 x L m 0 g o h g A K K A U A A A A A A A A A A A A A A A A A A A A A A A A A A A A 3 V X R T t s w F H 2 v 1 H + I g l Q V K S R N S s s 0 F K E q r Y B R I C O F T U J b Z Z L b x i O x g + 2 E Z a g f t P 0 G P z Y n Z Z D S b m x j v K w v d Y 7 j e 8 6 9 P k f h 4 A t M i e L N / 8 3 t e q 1 e 4 y F i E C h r 6 m 7 f V d 6 m i A l g U a 4 q t h K B q C n y 5 9 G U + S A B h 2 d 6 n / p p D E Q 0 3 8 G F 7 l A i 5 J o 3 1 V C I h L 8 2 j I m s p X M R 0 R T z i V x S N j W m D C V h u V O u d J 9 n O z i w J Z 9 j N i Z X 9 g P p u n b e h w j H W D 7 a q q Z q i k O j N C b c t j R l Q H w a Y D K 1 u 5 1 W y 9 S k V i r A E 3 k E 9 s N S P 6 I E P q x r p f A 1 d U A 2 x O 0 3 A V x J G I 1 T X r Q 1 Q h f y P V c + y 0 N 7 g A J g v D n v U V P O 7 / B e F H k + i h D j t m B p p e I o T 0 C J p Z A J v v 3 6 U G 7 E E O E T y u K 5 4 O I t 3 l z B r 9 3 c q P 3 e a C B b E 0 W l A A m Y a c q N W k 7 j B y r g s 5 j N 7 j m H e E p k C c E k J V R 6 8 C g T z c e S K g z H T P a m 9 4 H 7 Q I r J V U o u n D G f 7 O O R g o J j Q T B J 4 w t g s 5 m m A t k 4 9 d T 1 G i a r m R Y 9 5 z V c e Z n K o f R R + P e m u 0 q B 5 a Y + w Q Q R H / Q c h Z T q P o 2 N b M u 4 A 4 2 A X p O I o s D 4 u O u 5 z k 4 C D N P A t D e 6 b d P s W K 1 W q z G H L N t q d d u b 7 f Z W p 9 3 A k o l l K L L N m D Y g K 1 j t E H N B W S 7 3 / C g N o B d 8 S r m A w I k o h 9 I r v 3 D x 1 v / k Y u n c J R c f J 0 A W T F y A e 3 g a L o F D e r 2 E l T N c Q u W E l d U 7 Z 4 X K A t 4 n o r u p F 3 K f l Z p 5 R y + a m u q A 7 k L z e E Q V u D K k C r o w j A q + N K j K 3 v 2 o n h F X r 8 j q + G T Q G 4 7 d k 3 1 n M D 4 8 P h r t z T N b / + P Q S s 8 g n S A e o K s y q y j B R t Y u Y Q 6 C G 4 e n w 5 E 7 N F a T l t 8 Q e W J 8 C b n N 3 1 x m L j 8 Q B 7 1 X 6 D 2 7 d M i m 9 e U 3 P y W m 1 b G e y G D 9 3 4 e w / s I p P E N R + v O 7 r s v L X q 1 g + z t Q S w E C L Q A U A A I A C A C x k V p X l S W 5 p 6 g A A A D 5 A A A A E g A A A A A A A A A A A A A A A A A A A A A A Q 2 9 u Z m l n L 1 B h Y 2 t h Z 2 U u e G 1 s U E s B A i 0 A F A A C A A g A s Z F a V w / K 6 a u k A A A A 6 Q A A A B M A A A A A A A A A A A A A A A A A 9 A A A A F t D b 2 5 0 Z W 5 0 X 1 R 5 c G V z X S 5 4 b W x Q S w E C L Q A U A A I A C A C x k V p X M s q 6 1 6 g C A A A h C A A A E w A A A A A A A A A A A A A A A A D l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I A A A A A A A A K M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J T I 2 U D U w M C U y M E 1 v b n R o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y Z h b X A 7 U C A 1 M D A g K D N N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X 1 A 1 M D B f T W 9 u d G h s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T Y 6 M T M 6 M z Q u M z I y N D I z O F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R d W V y e U l E I i B W Y W x 1 Z T 0 i c z F i M z M w N z A w L W Q y Y m Q t N D I 2 N y 0 4 Z m N l L T g y N j Y 1 M T Z l N m Z l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x 1 M D A y N l A 1 M D A g T W 9 u d G h s e S 9 U e X B l I G 1 v Z G l m a c O p L n t E Y X R l L D B 9 J n F 1 b 3 Q 7 L C Z x d W 9 0 O 1 N l Y 3 R p b 2 4 x L 1 N c d T A w M j Z Q N T A w I E 1 v b n R o b H k v V H l w Z S B t b 2 R p Z m n D q T E u e 0 9 w Z W 4 s M X 0 m c X V v d D s s J n F 1 b 3 Q 7 U 2 V j d G l v b j E v U 1 x 1 M D A y N l A 1 M D A g T W 9 u d G h s e S 9 U e X B l I G 1 v Z G l m a c O p M S 5 7 S G l n a C w y f S Z x d W 9 0 O y w m c X V v d D t T Z W N 0 a W 9 u M S 9 T X H U w M D I 2 U D U w M C B N b 2 5 0 a G x 5 L 1 R 5 c G U g b W 9 k a W Z p w 6 k x L n t M b 3 c s M 3 0 m c X V v d D s s J n F 1 b 3 Q 7 U 2 V j d G l v b j E v U 1 x 1 M D A y N l A 1 M D A g T W 9 u d G h s e S 9 U e X B l I G 1 v Z G l m a c O p M S 5 7 Q 2 x v c 2 U s N H 0 m c X V v d D s s J n F 1 b 3 Q 7 U 2 V j d G l v b j E v U 1 x 1 M D A y N l A 1 M D A g T W 9 u d G h s e S 9 U e X B l I G 1 v Z G l m a c O p M S 5 7 Q W R q I E N s b 3 N l L D V 9 J n F 1 b 3 Q 7 L C Z x d W 9 0 O 1 N l Y 3 R p b 2 4 x L 1 N c d T A w M j Z Q N T A w I E 1 v b n R o b H k v V H l w Z S B t b 2 R p Z m n D q T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X H U w M D I 2 U D U w M C B N b 2 5 0 a G x 5 L 1 R 5 c G U g b W 9 k a W Z p w 6 k u e 0 R h d G U s M H 0 m c X V v d D s s J n F 1 b 3 Q 7 U 2 V j d G l v b j E v U 1 x 1 M D A y N l A 1 M D A g T W 9 u d G h s e S 9 U e X B l I G 1 v Z G l m a c O p M S 5 7 T 3 B l b i w x f S Z x d W 9 0 O y w m c X V v d D t T Z W N 0 a W 9 u M S 9 T X H U w M D I 2 U D U w M C B N b 2 5 0 a G x 5 L 1 R 5 c G U g b W 9 k a W Z p w 6 k x L n t I a W d o L D J 9 J n F 1 b 3 Q 7 L C Z x d W 9 0 O 1 N l Y 3 R p b 2 4 x L 1 N c d T A w M j Z Q N T A w I E 1 v b n R o b H k v V H l w Z S B t b 2 R p Z m n D q T E u e 0 x v d y w z f S Z x d W 9 0 O y w m c X V v d D t T Z W N 0 a W 9 u M S 9 T X H U w M D I 2 U D U w M C B N b 2 5 0 a G x 5 L 1 R 5 c G U g b W 9 k a W Z p w 6 k x L n t D b G 9 z Z S w 0 f S Z x d W 9 0 O y w m c X V v d D t T Z W N 0 a W 9 u M S 9 T X H U w M D I 2 U D U w M C B N b 2 5 0 a G x 5 L 1 R 5 c G U g b W 9 k a W Z p w 6 k x L n t B Z G o g Q 2 x v c 2 U s N X 0 m c X V v d D s s J n F 1 b 3 Q 7 U 2 V j d G l v b j E v U 1 x 1 M D A y N l A 1 M D A g T W 9 u d G h s e S 9 U e X B l I G 1 v Z G l m a c O p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J T I 2 U D U w M C U y M E 1 v b n R o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U y N l A 1 M D A l M j B N b 2 5 0 a G x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T I 2 U D U w M C U y M E 1 v b n R o b H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l M j Z Q N T A w J T I w T W 9 u d G h s e S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l M j Z Q N T A w J T I w T W 9 u d G h s e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F 1 Y X J 0 Z X J s e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V V M g U m V h b C B H R F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d W 5 0 I i B W Y W x 1 Z T 0 i b D M w N y I g L z 4 8 R W 5 0 c n k g V H l w Z T 0 i R m l s b F R h c m d l d C I g V m F s d W U 9 I n N H R F B f U X V h c n R l c m x 5 I i A v P j x F b n R y e S B U e X B l P S J R d W V y e U l E I i B W Y W x 1 Z T 0 i c 2 F k O D Y x M T Q 0 L T V k Y T E t N D Q 4 N S 1 i M j d j L T c 2 Z G I w Z m F k Z j R k Z i I g L z 4 8 R W 5 0 c n k g V H l w Z T 0 i R m l s b E V y c m 9 y Q 2 9 1 b n Q i I F Z h b H V l P S J s M C I g L z 4 8 R W 5 0 c n k g V H l w Z T 0 i R m l s b E x h c 3 R V c G R h d G V k I i B W Y W x 1 Z T 0 i Z D I w M j M t M T A t M j Z U M T Y 6 M T M 6 M z Q u M j c 3 N T k 5 M V o i I C 8 + P E V u d H J 5 I F R 5 c G U 9 I k Z p b G x D b 2 x 1 b W 5 U e X B l c y I g V m F s d W U 9 I n N D U V U 9 I i A v P j x F b n R y e S B U e X B l P S J G a W x s Q 2 9 s d W 1 u T m F t Z X M i I F Z h b H V l P S J z W y Z x d W 9 0 O 0 R B V E U m c X V v d D s s J n F 1 b 3 Q 7 R 0 R Q Q z E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E U C B R d W F y d G V y b H k v V H l w Z S B t b 2 R p Z m n D q S 5 7 R E F U R S w w f S Z x d W 9 0 O y w m c X V v d D t T Z W N 0 a W 9 u M S 9 H R F A g U X V h c n R l c m x 5 L 1 R 5 c G U g b W 9 k a W Z p w 6 k x L n t H R F B D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R F A g U X V h c n R l c m x 5 L 1 R 5 c G U g b W 9 k a W Z p w 6 k u e 0 R B V E U s M H 0 m c X V v d D s s J n F 1 b 3 Q 7 U 2 V j d G l v b j E v R 0 R Q I F F 1 Y X J 0 Z X J s e S 9 U e X B l I G 1 v Z G l m a c O p M S 5 7 R 0 R Q Q z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E U C U y M F F 1 Y X J 0 Z X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R d W F y d G V y b H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F 1 Y X J 0 Z X J s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U X V h c n R l c m x 5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U X V h c n R l c m x 5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B f U k V B T F 9 Q U k l D R V 9 N T 0 5 U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Z X V p b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l Q w O D o x M j o 1 N i 4 1 M D k 2 O T M 4 W i I g L z 4 8 R W 5 0 c n k g V H l w Z T 0 i R m l s b E N v b H V t b l R 5 c G V z I i B W Y W x 1 Z T 0 i c 0 N R V T 0 i I C 8 + P E V u d H J 5 I F R 5 c G U 9 I k Z p b G x D b 2 x 1 b W 5 O Y W 1 l c y I g V m F s d W U 9 I n N b J n F 1 b 3 Q 7 R G F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N T A w X 1 J F Q U x f U F J J Q 0 V f T U 9 O V E g v V H l w Z S B t b 2 R p Z m n D q S 5 7 R G F 0 Z S w w f S Z x d W 9 0 O y w m c X V v d D t T Z W N 0 a W 9 u M S 9 T U D U w M F 9 S R U F M X 1 B S S U N F X 0 1 P T l R I L 1 R 5 c G U g b W 9 k a W Z p w 6 k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Q N T A w X 1 J F Q U x f U F J J Q 0 V f T U 9 O V E g v V H l w Z S B t b 2 R p Z m n D q S 5 7 R G F 0 Z S w w f S Z x d W 9 0 O y w m c X V v d D t T Z W N 0 a W 9 u M S 9 T U D U w M F 9 S R U F M X 1 B S S U N F X 0 1 P T l R I L 1 R 5 c G U g b W 9 k a W Z p w 6 k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D U w M F 9 S R U F M X 1 B S S U N F X 0 1 P T l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X 1 J F Q U x f U F J J Q 0 V f T U 9 O V E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X 1 J F Q U x f U F J J Q 0 V f T U 9 O V E g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I R 3 F d C L m T L Q U t v 2 3 i 1 d E A A A A A A I A A A A A A A N m A A D A A A A A E A A A A E Z M 8 e A 5 N u 2 P w j 2 N h k 1 z 0 7 8 A A A A A B I A A A K A A A A A Q A A A A / J H H / B x h c u Q V 6 6 L v 3 O T 8 6 l A A A A C D 3 g o w C D 6 L w E G a l n T h w N F e E X s C J T 0 2 D V c k H J / R c 8 2 9 A H X O V a u b T Z r j g 6 U n j q b b K p c H E w 0 q c G / E H 5 5 + t r 2 z 3 e z g o i U l u a J N m V S V 8 L 2 O s W j W x h Q A A A C C M L B w h g E K k T M H X h 9 A s 2 U v O o L B X g = = < / D a t a M a s h u p > 
</file>

<file path=customXml/itemProps1.xml><?xml version="1.0" encoding="utf-8"?>
<ds:datastoreItem xmlns:ds="http://schemas.openxmlformats.org/officeDocument/2006/customXml" ds:itemID="{960CDDA6-17E9-4C12-A301-E1CB88D59E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US Real GDP</vt:lpstr>
      <vt:lpstr>S&amp;P 500 (1M)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2023-05-12T12:21:39Z</dcterms:created>
  <dcterms:modified xsi:type="dcterms:W3CDTF">2023-10-26T16:14:39Z</dcterms:modified>
</cp:coreProperties>
</file>