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 defaultThemeVersion="166925"/>
  <xr:revisionPtr revIDLastSave="0" documentId="13_ncr:1_{45EE788B-6622-42DC-9C7C-60E5499099E5}" xr6:coauthVersionLast="36" xr6:coauthVersionMax="47" xr10:uidLastSave="{00000000-0000-0000-0000-000000000000}"/>
  <bookViews>
    <workbookView xWindow="-120" yWindow="-120" windowWidth="29040" windowHeight="15840" xr2:uid="{F3347AC4-5A90-4A8E-BF47-827B76BAEAB9}"/>
  </bookViews>
  <sheets>
    <sheet name="Summary" sheetId="3" r:id="rId1"/>
    <sheet name="DOR" sheetId="1" r:id="rId2"/>
    <sheet name="Data" sheetId="2" r:id="rId3"/>
  </sheets>
  <definedNames>
    <definedName name="DonnéesExternes_1" localSheetId="2" hidden="1">Data!$A$1:$B$778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3" l="1"/>
  <c r="P34" i="3"/>
  <c r="P35" i="3"/>
  <c r="B33" i="3"/>
  <c r="B34" i="3"/>
  <c r="B35" i="3"/>
  <c r="B36" i="3"/>
  <c r="P28" i="3"/>
  <c r="P29" i="3"/>
  <c r="P30" i="3"/>
  <c r="B28" i="3"/>
  <c r="AB4" i="3"/>
  <c r="AA4" i="3"/>
  <c r="Z4" i="3"/>
  <c r="P5" i="3"/>
  <c r="P6" i="3" s="1"/>
  <c r="P36" i="3" l="1"/>
  <c r="B37" i="3"/>
  <c r="P31" i="3"/>
  <c r="B29" i="3"/>
  <c r="P7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P37" i="3" l="1"/>
  <c r="P32" i="3"/>
  <c r="B30" i="3"/>
  <c r="P8" i="3"/>
  <c r="B16" i="3"/>
  <c r="B7" i="3"/>
  <c r="B8" i="3"/>
  <c r="B9" i="3"/>
  <c r="B10" i="3" s="1"/>
  <c r="B11" i="3" s="1"/>
  <c r="B12" i="3" s="1"/>
  <c r="B13" i="3" s="1"/>
  <c r="B14" i="3" s="1"/>
  <c r="B15" i="3" s="1"/>
  <c r="B6" i="3"/>
  <c r="B5" i="3"/>
  <c r="N4" i="3"/>
  <c r="M4" i="3"/>
  <c r="L4" i="3"/>
  <c r="B31" i="3" l="1"/>
  <c r="P9" i="3"/>
  <c r="B17" i="3"/>
  <c r="B18" i="1"/>
  <c r="N11" i="1"/>
  <c r="M10" i="1"/>
  <c r="O11" i="1"/>
  <c r="N10" i="1"/>
  <c r="O10" i="1"/>
  <c r="M11" i="1"/>
  <c r="B32" i="3" l="1"/>
  <c r="P10" i="3"/>
  <c r="B18" i="3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D36" i="1"/>
  <c r="G10" i="1"/>
  <c r="K15" i="1"/>
  <c r="G11" i="1"/>
  <c r="D26" i="1"/>
  <c r="D20" i="1"/>
  <c r="D27" i="1"/>
  <c r="C10" i="1"/>
  <c r="K7" i="1"/>
  <c r="C7" i="1"/>
  <c r="F11" i="1"/>
  <c r="K8" i="1"/>
  <c r="K16" i="1"/>
  <c r="D37" i="1"/>
  <c r="C16" i="1"/>
  <c r="C6" i="1"/>
  <c r="D33" i="1"/>
  <c r="D22" i="1"/>
  <c r="D25" i="1"/>
  <c r="D21" i="1"/>
  <c r="D29" i="1"/>
  <c r="C9" i="1"/>
  <c r="C13" i="1"/>
  <c r="K6" i="1"/>
  <c r="C14" i="1"/>
  <c r="K10" i="1"/>
  <c r="D31" i="1"/>
  <c r="K13" i="1"/>
  <c r="D23" i="1"/>
  <c r="D35" i="1"/>
  <c r="K5" i="1"/>
  <c r="D32" i="1"/>
  <c r="E10" i="1"/>
  <c r="D28" i="1"/>
  <c r="C11" i="1"/>
  <c r="C4" i="1"/>
  <c r="K4" i="1"/>
  <c r="C15" i="1"/>
  <c r="K9" i="1"/>
  <c r="D24" i="1"/>
  <c r="D34" i="1"/>
  <c r="D19" i="1"/>
  <c r="E11" i="1"/>
  <c r="F10" i="1"/>
  <c r="K11" i="1"/>
  <c r="D30" i="1"/>
  <c r="D18" i="1"/>
  <c r="C5" i="1"/>
  <c r="C8" i="1"/>
  <c r="K14" i="1"/>
  <c r="P11" i="3" l="1"/>
  <c r="E4" i="1"/>
  <c r="B19" i="3"/>
  <c r="O12" i="1"/>
  <c r="O13" i="1" s="1"/>
  <c r="N12" i="1"/>
  <c r="N13" i="1" s="1"/>
  <c r="M12" i="1"/>
  <c r="M13" i="1" s="1"/>
  <c r="N5" i="1"/>
  <c r="O5" i="1"/>
  <c r="M5" i="1"/>
  <c r="N4" i="1"/>
  <c r="O4" i="1"/>
  <c r="M4" i="1"/>
  <c r="K12" i="1"/>
  <c r="F12" i="1"/>
  <c r="F13" i="1" s="1"/>
  <c r="G12" i="1"/>
  <c r="G13" i="1" s="1"/>
  <c r="E12" i="1"/>
  <c r="F4" i="1"/>
  <c r="F5" i="1"/>
  <c r="G5" i="1"/>
  <c r="G4" i="1"/>
  <c r="E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12" i="1"/>
  <c r="O6" i="1"/>
  <c r="N6" i="1"/>
  <c r="P12" i="3" l="1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M18" i="3" s="1"/>
  <c r="E176" i="2"/>
  <c r="E18" i="3" s="1"/>
  <c r="E184" i="2"/>
  <c r="I19" i="3" s="1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M28" i="3" s="1"/>
  <c r="E296" i="2"/>
  <c r="E28" i="3" s="1"/>
  <c r="E304" i="2"/>
  <c r="I29" i="3" s="1"/>
  <c r="E312" i="2"/>
  <c r="M30" i="3" s="1"/>
  <c r="E320" i="2"/>
  <c r="E30" i="3" s="1"/>
  <c r="E328" i="2"/>
  <c r="I31" i="3" s="1"/>
  <c r="E336" i="2"/>
  <c r="M32" i="3" s="1"/>
  <c r="E344" i="2"/>
  <c r="E32" i="3" s="1"/>
  <c r="E352" i="2"/>
  <c r="I33" i="3" s="1"/>
  <c r="E360" i="2"/>
  <c r="M34" i="3" s="1"/>
  <c r="E368" i="2"/>
  <c r="E34" i="3" s="1"/>
  <c r="E376" i="2"/>
  <c r="I35" i="3" s="1"/>
  <c r="E384" i="2"/>
  <c r="M36" i="3" s="1"/>
  <c r="E392" i="2"/>
  <c r="E36" i="3" s="1"/>
  <c r="E400" i="2"/>
  <c r="I37" i="3" s="1"/>
  <c r="E408" i="2"/>
  <c r="E416" i="2"/>
  <c r="E424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D18" i="3" s="1"/>
  <c r="E185" i="2"/>
  <c r="H19" i="3" s="1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L28" i="3" s="1"/>
  <c r="E297" i="2"/>
  <c r="D28" i="3" s="1"/>
  <c r="E305" i="2"/>
  <c r="H29" i="3" s="1"/>
  <c r="E313" i="2"/>
  <c r="L30" i="3" s="1"/>
  <c r="E321" i="2"/>
  <c r="D30" i="3" s="1"/>
  <c r="E329" i="2"/>
  <c r="H31" i="3" s="1"/>
  <c r="E337" i="2"/>
  <c r="L32" i="3" s="1"/>
  <c r="E345" i="2"/>
  <c r="D32" i="3" s="1"/>
  <c r="E353" i="2"/>
  <c r="H33" i="3" s="1"/>
  <c r="E361" i="2"/>
  <c r="L34" i="3" s="1"/>
  <c r="E369" i="2"/>
  <c r="D34" i="3" s="1"/>
  <c r="E377" i="2"/>
  <c r="H35" i="3" s="1"/>
  <c r="E385" i="2"/>
  <c r="L36" i="3" s="1"/>
  <c r="E393" i="2"/>
  <c r="D36" i="3" s="1"/>
  <c r="E401" i="2"/>
  <c r="H37" i="3" s="1"/>
  <c r="E409" i="2"/>
  <c r="E417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1" i="2"/>
  <c r="E529" i="2"/>
  <c r="E537" i="2"/>
  <c r="E545" i="2"/>
  <c r="E553" i="2"/>
  <c r="E561" i="2"/>
  <c r="E569" i="2"/>
  <c r="E577" i="2"/>
  <c r="E585" i="2"/>
  <c r="E593" i="2"/>
  <c r="E601" i="2"/>
  <c r="E609" i="2"/>
  <c r="E617" i="2"/>
  <c r="E625" i="2"/>
  <c r="E633" i="2"/>
  <c r="E641" i="2"/>
  <c r="E649" i="2"/>
  <c r="E657" i="2"/>
  <c r="E665" i="2"/>
  <c r="E673" i="2"/>
  <c r="E2" i="2"/>
  <c r="E10" i="2"/>
  <c r="C4" i="3" s="1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K28" i="3" s="1"/>
  <c r="E298" i="2"/>
  <c r="C28" i="3" s="1"/>
  <c r="E306" i="2"/>
  <c r="G29" i="3" s="1"/>
  <c r="E314" i="2"/>
  <c r="K30" i="3" s="1"/>
  <c r="E322" i="2"/>
  <c r="C30" i="3" s="1"/>
  <c r="E330" i="2"/>
  <c r="G31" i="3" s="1"/>
  <c r="E338" i="2"/>
  <c r="K32" i="3" s="1"/>
  <c r="E346" i="2"/>
  <c r="C32" i="3" s="1"/>
  <c r="E354" i="2"/>
  <c r="G33" i="3" s="1"/>
  <c r="E362" i="2"/>
  <c r="K34" i="3" s="1"/>
  <c r="E370" i="2"/>
  <c r="C34" i="3" s="1"/>
  <c r="E378" i="2"/>
  <c r="G35" i="3" s="1"/>
  <c r="E386" i="2"/>
  <c r="K36" i="3" s="1"/>
  <c r="E394" i="2"/>
  <c r="C36" i="3" s="1"/>
  <c r="E402" i="2"/>
  <c r="G37" i="3" s="1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602" i="2"/>
  <c r="E610" i="2"/>
  <c r="E618" i="2"/>
  <c r="E626" i="2"/>
  <c r="E634" i="2"/>
  <c r="E642" i="2"/>
  <c r="E650" i="2"/>
  <c r="E658" i="2"/>
  <c r="E666" i="2"/>
  <c r="E674" i="2"/>
  <c r="E3" i="2"/>
  <c r="E11" i="2"/>
  <c r="E19" i="2"/>
  <c r="E27" i="2"/>
  <c r="E35" i="2"/>
  <c r="N7" i="3" s="1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N17" i="3" s="1"/>
  <c r="E163" i="2"/>
  <c r="F17" i="3" s="1"/>
  <c r="E171" i="2"/>
  <c r="J18" i="3" s="1"/>
  <c r="E179" i="2"/>
  <c r="N19" i="3" s="1"/>
  <c r="E187" i="2"/>
  <c r="E195" i="2"/>
  <c r="E203" i="2"/>
  <c r="E211" i="2"/>
  <c r="E219" i="2"/>
  <c r="E227" i="2"/>
  <c r="E235" i="2"/>
  <c r="E243" i="2"/>
  <c r="E251" i="2"/>
  <c r="E259" i="2"/>
  <c r="E267" i="2"/>
  <c r="E275" i="2"/>
  <c r="E283" i="2"/>
  <c r="E291" i="2"/>
  <c r="J28" i="3" s="1"/>
  <c r="E299" i="2"/>
  <c r="N29" i="3" s="1"/>
  <c r="E307" i="2"/>
  <c r="F29" i="3" s="1"/>
  <c r="E315" i="2"/>
  <c r="J30" i="3" s="1"/>
  <c r="E323" i="2"/>
  <c r="N31" i="3" s="1"/>
  <c r="E331" i="2"/>
  <c r="F31" i="3" s="1"/>
  <c r="E339" i="2"/>
  <c r="J32" i="3" s="1"/>
  <c r="E347" i="2"/>
  <c r="N33" i="3" s="1"/>
  <c r="E355" i="2"/>
  <c r="F33" i="3" s="1"/>
  <c r="E363" i="2"/>
  <c r="J34" i="3" s="1"/>
  <c r="E371" i="2"/>
  <c r="N35" i="3" s="1"/>
  <c r="E379" i="2"/>
  <c r="F35" i="3" s="1"/>
  <c r="E387" i="2"/>
  <c r="J36" i="3" s="1"/>
  <c r="E395" i="2"/>
  <c r="N37" i="3" s="1"/>
  <c r="E403" i="2"/>
  <c r="F37" i="3" s="1"/>
  <c r="E411" i="2"/>
  <c r="E419" i="2"/>
  <c r="E427" i="2"/>
  <c r="E435" i="2"/>
  <c r="E443" i="2"/>
  <c r="E451" i="2"/>
  <c r="E459" i="2"/>
  <c r="E467" i="2"/>
  <c r="E475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603" i="2"/>
  <c r="E611" i="2"/>
  <c r="E619" i="2"/>
  <c r="E627" i="2"/>
  <c r="E635" i="2"/>
  <c r="E643" i="2"/>
  <c r="E651" i="2"/>
  <c r="E659" i="2"/>
  <c r="E667" i="2"/>
  <c r="E4" i="2"/>
  <c r="E12" i="2"/>
  <c r="E20" i="2"/>
  <c r="E28" i="2"/>
  <c r="E36" i="2"/>
  <c r="E44" i="2"/>
  <c r="E52" i="2"/>
  <c r="E60" i="2"/>
  <c r="E68" i="2"/>
  <c r="E9" i="3" s="1"/>
  <c r="E76" i="2"/>
  <c r="E84" i="2"/>
  <c r="E92" i="2"/>
  <c r="E100" i="2"/>
  <c r="E108" i="2"/>
  <c r="E116" i="2"/>
  <c r="E124" i="2"/>
  <c r="E132" i="2"/>
  <c r="E140" i="2"/>
  <c r="E148" i="2"/>
  <c r="I16" i="3" s="1"/>
  <c r="E156" i="2"/>
  <c r="E164" i="2"/>
  <c r="E172" i="2"/>
  <c r="E180" i="2"/>
  <c r="E188" i="2"/>
  <c r="E19" i="3" s="1"/>
  <c r="E196" i="2"/>
  <c r="E204" i="2"/>
  <c r="E212" i="2"/>
  <c r="E220" i="2"/>
  <c r="E228" i="2"/>
  <c r="E236" i="2"/>
  <c r="E244" i="2"/>
  <c r="E252" i="2"/>
  <c r="E260" i="2"/>
  <c r="E268" i="2"/>
  <c r="E276" i="2"/>
  <c r="E284" i="2"/>
  <c r="E292" i="2"/>
  <c r="I28" i="3" s="1"/>
  <c r="E300" i="2"/>
  <c r="M29" i="3" s="1"/>
  <c r="E308" i="2"/>
  <c r="E29" i="3" s="1"/>
  <c r="E316" i="2"/>
  <c r="I30" i="3" s="1"/>
  <c r="E324" i="2"/>
  <c r="M31" i="3" s="1"/>
  <c r="E332" i="2"/>
  <c r="E31" i="3" s="1"/>
  <c r="E340" i="2"/>
  <c r="I32" i="3" s="1"/>
  <c r="E348" i="2"/>
  <c r="M33" i="3" s="1"/>
  <c r="E356" i="2"/>
  <c r="E33" i="3" s="1"/>
  <c r="E364" i="2"/>
  <c r="I34" i="3" s="1"/>
  <c r="E372" i="2"/>
  <c r="M35" i="3" s="1"/>
  <c r="E380" i="2"/>
  <c r="E35" i="3" s="1"/>
  <c r="E388" i="2"/>
  <c r="I36" i="3" s="1"/>
  <c r="E396" i="2"/>
  <c r="M37" i="3" s="1"/>
  <c r="E404" i="2"/>
  <c r="E37" i="3" s="1"/>
  <c r="E412" i="2"/>
  <c r="E420" i="2"/>
  <c r="E428" i="2"/>
  <c r="E436" i="2"/>
  <c r="E444" i="2"/>
  <c r="E452" i="2"/>
  <c r="E460" i="2"/>
  <c r="E468" i="2"/>
  <c r="E476" i="2"/>
  <c r="E484" i="2"/>
  <c r="E492" i="2"/>
  <c r="E500" i="2"/>
  <c r="E508" i="2"/>
  <c r="E516" i="2"/>
  <c r="E524" i="2"/>
  <c r="E532" i="2"/>
  <c r="E540" i="2"/>
  <c r="E548" i="2"/>
  <c r="E556" i="2"/>
  <c r="E564" i="2"/>
  <c r="E572" i="2"/>
  <c r="E580" i="2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L19" i="3" s="1"/>
  <c r="E189" i="2"/>
  <c r="D19" i="3" s="1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H28" i="3" s="1"/>
  <c r="E301" i="2"/>
  <c r="L29" i="3" s="1"/>
  <c r="E309" i="2"/>
  <c r="D29" i="3" s="1"/>
  <c r="E317" i="2"/>
  <c r="H30" i="3" s="1"/>
  <c r="E325" i="2"/>
  <c r="L31" i="3" s="1"/>
  <c r="E333" i="2"/>
  <c r="D31" i="3" s="1"/>
  <c r="E341" i="2"/>
  <c r="H32" i="3" s="1"/>
  <c r="E349" i="2"/>
  <c r="L33" i="3" s="1"/>
  <c r="E357" i="2"/>
  <c r="D33" i="3" s="1"/>
  <c r="E365" i="2"/>
  <c r="H34" i="3" s="1"/>
  <c r="E373" i="2"/>
  <c r="L35" i="3" s="1"/>
  <c r="E381" i="2"/>
  <c r="D35" i="3" s="1"/>
  <c r="E389" i="2"/>
  <c r="H36" i="3" s="1"/>
  <c r="E397" i="2"/>
  <c r="L37" i="3" s="1"/>
  <c r="E405" i="2"/>
  <c r="D37" i="3" s="1"/>
  <c r="E413" i="2"/>
  <c r="E421" i="2"/>
  <c r="E429" i="2"/>
  <c r="E437" i="2"/>
  <c r="E445" i="2"/>
  <c r="E453" i="2"/>
  <c r="E461" i="2"/>
  <c r="E469" i="2"/>
  <c r="E477" i="2"/>
  <c r="E485" i="2"/>
  <c r="E493" i="2"/>
  <c r="E501" i="2"/>
  <c r="E509" i="2"/>
  <c r="E517" i="2"/>
  <c r="E525" i="2"/>
  <c r="E533" i="2"/>
  <c r="E541" i="2"/>
  <c r="E549" i="2"/>
  <c r="E557" i="2"/>
  <c r="E565" i="2"/>
  <c r="E573" i="2"/>
  <c r="E581" i="2"/>
  <c r="E589" i="2"/>
  <c r="E597" i="2"/>
  <c r="E605" i="2"/>
  <c r="E613" i="2"/>
  <c r="E621" i="2"/>
  <c r="E629" i="2"/>
  <c r="E637" i="2"/>
  <c r="E645" i="2"/>
  <c r="E653" i="2"/>
  <c r="E661" i="2"/>
  <c r="E669" i="2"/>
  <c r="E677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G16" i="3" s="1"/>
  <c r="E158" i="2"/>
  <c r="K17" i="3" s="1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G28" i="3" s="1"/>
  <c r="E302" i="2"/>
  <c r="K29" i="3" s="1"/>
  <c r="E310" i="2"/>
  <c r="C29" i="3" s="1"/>
  <c r="E318" i="2"/>
  <c r="G30" i="3" s="1"/>
  <c r="E326" i="2"/>
  <c r="K31" i="3" s="1"/>
  <c r="E334" i="2"/>
  <c r="C31" i="3" s="1"/>
  <c r="E342" i="2"/>
  <c r="G32" i="3" s="1"/>
  <c r="E350" i="2"/>
  <c r="K33" i="3" s="1"/>
  <c r="E358" i="2"/>
  <c r="C33" i="3" s="1"/>
  <c r="E366" i="2"/>
  <c r="G34" i="3" s="1"/>
  <c r="E374" i="2"/>
  <c r="K35" i="3" s="1"/>
  <c r="E382" i="2"/>
  <c r="C35" i="3" s="1"/>
  <c r="E390" i="2"/>
  <c r="G36" i="3" s="1"/>
  <c r="E398" i="2"/>
  <c r="K37" i="3" s="1"/>
  <c r="E406" i="2"/>
  <c r="C37" i="3" s="1"/>
  <c r="E414" i="2"/>
  <c r="E422" i="2"/>
  <c r="E430" i="2"/>
  <c r="E438" i="2"/>
  <c r="E446" i="2"/>
  <c r="E454" i="2"/>
  <c r="E462" i="2"/>
  <c r="E470" i="2"/>
  <c r="E478" i="2"/>
  <c r="E486" i="2"/>
  <c r="E494" i="2"/>
  <c r="E502" i="2"/>
  <c r="E510" i="2"/>
  <c r="E518" i="2"/>
  <c r="E526" i="2"/>
  <c r="E534" i="2"/>
  <c r="E542" i="2"/>
  <c r="E550" i="2"/>
  <c r="E558" i="2"/>
  <c r="E566" i="2"/>
  <c r="E574" i="2"/>
  <c r="E582" i="2"/>
  <c r="E590" i="2"/>
  <c r="E598" i="2"/>
  <c r="E606" i="2"/>
  <c r="E614" i="2"/>
  <c r="E622" i="2"/>
  <c r="E630" i="2"/>
  <c r="E638" i="2"/>
  <c r="E646" i="2"/>
  <c r="E654" i="2"/>
  <c r="E662" i="2"/>
  <c r="E670" i="2"/>
  <c r="E678" i="2"/>
  <c r="E55" i="2"/>
  <c r="E119" i="2"/>
  <c r="E183" i="2"/>
  <c r="E247" i="2"/>
  <c r="E311" i="2"/>
  <c r="N30" i="3" s="1"/>
  <c r="E375" i="2"/>
  <c r="J35" i="3" s="1"/>
  <c r="E439" i="2"/>
  <c r="E503" i="2"/>
  <c r="E567" i="2"/>
  <c r="E599" i="2"/>
  <c r="E620" i="2"/>
  <c r="E640" i="2"/>
  <c r="E663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776" i="2"/>
  <c r="E63" i="2"/>
  <c r="E127" i="2"/>
  <c r="E191" i="2"/>
  <c r="E255" i="2"/>
  <c r="E319" i="2"/>
  <c r="F30" i="3" s="1"/>
  <c r="E383" i="2"/>
  <c r="N36" i="3" s="1"/>
  <c r="E447" i="2"/>
  <c r="E511" i="2"/>
  <c r="E575" i="2"/>
  <c r="E600" i="2"/>
  <c r="E623" i="2"/>
  <c r="E644" i="2"/>
  <c r="E664" i="2"/>
  <c r="E681" i="2"/>
  <c r="E689" i="2"/>
  <c r="E697" i="2"/>
  <c r="E705" i="2"/>
  <c r="E713" i="2"/>
  <c r="E721" i="2"/>
  <c r="E729" i="2"/>
  <c r="E737" i="2"/>
  <c r="E745" i="2"/>
  <c r="E753" i="2"/>
  <c r="E761" i="2"/>
  <c r="E769" i="2"/>
  <c r="E777" i="2"/>
  <c r="E7" i="2"/>
  <c r="E71" i="2"/>
  <c r="E135" i="2"/>
  <c r="E199" i="2"/>
  <c r="E263" i="2"/>
  <c r="E327" i="2"/>
  <c r="J31" i="3" s="1"/>
  <c r="E391" i="2"/>
  <c r="F36" i="3" s="1"/>
  <c r="E455" i="2"/>
  <c r="E519" i="2"/>
  <c r="E583" i="2"/>
  <c r="E604" i="2"/>
  <c r="E624" i="2"/>
  <c r="E647" i="2"/>
  <c r="E668" i="2"/>
  <c r="E682" i="2"/>
  <c r="E690" i="2"/>
  <c r="E698" i="2"/>
  <c r="E706" i="2"/>
  <c r="E714" i="2"/>
  <c r="E722" i="2"/>
  <c r="E730" i="2"/>
  <c r="E738" i="2"/>
  <c r="E746" i="2"/>
  <c r="E754" i="2"/>
  <c r="E762" i="2"/>
  <c r="E770" i="2"/>
  <c r="E778" i="2"/>
  <c r="E15" i="2"/>
  <c r="E79" i="2"/>
  <c r="E143" i="2"/>
  <c r="E207" i="2"/>
  <c r="E271" i="2"/>
  <c r="E335" i="2"/>
  <c r="N32" i="3" s="1"/>
  <c r="E399" i="2"/>
  <c r="J37" i="3" s="1"/>
  <c r="E463" i="2"/>
  <c r="E527" i="2"/>
  <c r="E584" i="2"/>
  <c r="E607" i="2"/>
  <c r="E628" i="2"/>
  <c r="E648" i="2"/>
  <c r="E671" i="2"/>
  <c r="E683" i="2"/>
  <c r="E691" i="2"/>
  <c r="E699" i="2"/>
  <c r="E707" i="2"/>
  <c r="E715" i="2"/>
  <c r="E723" i="2"/>
  <c r="E731" i="2"/>
  <c r="E739" i="2"/>
  <c r="E747" i="2"/>
  <c r="E755" i="2"/>
  <c r="E763" i="2"/>
  <c r="E771" i="2"/>
  <c r="E23" i="2"/>
  <c r="E87" i="2"/>
  <c r="E151" i="2"/>
  <c r="E215" i="2"/>
  <c r="E279" i="2"/>
  <c r="E343" i="2"/>
  <c r="F32" i="3" s="1"/>
  <c r="E407" i="2"/>
  <c r="E471" i="2"/>
  <c r="E535" i="2"/>
  <c r="E588" i="2"/>
  <c r="E608" i="2"/>
  <c r="E631" i="2"/>
  <c r="E652" i="2"/>
  <c r="E672" i="2"/>
  <c r="E684" i="2"/>
  <c r="E692" i="2"/>
  <c r="E700" i="2"/>
  <c r="E708" i="2"/>
  <c r="E716" i="2"/>
  <c r="E724" i="2"/>
  <c r="E732" i="2"/>
  <c r="E740" i="2"/>
  <c r="E748" i="2"/>
  <c r="E756" i="2"/>
  <c r="E764" i="2"/>
  <c r="E772" i="2"/>
  <c r="E31" i="2"/>
  <c r="E95" i="2"/>
  <c r="E159" i="2"/>
  <c r="J17" i="3" s="1"/>
  <c r="E223" i="2"/>
  <c r="E287" i="2"/>
  <c r="N28" i="3" s="1"/>
  <c r="E351" i="2"/>
  <c r="J33" i="3" s="1"/>
  <c r="E415" i="2"/>
  <c r="E479" i="2"/>
  <c r="E543" i="2"/>
  <c r="E591" i="2"/>
  <c r="E612" i="2"/>
  <c r="E632" i="2"/>
  <c r="E655" i="2"/>
  <c r="E675" i="2"/>
  <c r="E685" i="2"/>
  <c r="E693" i="2"/>
  <c r="E701" i="2"/>
  <c r="E709" i="2"/>
  <c r="E717" i="2"/>
  <c r="E725" i="2"/>
  <c r="E733" i="2"/>
  <c r="E741" i="2"/>
  <c r="E749" i="2"/>
  <c r="E757" i="2"/>
  <c r="E765" i="2"/>
  <c r="E773" i="2"/>
  <c r="E39" i="2"/>
  <c r="E103" i="2"/>
  <c r="E167" i="2"/>
  <c r="E231" i="2"/>
  <c r="E295" i="2"/>
  <c r="F28" i="3" s="1"/>
  <c r="E359" i="2"/>
  <c r="N34" i="3" s="1"/>
  <c r="E423" i="2"/>
  <c r="E487" i="2"/>
  <c r="E551" i="2"/>
  <c r="E592" i="2"/>
  <c r="E615" i="2"/>
  <c r="E636" i="2"/>
  <c r="E656" i="2"/>
  <c r="E676" i="2"/>
  <c r="E686" i="2"/>
  <c r="E694" i="2"/>
  <c r="E702" i="2"/>
  <c r="E710" i="2"/>
  <c r="E718" i="2"/>
  <c r="E726" i="2"/>
  <c r="E734" i="2"/>
  <c r="E742" i="2"/>
  <c r="E750" i="2"/>
  <c r="E758" i="2"/>
  <c r="E766" i="2"/>
  <c r="E774" i="2"/>
  <c r="E431" i="2"/>
  <c r="E687" i="2"/>
  <c r="E751" i="2"/>
  <c r="E743" i="2"/>
  <c r="E495" i="2"/>
  <c r="E695" i="2"/>
  <c r="E759" i="2"/>
  <c r="E679" i="2"/>
  <c r="E47" i="2"/>
  <c r="E559" i="2"/>
  <c r="E703" i="2"/>
  <c r="E767" i="2"/>
  <c r="E111" i="2"/>
  <c r="E596" i="2"/>
  <c r="E711" i="2"/>
  <c r="E775" i="2"/>
  <c r="E367" i="2"/>
  <c r="F34" i="3" s="1"/>
  <c r="E175" i="2"/>
  <c r="E616" i="2"/>
  <c r="E719" i="2"/>
  <c r="E239" i="2"/>
  <c r="E639" i="2"/>
  <c r="E727" i="2"/>
  <c r="E303" i="2"/>
  <c r="J29" i="3" s="1"/>
  <c r="E660" i="2"/>
  <c r="E735" i="2"/>
  <c r="F7" i="2"/>
  <c r="T4" i="3" s="1"/>
  <c r="F15" i="2"/>
  <c r="X5" i="3" s="1"/>
  <c r="F23" i="2"/>
  <c r="AB6" i="3" s="1"/>
  <c r="F31" i="2"/>
  <c r="T6" i="3" s="1"/>
  <c r="F39" i="2"/>
  <c r="X7" i="3" s="1"/>
  <c r="F47" i="2"/>
  <c r="AB8" i="3" s="1"/>
  <c r="F55" i="2"/>
  <c r="T8" i="3" s="1"/>
  <c r="F63" i="2"/>
  <c r="X9" i="3" s="1"/>
  <c r="F71" i="2"/>
  <c r="AB10" i="3" s="1"/>
  <c r="F79" i="2"/>
  <c r="T10" i="3" s="1"/>
  <c r="F87" i="2"/>
  <c r="X11" i="3" s="1"/>
  <c r="F95" i="2"/>
  <c r="AB12" i="3" s="1"/>
  <c r="F103" i="2"/>
  <c r="T12" i="3" s="1"/>
  <c r="F111" i="2"/>
  <c r="X13" i="3" s="1"/>
  <c r="F119" i="2"/>
  <c r="AB14" i="3" s="1"/>
  <c r="F127" i="2"/>
  <c r="T14" i="3" s="1"/>
  <c r="F135" i="2"/>
  <c r="X15" i="3" s="1"/>
  <c r="F143" i="2"/>
  <c r="AB16" i="3" s="1"/>
  <c r="F151" i="2"/>
  <c r="T16" i="3" s="1"/>
  <c r="F159" i="2"/>
  <c r="X17" i="3" s="1"/>
  <c r="F167" i="2"/>
  <c r="AB18" i="3" s="1"/>
  <c r="F175" i="2"/>
  <c r="T18" i="3" s="1"/>
  <c r="F183" i="2"/>
  <c r="X19" i="3" s="1"/>
  <c r="F191" i="2"/>
  <c r="AB20" i="3" s="1"/>
  <c r="F199" i="2"/>
  <c r="T20" i="3" s="1"/>
  <c r="F207" i="2"/>
  <c r="X21" i="3" s="1"/>
  <c r="F215" i="2"/>
  <c r="AB22" i="3" s="1"/>
  <c r="F223" i="2"/>
  <c r="T22" i="3" s="1"/>
  <c r="F231" i="2"/>
  <c r="X23" i="3" s="1"/>
  <c r="F239" i="2"/>
  <c r="AB24" i="3" s="1"/>
  <c r="F247" i="2"/>
  <c r="T24" i="3" s="1"/>
  <c r="F255" i="2"/>
  <c r="X25" i="3" s="1"/>
  <c r="F263" i="2"/>
  <c r="AB26" i="3" s="1"/>
  <c r="F271" i="2"/>
  <c r="T26" i="3" s="1"/>
  <c r="F279" i="2"/>
  <c r="X27" i="3" s="1"/>
  <c r="F287" i="2"/>
  <c r="AB28" i="3" s="1"/>
  <c r="F295" i="2"/>
  <c r="T28" i="3" s="1"/>
  <c r="F303" i="2"/>
  <c r="X29" i="3" s="1"/>
  <c r="F311" i="2"/>
  <c r="AB30" i="3" s="1"/>
  <c r="F319" i="2"/>
  <c r="T30" i="3" s="1"/>
  <c r="F327" i="2"/>
  <c r="X31" i="3" s="1"/>
  <c r="F335" i="2"/>
  <c r="AB32" i="3" s="1"/>
  <c r="F343" i="2"/>
  <c r="T32" i="3" s="1"/>
  <c r="F351" i="2"/>
  <c r="X33" i="3" s="1"/>
  <c r="F359" i="2"/>
  <c r="AB34" i="3" s="1"/>
  <c r="F367" i="2"/>
  <c r="T34" i="3" s="1"/>
  <c r="F375" i="2"/>
  <c r="X35" i="3" s="1"/>
  <c r="F383" i="2"/>
  <c r="AB36" i="3" s="1"/>
  <c r="F391" i="2"/>
  <c r="T36" i="3" s="1"/>
  <c r="F399" i="2"/>
  <c r="X37" i="3" s="1"/>
  <c r="F407" i="2"/>
  <c r="F415" i="2"/>
  <c r="F423" i="2"/>
  <c r="F431" i="2"/>
  <c r="F8" i="2"/>
  <c r="S4" i="3" s="1"/>
  <c r="F16" i="2"/>
  <c r="W5" i="3" s="1"/>
  <c r="F24" i="2"/>
  <c r="AA6" i="3" s="1"/>
  <c r="F32" i="2"/>
  <c r="S6" i="3" s="1"/>
  <c r="F40" i="2"/>
  <c r="W7" i="3" s="1"/>
  <c r="F48" i="2"/>
  <c r="AA8" i="3" s="1"/>
  <c r="F56" i="2"/>
  <c r="S8" i="3" s="1"/>
  <c r="F64" i="2"/>
  <c r="W9" i="3" s="1"/>
  <c r="F72" i="2"/>
  <c r="AA10" i="3" s="1"/>
  <c r="F80" i="2"/>
  <c r="S10" i="3" s="1"/>
  <c r="F88" i="2"/>
  <c r="W11" i="3" s="1"/>
  <c r="F96" i="2"/>
  <c r="AA12" i="3" s="1"/>
  <c r="F104" i="2"/>
  <c r="S12" i="3" s="1"/>
  <c r="F112" i="2"/>
  <c r="W13" i="3" s="1"/>
  <c r="F120" i="2"/>
  <c r="AA14" i="3" s="1"/>
  <c r="F128" i="2"/>
  <c r="S14" i="3" s="1"/>
  <c r="F136" i="2"/>
  <c r="W15" i="3" s="1"/>
  <c r="F144" i="2"/>
  <c r="AA16" i="3" s="1"/>
  <c r="F152" i="2"/>
  <c r="S16" i="3" s="1"/>
  <c r="F160" i="2"/>
  <c r="W17" i="3" s="1"/>
  <c r="F168" i="2"/>
  <c r="AA18" i="3" s="1"/>
  <c r="F176" i="2"/>
  <c r="S18" i="3" s="1"/>
  <c r="F184" i="2"/>
  <c r="W19" i="3" s="1"/>
  <c r="F192" i="2"/>
  <c r="AA20" i="3" s="1"/>
  <c r="F200" i="2"/>
  <c r="S20" i="3" s="1"/>
  <c r="F208" i="2"/>
  <c r="W21" i="3" s="1"/>
  <c r="F216" i="2"/>
  <c r="AA22" i="3" s="1"/>
  <c r="F224" i="2"/>
  <c r="S22" i="3" s="1"/>
  <c r="F232" i="2"/>
  <c r="W23" i="3" s="1"/>
  <c r="F240" i="2"/>
  <c r="AA24" i="3" s="1"/>
  <c r="F248" i="2"/>
  <c r="S24" i="3" s="1"/>
  <c r="F256" i="2"/>
  <c r="W25" i="3" s="1"/>
  <c r="F264" i="2"/>
  <c r="AA26" i="3" s="1"/>
  <c r="F272" i="2"/>
  <c r="S26" i="3" s="1"/>
  <c r="F280" i="2"/>
  <c r="W27" i="3" s="1"/>
  <c r="F288" i="2"/>
  <c r="AA28" i="3" s="1"/>
  <c r="F296" i="2"/>
  <c r="S28" i="3" s="1"/>
  <c r="F304" i="2"/>
  <c r="W29" i="3" s="1"/>
  <c r="F312" i="2"/>
  <c r="AA30" i="3" s="1"/>
  <c r="F320" i="2"/>
  <c r="S30" i="3" s="1"/>
  <c r="F328" i="2"/>
  <c r="W31" i="3" s="1"/>
  <c r="F336" i="2"/>
  <c r="AA32" i="3" s="1"/>
  <c r="F344" i="2"/>
  <c r="S32" i="3" s="1"/>
  <c r="F352" i="2"/>
  <c r="W33" i="3" s="1"/>
  <c r="F360" i="2"/>
  <c r="AA34" i="3" s="1"/>
  <c r="F368" i="2"/>
  <c r="S34" i="3" s="1"/>
  <c r="F376" i="2"/>
  <c r="W35" i="3" s="1"/>
  <c r="F384" i="2"/>
  <c r="AA36" i="3" s="1"/>
  <c r="F392" i="2"/>
  <c r="S36" i="3" s="1"/>
  <c r="F400" i="2"/>
  <c r="W37" i="3" s="1"/>
  <c r="F9" i="2"/>
  <c r="R4" i="3" s="1"/>
  <c r="F17" i="2"/>
  <c r="V5" i="3" s="1"/>
  <c r="F25" i="2"/>
  <c r="Z6" i="3" s="1"/>
  <c r="F33" i="2"/>
  <c r="R6" i="3" s="1"/>
  <c r="F41" i="2"/>
  <c r="V7" i="3" s="1"/>
  <c r="F49" i="2"/>
  <c r="Z8" i="3" s="1"/>
  <c r="F57" i="2"/>
  <c r="R8" i="3" s="1"/>
  <c r="F65" i="2"/>
  <c r="V9" i="3" s="1"/>
  <c r="F73" i="2"/>
  <c r="Z10" i="3" s="1"/>
  <c r="F81" i="2"/>
  <c r="R10" i="3" s="1"/>
  <c r="F89" i="2"/>
  <c r="V11" i="3" s="1"/>
  <c r="F97" i="2"/>
  <c r="Z12" i="3" s="1"/>
  <c r="F105" i="2"/>
  <c r="R12" i="3" s="1"/>
  <c r="F113" i="2"/>
  <c r="V13" i="3" s="1"/>
  <c r="F121" i="2"/>
  <c r="Z14" i="3" s="1"/>
  <c r="F129" i="2"/>
  <c r="R14" i="3" s="1"/>
  <c r="F137" i="2"/>
  <c r="V15" i="3" s="1"/>
  <c r="F145" i="2"/>
  <c r="Z16" i="3" s="1"/>
  <c r="F153" i="2"/>
  <c r="R16" i="3" s="1"/>
  <c r="F161" i="2"/>
  <c r="V17" i="3" s="1"/>
  <c r="F169" i="2"/>
  <c r="Z18" i="3" s="1"/>
  <c r="F177" i="2"/>
  <c r="R18" i="3" s="1"/>
  <c r="F185" i="2"/>
  <c r="V19" i="3" s="1"/>
  <c r="F193" i="2"/>
  <c r="Z20" i="3" s="1"/>
  <c r="F201" i="2"/>
  <c r="R20" i="3" s="1"/>
  <c r="F209" i="2"/>
  <c r="V21" i="3" s="1"/>
  <c r="F217" i="2"/>
  <c r="Z22" i="3" s="1"/>
  <c r="F225" i="2"/>
  <c r="R22" i="3" s="1"/>
  <c r="F233" i="2"/>
  <c r="V23" i="3" s="1"/>
  <c r="F241" i="2"/>
  <c r="Z24" i="3" s="1"/>
  <c r="F249" i="2"/>
  <c r="R24" i="3" s="1"/>
  <c r="F257" i="2"/>
  <c r="V25" i="3" s="1"/>
  <c r="F265" i="2"/>
  <c r="Z26" i="3" s="1"/>
  <c r="F273" i="2"/>
  <c r="R26" i="3" s="1"/>
  <c r="F281" i="2"/>
  <c r="V27" i="3" s="1"/>
  <c r="F289" i="2"/>
  <c r="Z28" i="3" s="1"/>
  <c r="F297" i="2"/>
  <c r="R28" i="3" s="1"/>
  <c r="F305" i="2"/>
  <c r="V29" i="3" s="1"/>
  <c r="F313" i="2"/>
  <c r="Z30" i="3" s="1"/>
  <c r="F321" i="2"/>
  <c r="R30" i="3" s="1"/>
  <c r="F329" i="2"/>
  <c r="V31" i="3" s="1"/>
  <c r="F337" i="2"/>
  <c r="Z32" i="3" s="1"/>
  <c r="F345" i="2"/>
  <c r="R32" i="3" s="1"/>
  <c r="F353" i="2"/>
  <c r="V33" i="3" s="1"/>
  <c r="F361" i="2"/>
  <c r="Z34" i="3" s="1"/>
  <c r="F369" i="2"/>
  <c r="R34" i="3" s="1"/>
  <c r="F377" i="2"/>
  <c r="V35" i="3" s="1"/>
  <c r="F385" i="2"/>
  <c r="Z36" i="3" s="1"/>
  <c r="F393" i="2"/>
  <c r="R36" i="3" s="1"/>
  <c r="F401" i="2"/>
  <c r="V37" i="3" s="1"/>
  <c r="F2" i="2"/>
  <c r="Y4" i="3" s="1"/>
  <c r="F10" i="2"/>
  <c r="Q4" i="3" s="1"/>
  <c r="F18" i="2"/>
  <c r="U5" i="3" s="1"/>
  <c r="F26" i="2"/>
  <c r="Y6" i="3" s="1"/>
  <c r="F34" i="2"/>
  <c r="Q6" i="3" s="1"/>
  <c r="F42" i="2"/>
  <c r="U7" i="3" s="1"/>
  <c r="F50" i="2"/>
  <c r="Y8" i="3" s="1"/>
  <c r="F58" i="2"/>
  <c r="Q8" i="3" s="1"/>
  <c r="F66" i="2"/>
  <c r="U9" i="3" s="1"/>
  <c r="F74" i="2"/>
  <c r="Y10" i="3" s="1"/>
  <c r="F82" i="2"/>
  <c r="Q10" i="3" s="1"/>
  <c r="F90" i="2"/>
  <c r="U11" i="3" s="1"/>
  <c r="F98" i="2"/>
  <c r="Y12" i="3" s="1"/>
  <c r="F106" i="2"/>
  <c r="Q12" i="3" s="1"/>
  <c r="F114" i="2"/>
  <c r="U13" i="3" s="1"/>
  <c r="F122" i="2"/>
  <c r="Y14" i="3" s="1"/>
  <c r="F130" i="2"/>
  <c r="Q14" i="3" s="1"/>
  <c r="F138" i="2"/>
  <c r="U15" i="3" s="1"/>
  <c r="F146" i="2"/>
  <c r="Y16" i="3" s="1"/>
  <c r="F154" i="2"/>
  <c r="Q16" i="3" s="1"/>
  <c r="F162" i="2"/>
  <c r="U17" i="3" s="1"/>
  <c r="F170" i="2"/>
  <c r="Y18" i="3" s="1"/>
  <c r="F178" i="2"/>
  <c r="Q18" i="3" s="1"/>
  <c r="F186" i="2"/>
  <c r="U19" i="3" s="1"/>
  <c r="F194" i="2"/>
  <c r="Y20" i="3" s="1"/>
  <c r="F202" i="2"/>
  <c r="Q20" i="3" s="1"/>
  <c r="F210" i="2"/>
  <c r="U21" i="3" s="1"/>
  <c r="F218" i="2"/>
  <c r="Y22" i="3" s="1"/>
  <c r="F226" i="2"/>
  <c r="Q22" i="3" s="1"/>
  <c r="F234" i="2"/>
  <c r="U23" i="3" s="1"/>
  <c r="F242" i="2"/>
  <c r="Y24" i="3" s="1"/>
  <c r="F250" i="2"/>
  <c r="Q24" i="3" s="1"/>
  <c r="F258" i="2"/>
  <c r="U25" i="3" s="1"/>
  <c r="F266" i="2"/>
  <c r="Y26" i="3" s="1"/>
  <c r="F274" i="2"/>
  <c r="Q26" i="3" s="1"/>
  <c r="F282" i="2"/>
  <c r="U27" i="3" s="1"/>
  <c r="F290" i="2"/>
  <c r="Y28" i="3" s="1"/>
  <c r="F298" i="2"/>
  <c r="Q28" i="3" s="1"/>
  <c r="F306" i="2"/>
  <c r="U29" i="3" s="1"/>
  <c r="F314" i="2"/>
  <c r="Y30" i="3" s="1"/>
  <c r="F322" i="2"/>
  <c r="Q30" i="3" s="1"/>
  <c r="F330" i="2"/>
  <c r="U31" i="3" s="1"/>
  <c r="F338" i="2"/>
  <c r="Y32" i="3" s="1"/>
  <c r="F346" i="2"/>
  <c r="Q32" i="3" s="1"/>
  <c r="F354" i="2"/>
  <c r="U33" i="3" s="1"/>
  <c r="F362" i="2"/>
  <c r="Y34" i="3" s="1"/>
  <c r="F370" i="2"/>
  <c r="Q34" i="3" s="1"/>
  <c r="F378" i="2"/>
  <c r="U35" i="3" s="1"/>
  <c r="F386" i="2"/>
  <c r="Y36" i="3" s="1"/>
  <c r="F394" i="2"/>
  <c r="Q36" i="3" s="1"/>
  <c r="F402" i="2"/>
  <c r="U37" i="3" s="1"/>
  <c r="F410" i="2"/>
  <c r="F418" i="2"/>
  <c r="F426" i="2"/>
  <c r="F3" i="2"/>
  <c r="X4" i="3" s="1"/>
  <c r="F11" i="2"/>
  <c r="AB5" i="3" s="1"/>
  <c r="F19" i="2"/>
  <c r="T5" i="3" s="1"/>
  <c r="F27" i="2"/>
  <c r="X6" i="3" s="1"/>
  <c r="F35" i="2"/>
  <c r="AB7" i="3" s="1"/>
  <c r="F43" i="2"/>
  <c r="T7" i="3" s="1"/>
  <c r="F51" i="2"/>
  <c r="X8" i="3" s="1"/>
  <c r="F59" i="2"/>
  <c r="AB9" i="3" s="1"/>
  <c r="F67" i="2"/>
  <c r="T9" i="3" s="1"/>
  <c r="F75" i="2"/>
  <c r="X10" i="3" s="1"/>
  <c r="F83" i="2"/>
  <c r="AB11" i="3" s="1"/>
  <c r="F91" i="2"/>
  <c r="T11" i="3" s="1"/>
  <c r="F99" i="2"/>
  <c r="X12" i="3" s="1"/>
  <c r="F107" i="2"/>
  <c r="AB13" i="3" s="1"/>
  <c r="F115" i="2"/>
  <c r="T13" i="3" s="1"/>
  <c r="F123" i="2"/>
  <c r="X14" i="3" s="1"/>
  <c r="F131" i="2"/>
  <c r="AB15" i="3" s="1"/>
  <c r="F139" i="2"/>
  <c r="T15" i="3" s="1"/>
  <c r="F147" i="2"/>
  <c r="X16" i="3" s="1"/>
  <c r="F155" i="2"/>
  <c r="AB17" i="3" s="1"/>
  <c r="F163" i="2"/>
  <c r="T17" i="3" s="1"/>
  <c r="F171" i="2"/>
  <c r="X18" i="3" s="1"/>
  <c r="F179" i="2"/>
  <c r="AB19" i="3" s="1"/>
  <c r="F187" i="2"/>
  <c r="T19" i="3" s="1"/>
  <c r="F195" i="2"/>
  <c r="X20" i="3" s="1"/>
  <c r="F203" i="2"/>
  <c r="AB21" i="3" s="1"/>
  <c r="F211" i="2"/>
  <c r="T21" i="3" s="1"/>
  <c r="F219" i="2"/>
  <c r="X22" i="3" s="1"/>
  <c r="F227" i="2"/>
  <c r="AB23" i="3" s="1"/>
  <c r="F235" i="2"/>
  <c r="T23" i="3" s="1"/>
  <c r="F243" i="2"/>
  <c r="X24" i="3" s="1"/>
  <c r="F251" i="2"/>
  <c r="AB25" i="3" s="1"/>
  <c r="F259" i="2"/>
  <c r="T25" i="3" s="1"/>
  <c r="F267" i="2"/>
  <c r="X26" i="3" s="1"/>
  <c r="F275" i="2"/>
  <c r="AB27" i="3" s="1"/>
  <c r="F283" i="2"/>
  <c r="T27" i="3" s="1"/>
  <c r="F291" i="2"/>
  <c r="X28" i="3" s="1"/>
  <c r="F299" i="2"/>
  <c r="AB29" i="3" s="1"/>
  <c r="F307" i="2"/>
  <c r="T29" i="3" s="1"/>
  <c r="F315" i="2"/>
  <c r="X30" i="3" s="1"/>
  <c r="F323" i="2"/>
  <c r="AB31" i="3" s="1"/>
  <c r="F331" i="2"/>
  <c r="T31" i="3" s="1"/>
  <c r="F339" i="2"/>
  <c r="X32" i="3" s="1"/>
  <c r="F347" i="2"/>
  <c r="AB33" i="3" s="1"/>
  <c r="F355" i="2"/>
  <c r="T33" i="3" s="1"/>
  <c r="F363" i="2"/>
  <c r="X34" i="3" s="1"/>
  <c r="F371" i="2"/>
  <c r="AB35" i="3" s="1"/>
  <c r="F379" i="2"/>
  <c r="T35" i="3" s="1"/>
  <c r="F387" i="2"/>
  <c r="X36" i="3" s="1"/>
  <c r="F395" i="2"/>
  <c r="AB37" i="3" s="1"/>
  <c r="F403" i="2"/>
  <c r="T37" i="3" s="1"/>
  <c r="F411" i="2"/>
  <c r="F419" i="2"/>
  <c r="F427" i="2"/>
  <c r="F435" i="2"/>
  <c r="F443" i="2"/>
  <c r="F451" i="2"/>
  <c r="F459" i="2"/>
  <c r="F467" i="2"/>
  <c r="F4" i="2"/>
  <c r="W4" i="3" s="1"/>
  <c r="F12" i="2"/>
  <c r="AA5" i="3" s="1"/>
  <c r="F20" i="2"/>
  <c r="S5" i="3" s="1"/>
  <c r="F28" i="2"/>
  <c r="W6" i="3" s="1"/>
  <c r="F36" i="2"/>
  <c r="AA7" i="3" s="1"/>
  <c r="F44" i="2"/>
  <c r="S7" i="3" s="1"/>
  <c r="F52" i="2"/>
  <c r="W8" i="3" s="1"/>
  <c r="F60" i="2"/>
  <c r="AA9" i="3" s="1"/>
  <c r="F68" i="2"/>
  <c r="S9" i="3" s="1"/>
  <c r="F76" i="2"/>
  <c r="W10" i="3" s="1"/>
  <c r="F84" i="2"/>
  <c r="AA11" i="3" s="1"/>
  <c r="F92" i="2"/>
  <c r="S11" i="3" s="1"/>
  <c r="F100" i="2"/>
  <c r="W12" i="3" s="1"/>
  <c r="F108" i="2"/>
  <c r="AA13" i="3" s="1"/>
  <c r="F116" i="2"/>
  <c r="S13" i="3" s="1"/>
  <c r="F124" i="2"/>
  <c r="W14" i="3" s="1"/>
  <c r="F132" i="2"/>
  <c r="AA15" i="3" s="1"/>
  <c r="F140" i="2"/>
  <c r="S15" i="3" s="1"/>
  <c r="F148" i="2"/>
  <c r="W16" i="3" s="1"/>
  <c r="F156" i="2"/>
  <c r="AA17" i="3" s="1"/>
  <c r="F164" i="2"/>
  <c r="S17" i="3" s="1"/>
  <c r="F172" i="2"/>
  <c r="W18" i="3" s="1"/>
  <c r="F180" i="2"/>
  <c r="AA19" i="3" s="1"/>
  <c r="F188" i="2"/>
  <c r="S19" i="3" s="1"/>
  <c r="F196" i="2"/>
  <c r="W20" i="3" s="1"/>
  <c r="F204" i="2"/>
  <c r="AA21" i="3" s="1"/>
  <c r="F212" i="2"/>
  <c r="S21" i="3" s="1"/>
  <c r="F220" i="2"/>
  <c r="W22" i="3" s="1"/>
  <c r="F228" i="2"/>
  <c r="AA23" i="3" s="1"/>
  <c r="F236" i="2"/>
  <c r="S23" i="3" s="1"/>
  <c r="F244" i="2"/>
  <c r="W24" i="3" s="1"/>
  <c r="F252" i="2"/>
  <c r="AA25" i="3" s="1"/>
  <c r="F260" i="2"/>
  <c r="S25" i="3" s="1"/>
  <c r="F268" i="2"/>
  <c r="W26" i="3" s="1"/>
  <c r="F276" i="2"/>
  <c r="AA27" i="3" s="1"/>
  <c r="F284" i="2"/>
  <c r="S27" i="3" s="1"/>
  <c r="F292" i="2"/>
  <c r="W28" i="3" s="1"/>
  <c r="F300" i="2"/>
  <c r="AA29" i="3" s="1"/>
  <c r="F308" i="2"/>
  <c r="S29" i="3" s="1"/>
  <c r="F316" i="2"/>
  <c r="W30" i="3" s="1"/>
  <c r="F324" i="2"/>
  <c r="AA31" i="3" s="1"/>
  <c r="F332" i="2"/>
  <c r="S31" i="3" s="1"/>
  <c r="F340" i="2"/>
  <c r="W32" i="3" s="1"/>
  <c r="F348" i="2"/>
  <c r="AA33" i="3" s="1"/>
  <c r="F356" i="2"/>
  <c r="S33" i="3" s="1"/>
  <c r="F364" i="2"/>
  <c r="W34" i="3" s="1"/>
  <c r="F372" i="2"/>
  <c r="AA35" i="3" s="1"/>
  <c r="F380" i="2"/>
  <c r="S35" i="3" s="1"/>
  <c r="F388" i="2"/>
  <c r="W36" i="3" s="1"/>
  <c r="F396" i="2"/>
  <c r="AA37" i="3" s="1"/>
  <c r="F404" i="2"/>
  <c r="S37" i="3" s="1"/>
  <c r="F5" i="2"/>
  <c r="V4" i="3" s="1"/>
  <c r="F13" i="2"/>
  <c r="Z5" i="3" s="1"/>
  <c r="F21" i="2"/>
  <c r="R5" i="3" s="1"/>
  <c r="F29" i="2"/>
  <c r="V6" i="3" s="1"/>
  <c r="F37" i="2"/>
  <c r="Z7" i="3" s="1"/>
  <c r="F45" i="2"/>
  <c r="R7" i="3" s="1"/>
  <c r="F53" i="2"/>
  <c r="V8" i="3" s="1"/>
  <c r="F61" i="2"/>
  <c r="Z9" i="3" s="1"/>
  <c r="F69" i="2"/>
  <c r="R9" i="3" s="1"/>
  <c r="F77" i="2"/>
  <c r="V10" i="3" s="1"/>
  <c r="F85" i="2"/>
  <c r="Z11" i="3" s="1"/>
  <c r="F93" i="2"/>
  <c r="R11" i="3" s="1"/>
  <c r="F101" i="2"/>
  <c r="V12" i="3" s="1"/>
  <c r="F109" i="2"/>
  <c r="Z13" i="3" s="1"/>
  <c r="F117" i="2"/>
  <c r="R13" i="3" s="1"/>
  <c r="F125" i="2"/>
  <c r="V14" i="3" s="1"/>
  <c r="F133" i="2"/>
  <c r="Z15" i="3" s="1"/>
  <c r="F141" i="2"/>
  <c r="R15" i="3" s="1"/>
  <c r="F149" i="2"/>
  <c r="V16" i="3" s="1"/>
  <c r="F157" i="2"/>
  <c r="Z17" i="3" s="1"/>
  <c r="F165" i="2"/>
  <c r="R17" i="3" s="1"/>
  <c r="F173" i="2"/>
  <c r="V18" i="3" s="1"/>
  <c r="F181" i="2"/>
  <c r="Z19" i="3" s="1"/>
  <c r="F189" i="2"/>
  <c r="R19" i="3" s="1"/>
  <c r="F197" i="2"/>
  <c r="V20" i="3" s="1"/>
  <c r="F205" i="2"/>
  <c r="Z21" i="3" s="1"/>
  <c r="F213" i="2"/>
  <c r="R21" i="3" s="1"/>
  <c r="F221" i="2"/>
  <c r="V22" i="3" s="1"/>
  <c r="F229" i="2"/>
  <c r="Z23" i="3" s="1"/>
  <c r="F237" i="2"/>
  <c r="R23" i="3" s="1"/>
  <c r="F245" i="2"/>
  <c r="V24" i="3" s="1"/>
  <c r="F253" i="2"/>
  <c r="Z25" i="3" s="1"/>
  <c r="F261" i="2"/>
  <c r="R25" i="3" s="1"/>
  <c r="F269" i="2"/>
  <c r="V26" i="3" s="1"/>
  <c r="F277" i="2"/>
  <c r="Z27" i="3" s="1"/>
  <c r="F285" i="2"/>
  <c r="R27" i="3" s="1"/>
  <c r="F293" i="2"/>
  <c r="V28" i="3" s="1"/>
  <c r="F301" i="2"/>
  <c r="Z29" i="3" s="1"/>
  <c r="F309" i="2"/>
  <c r="R29" i="3" s="1"/>
  <c r="F317" i="2"/>
  <c r="V30" i="3" s="1"/>
  <c r="F325" i="2"/>
  <c r="Z31" i="3" s="1"/>
  <c r="F333" i="2"/>
  <c r="R31" i="3" s="1"/>
  <c r="F341" i="2"/>
  <c r="V32" i="3" s="1"/>
  <c r="F349" i="2"/>
  <c r="Z33" i="3" s="1"/>
  <c r="F357" i="2"/>
  <c r="R33" i="3" s="1"/>
  <c r="F365" i="2"/>
  <c r="V34" i="3" s="1"/>
  <c r="F373" i="2"/>
  <c r="Z35" i="3" s="1"/>
  <c r="F381" i="2"/>
  <c r="R35" i="3" s="1"/>
  <c r="F389" i="2"/>
  <c r="V36" i="3" s="1"/>
  <c r="F397" i="2"/>
  <c r="Z37" i="3" s="1"/>
  <c r="F405" i="2"/>
  <c r="R37" i="3" s="1"/>
  <c r="F413" i="2"/>
  <c r="F421" i="2"/>
  <c r="F429" i="2"/>
  <c r="F38" i="2"/>
  <c r="Y7" i="3" s="1"/>
  <c r="F102" i="2"/>
  <c r="U12" i="3" s="1"/>
  <c r="F166" i="2"/>
  <c r="Q17" i="3" s="1"/>
  <c r="F230" i="2"/>
  <c r="Y23" i="3" s="1"/>
  <c r="F294" i="2"/>
  <c r="U28" i="3" s="1"/>
  <c r="F358" i="2"/>
  <c r="Q33" i="3" s="1"/>
  <c r="F409" i="2"/>
  <c r="F425" i="2"/>
  <c r="F438" i="2"/>
  <c r="F447" i="2"/>
  <c r="F456" i="2"/>
  <c r="F465" i="2"/>
  <c r="F474" i="2"/>
  <c r="F482" i="2"/>
  <c r="F490" i="2"/>
  <c r="F498" i="2"/>
  <c r="F506" i="2"/>
  <c r="F514" i="2"/>
  <c r="F522" i="2"/>
  <c r="F530" i="2"/>
  <c r="F538" i="2"/>
  <c r="F546" i="2"/>
  <c r="F554" i="2"/>
  <c r="F562" i="2"/>
  <c r="F570" i="2"/>
  <c r="F578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30" i="2"/>
  <c r="F738" i="2"/>
  <c r="F746" i="2"/>
  <c r="F754" i="2"/>
  <c r="F762" i="2"/>
  <c r="F770" i="2"/>
  <c r="F778" i="2"/>
  <c r="F222" i="2"/>
  <c r="U22" i="3" s="1"/>
  <c r="F446" i="2"/>
  <c r="F464" i="2"/>
  <c r="F497" i="2"/>
  <c r="F521" i="2"/>
  <c r="F553" i="2"/>
  <c r="F585" i="2"/>
  <c r="F625" i="2"/>
  <c r="F657" i="2"/>
  <c r="F681" i="2"/>
  <c r="F713" i="2"/>
  <c r="F737" i="2"/>
  <c r="F46" i="2"/>
  <c r="Q7" i="3" s="1"/>
  <c r="F110" i="2"/>
  <c r="Y13" i="3" s="1"/>
  <c r="F174" i="2"/>
  <c r="U18" i="3" s="1"/>
  <c r="F238" i="2"/>
  <c r="Q23" i="3" s="1"/>
  <c r="F302" i="2"/>
  <c r="Y29" i="3" s="1"/>
  <c r="F366" i="2"/>
  <c r="U34" i="3" s="1"/>
  <c r="F412" i="2"/>
  <c r="F428" i="2"/>
  <c r="F439" i="2"/>
  <c r="F448" i="2"/>
  <c r="F457" i="2"/>
  <c r="F466" i="2"/>
  <c r="F475" i="2"/>
  <c r="F483" i="2"/>
  <c r="F491" i="2"/>
  <c r="F499" i="2"/>
  <c r="F507" i="2"/>
  <c r="F515" i="2"/>
  <c r="F523" i="2"/>
  <c r="F531" i="2"/>
  <c r="F539" i="2"/>
  <c r="F547" i="2"/>
  <c r="F555" i="2"/>
  <c r="F563" i="2"/>
  <c r="F571" i="2"/>
  <c r="F579" i="2"/>
  <c r="F587" i="2"/>
  <c r="F595" i="2"/>
  <c r="F603" i="2"/>
  <c r="F611" i="2"/>
  <c r="F619" i="2"/>
  <c r="F627" i="2"/>
  <c r="F635" i="2"/>
  <c r="F643" i="2"/>
  <c r="F651" i="2"/>
  <c r="F659" i="2"/>
  <c r="F667" i="2"/>
  <c r="F675" i="2"/>
  <c r="F683" i="2"/>
  <c r="F691" i="2"/>
  <c r="F699" i="2"/>
  <c r="F707" i="2"/>
  <c r="F715" i="2"/>
  <c r="F723" i="2"/>
  <c r="F731" i="2"/>
  <c r="F739" i="2"/>
  <c r="F747" i="2"/>
  <c r="F755" i="2"/>
  <c r="F763" i="2"/>
  <c r="F771" i="2"/>
  <c r="F286" i="2"/>
  <c r="Q27" i="3" s="1"/>
  <c r="F424" i="2"/>
  <c r="F455" i="2"/>
  <c r="F473" i="2"/>
  <c r="F505" i="2"/>
  <c r="F529" i="2"/>
  <c r="F561" i="2"/>
  <c r="F577" i="2"/>
  <c r="F617" i="2"/>
  <c r="F649" i="2"/>
  <c r="F673" i="2"/>
  <c r="F705" i="2"/>
  <c r="F745" i="2"/>
  <c r="F777" i="2"/>
  <c r="F54" i="2"/>
  <c r="U8" i="3" s="1"/>
  <c r="F118" i="2"/>
  <c r="Q13" i="3" s="1"/>
  <c r="F182" i="2"/>
  <c r="Y19" i="3" s="1"/>
  <c r="F246" i="2"/>
  <c r="U24" i="3" s="1"/>
  <c r="F310" i="2"/>
  <c r="Q29" i="3" s="1"/>
  <c r="F374" i="2"/>
  <c r="Y35" i="3" s="1"/>
  <c r="F414" i="2"/>
  <c r="F430" i="2"/>
  <c r="F440" i="2"/>
  <c r="F449" i="2"/>
  <c r="F458" i="2"/>
  <c r="F468" i="2"/>
  <c r="F476" i="2"/>
  <c r="F484" i="2"/>
  <c r="F492" i="2"/>
  <c r="F500" i="2"/>
  <c r="F508" i="2"/>
  <c r="F516" i="2"/>
  <c r="F524" i="2"/>
  <c r="F532" i="2"/>
  <c r="F540" i="2"/>
  <c r="F548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4" i="2"/>
  <c r="F692" i="2"/>
  <c r="F700" i="2"/>
  <c r="F708" i="2"/>
  <c r="F716" i="2"/>
  <c r="F724" i="2"/>
  <c r="F732" i="2"/>
  <c r="F740" i="2"/>
  <c r="F748" i="2"/>
  <c r="F756" i="2"/>
  <c r="F764" i="2"/>
  <c r="F772" i="2"/>
  <c r="F609" i="2"/>
  <c r="F761" i="2"/>
  <c r="F62" i="2"/>
  <c r="Y9" i="3" s="1"/>
  <c r="F126" i="2"/>
  <c r="U14" i="3" s="1"/>
  <c r="F190" i="2"/>
  <c r="Q19" i="3" s="1"/>
  <c r="F254" i="2"/>
  <c r="Y25" i="3" s="1"/>
  <c r="F318" i="2"/>
  <c r="U30" i="3" s="1"/>
  <c r="F382" i="2"/>
  <c r="Q35" i="3" s="1"/>
  <c r="F416" i="2"/>
  <c r="F432" i="2"/>
  <c r="F441" i="2"/>
  <c r="F450" i="2"/>
  <c r="F460" i="2"/>
  <c r="F469" i="2"/>
  <c r="F477" i="2"/>
  <c r="F485" i="2"/>
  <c r="F493" i="2"/>
  <c r="F501" i="2"/>
  <c r="F509" i="2"/>
  <c r="F517" i="2"/>
  <c r="F525" i="2"/>
  <c r="F533" i="2"/>
  <c r="F541" i="2"/>
  <c r="F549" i="2"/>
  <c r="F557" i="2"/>
  <c r="F565" i="2"/>
  <c r="F573" i="2"/>
  <c r="F581" i="2"/>
  <c r="F589" i="2"/>
  <c r="F597" i="2"/>
  <c r="F605" i="2"/>
  <c r="F613" i="2"/>
  <c r="F621" i="2"/>
  <c r="F629" i="2"/>
  <c r="F637" i="2"/>
  <c r="F645" i="2"/>
  <c r="F653" i="2"/>
  <c r="F661" i="2"/>
  <c r="F669" i="2"/>
  <c r="F677" i="2"/>
  <c r="F685" i="2"/>
  <c r="F693" i="2"/>
  <c r="F701" i="2"/>
  <c r="F709" i="2"/>
  <c r="F717" i="2"/>
  <c r="F725" i="2"/>
  <c r="F733" i="2"/>
  <c r="F741" i="2"/>
  <c r="F749" i="2"/>
  <c r="F757" i="2"/>
  <c r="F765" i="2"/>
  <c r="F773" i="2"/>
  <c r="F718" i="2"/>
  <c r="F734" i="2"/>
  <c r="F750" i="2"/>
  <c r="F774" i="2"/>
  <c r="F775" i="2"/>
  <c r="F704" i="2"/>
  <c r="F720" i="2"/>
  <c r="F728" i="2"/>
  <c r="F760" i="2"/>
  <c r="F158" i="2"/>
  <c r="Y17" i="3" s="1"/>
  <c r="F408" i="2"/>
  <c r="F489" i="2"/>
  <c r="F537" i="2"/>
  <c r="F601" i="2"/>
  <c r="F665" i="2"/>
  <c r="F721" i="2"/>
  <c r="F6" i="2"/>
  <c r="U4" i="3" s="1"/>
  <c r="F70" i="2"/>
  <c r="Q9" i="3" s="1"/>
  <c r="F134" i="2"/>
  <c r="Y15" i="3" s="1"/>
  <c r="F198" i="2"/>
  <c r="U20" i="3" s="1"/>
  <c r="F262" i="2"/>
  <c r="Q25" i="3" s="1"/>
  <c r="F326" i="2"/>
  <c r="Y31" i="3" s="1"/>
  <c r="F390" i="2"/>
  <c r="U36" i="3" s="1"/>
  <c r="F417" i="2"/>
  <c r="F433" i="2"/>
  <c r="F442" i="2"/>
  <c r="F452" i="2"/>
  <c r="F461" i="2"/>
  <c r="F470" i="2"/>
  <c r="F478" i="2"/>
  <c r="F486" i="2"/>
  <c r="F494" i="2"/>
  <c r="F502" i="2"/>
  <c r="F510" i="2"/>
  <c r="F518" i="2"/>
  <c r="F526" i="2"/>
  <c r="F534" i="2"/>
  <c r="F542" i="2"/>
  <c r="F550" i="2"/>
  <c r="F558" i="2"/>
  <c r="F566" i="2"/>
  <c r="F574" i="2"/>
  <c r="F582" i="2"/>
  <c r="F590" i="2"/>
  <c r="F598" i="2"/>
  <c r="F606" i="2"/>
  <c r="F614" i="2"/>
  <c r="F622" i="2"/>
  <c r="F630" i="2"/>
  <c r="F638" i="2"/>
  <c r="F646" i="2"/>
  <c r="F654" i="2"/>
  <c r="F662" i="2"/>
  <c r="F670" i="2"/>
  <c r="F678" i="2"/>
  <c r="F686" i="2"/>
  <c r="F694" i="2"/>
  <c r="F702" i="2"/>
  <c r="F710" i="2"/>
  <c r="F726" i="2"/>
  <c r="F742" i="2"/>
  <c r="F758" i="2"/>
  <c r="F766" i="2"/>
  <c r="F680" i="2"/>
  <c r="F752" i="2"/>
  <c r="F30" i="2"/>
  <c r="U6" i="3" s="1"/>
  <c r="F350" i="2"/>
  <c r="Y33" i="3" s="1"/>
  <c r="F481" i="2"/>
  <c r="F545" i="2"/>
  <c r="F633" i="2"/>
  <c r="F689" i="2"/>
  <c r="F753" i="2"/>
  <c r="F14" i="2"/>
  <c r="Y5" i="3" s="1"/>
  <c r="F78" i="2"/>
  <c r="U10" i="3" s="1"/>
  <c r="F142" i="2"/>
  <c r="Q15" i="3" s="1"/>
  <c r="F206" i="2"/>
  <c r="Y21" i="3" s="1"/>
  <c r="F270" i="2"/>
  <c r="U26" i="3" s="1"/>
  <c r="F334" i="2"/>
  <c r="Q31" i="3" s="1"/>
  <c r="F398" i="2"/>
  <c r="Y37" i="3" s="1"/>
  <c r="F420" i="2"/>
  <c r="F434" i="2"/>
  <c r="F444" i="2"/>
  <c r="F453" i="2"/>
  <c r="F462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751" i="2"/>
  <c r="F759" i="2"/>
  <c r="F767" i="2"/>
  <c r="F696" i="2"/>
  <c r="F744" i="2"/>
  <c r="F593" i="2"/>
  <c r="F729" i="2"/>
  <c r="F22" i="2"/>
  <c r="Q5" i="3" s="1"/>
  <c r="F86" i="2"/>
  <c r="Y11" i="3" s="1"/>
  <c r="F150" i="2"/>
  <c r="U16" i="3" s="1"/>
  <c r="F214" i="2"/>
  <c r="Q21" i="3" s="1"/>
  <c r="F278" i="2"/>
  <c r="Y27" i="3" s="1"/>
  <c r="F342" i="2"/>
  <c r="U32" i="3" s="1"/>
  <c r="F406" i="2"/>
  <c r="Q37" i="3" s="1"/>
  <c r="F422" i="2"/>
  <c r="F436" i="2"/>
  <c r="F445" i="2"/>
  <c r="F454" i="2"/>
  <c r="F463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584" i="2"/>
  <c r="F592" i="2"/>
  <c r="F600" i="2"/>
  <c r="F608" i="2"/>
  <c r="F616" i="2"/>
  <c r="F624" i="2"/>
  <c r="F632" i="2"/>
  <c r="F640" i="2"/>
  <c r="F648" i="2"/>
  <c r="F656" i="2"/>
  <c r="F664" i="2"/>
  <c r="F672" i="2"/>
  <c r="F688" i="2"/>
  <c r="F712" i="2"/>
  <c r="F736" i="2"/>
  <c r="F768" i="2"/>
  <c r="F776" i="2"/>
  <c r="F94" i="2"/>
  <c r="Q11" i="3" s="1"/>
  <c r="F437" i="2"/>
  <c r="F513" i="2"/>
  <c r="F569" i="2"/>
  <c r="F641" i="2"/>
  <c r="F697" i="2"/>
  <c r="F769" i="2"/>
  <c r="H5" i="3"/>
  <c r="D6" i="3"/>
  <c r="D10" i="3"/>
  <c r="L16" i="3"/>
  <c r="H17" i="3"/>
  <c r="K8" i="3"/>
  <c r="C18" i="3"/>
  <c r="N5" i="3"/>
  <c r="J10" i="3"/>
  <c r="M7" i="3"/>
  <c r="I8" i="3"/>
  <c r="E17" i="3"/>
  <c r="D5" i="3"/>
  <c r="D7" i="3"/>
  <c r="H8" i="3"/>
  <c r="L11" i="3"/>
  <c r="H16" i="3"/>
  <c r="H18" i="3"/>
  <c r="G4" i="3"/>
  <c r="G10" i="3"/>
  <c r="F8" i="3"/>
  <c r="N18" i="3"/>
  <c r="J19" i="3"/>
  <c r="I5" i="3"/>
  <c r="M6" i="3"/>
  <c r="E6" i="3"/>
  <c r="E10" i="3"/>
  <c r="M16" i="3"/>
  <c r="I17" i="3"/>
  <c r="L17" i="3"/>
  <c r="K9" i="3"/>
  <c r="C19" i="3"/>
  <c r="N6" i="3"/>
  <c r="J9" i="3"/>
  <c r="J11" i="3"/>
  <c r="F16" i="3"/>
  <c r="M10" i="3"/>
  <c r="I11" i="3"/>
  <c r="E16" i="3"/>
  <c r="L6" i="3"/>
  <c r="H11" i="3"/>
  <c r="D16" i="3"/>
  <c r="C6" i="3"/>
  <c r="G7" i="3"/>
  <c r="G11" i="3"/>
  <c r="G17" i="3"/>
  <c r="K18" i="3"/>
  <c r="B20" i="3"/>
  <c r="H6" i="3"/>
  <c r="L7" i="3"/>
  <c r="D11" i="3"/>
  <c r="D17" i="3"/>
  <c r="F6" i="3"/>
  <c r="F10" i="3"/>
  <c r="N16" i="3"/>
  <c r="F18" i="3"/>
  <c r="K16" i="3"/>
  <c r="F5" i="3"/>
  <c r="E7" i="3"/>
  <c r="C8" i="3"/>
  <c r="C9" i="3"/>
  <c r="N11" i="3"/>
  <c r="J16" i="3"/>
  <c r="I18" i="3"/>
  <c r="G19" i="3"/>
  <c r="M19" i="3"/>
  <c r="I6" i="3"/>
  <c r="G8" i="3"/>
  <c r="M17" i="3"/>
  <c r="K19" i="3"/>
  <c r="N9" i="3"/>
  <c r="M11" i="3"/>
  <c r="F19" i="3"/>
  <c r="F9" i="3"/>
  <c r="E11" i="3"/>
  <c r="C7" i="3"/>
  <c r="L10" i="3"/>
  <c r="L18" i="3"/>
  <c r="G18" i="3"/>
  <c r="N7" i="1"/>
  <c r="O7" i="1"/>
  <c r="E4" i="3"/>
  <c r="D4" i="3"/>
  <c r="E13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M6" i="1"/>
  <c r="E6" i="1"/>
  <c r="G6" i="1"/>
  <c r="F6" i="1"/>
  <c r="G5" i="3" l="1"/>
  <c r="D8" i="3"/>
  <c r="L9" i="3"/>
  <c r="N10" i="3"/>
  <c r="C10" i="3"/>
  <c r="K10" i="3"/>
  <c r="K11" i="3"/>
  <c r="E8" i="3"/>
  <c r="D9" i="3"/>
  <c r="L8" i="3"/>
  <c r="J7" i="3"/>
  <c r="C5" i="3"/>
  <c r="M8" i="3"/>
  <c r="C11" i="3"/>
  <c r="F4" i="3"/>
  <c r="F11" i="3"/>
  <c r="K5" i="3"/>
  <c r="J6" i="3"/>
  <c r="M9" i="3"/>
  <c r="I7" i="3"/>
  <c r="H7" i="3"/>
  <c r="G9" i="3"/>
  <c r="C17" i="3"/>
  <c r="C16" i="3"/>
  <c r="H10" i="3"/>
  <c r="I10" i="3"/>
  <c r="N8" i="3"/>
  <c r="J5" i="3"/>
  <c r="K7" i="3"/>
  <c r="G6" i="3"/>
  <c r="L5" i="3"/>
  <c r="H4" i="3"/>
  <c r="E5" i="3"/>
  <c r="M5" i="3"/>
  <c r="I4" i="3"/>
  <c r="J8" i="3"/>
  <c r="F7" i="3"/>
  <c r="J4" i="3"/>
  <c r="K6" i="3"/>
  <c r="K4" i="3"/>
  <c r="H9" i="3"/>
  <c r="I9" i="3"/>
  <c r="P13" i="3"/>
  <c r="E7" i="1"/>
  <c r="G20" i="3"/>
  <c r="B21" i="3"/>
  <c r="H20" i="3"/>
  <c r="I20" i="3"/>
  <c r="M20" i="3"/>
  <c r="F20" i="3"/>
  <c r="J20" i="3"/>
  <c r="N20" i="3"/>
  <c r="C20" i="3"/>
  <c r="K20" i="3"/>
  <c r="E20" i="3"/>
  <c r="D20" i="3"/>
  <c r="L20" i="3"/>
  <c r="D12" i="3"/>
  <c r="L12" i="3"/>
  <c r="E12" i="3"/>
  <c r="F12" i="3"/>
  <c r="G12" i="3"/>
  <c r="C12" i="3"/>
  <c r="K12" i="3"/>
  <c r="H12" i="3"/>
  <c r="I12" i="3"/>
  <c r="N12" i="3"/>
  <c r="J12" i="3"/>
  <c r="M12" i="3"/>
  <c r="M7" i="1"/>
  <c r="F7" i="1"/>
  <c r="G7" i="1"/>
  <c r="P14" i="3" l="1"/>
  <c r="J21" i="3"/>
  <c r="C21" i="3"/>
  <c r="K21" i="3"/>
  <c r="D21" i="3"/>
  <c r="L21" i="3"/>
  <c r="E21" i="3"/>
  <c r="M21" i="3"/>
  <c r="F21" i="3"/>
  <c r="N21" i="3"/>
  <c r="G21" i="3"/>
  <c r="B22" i="3"/>
  <c r="H21" i="3"/>
  <c r="I21" i="3"/>
  <c r="G13" i="3"/>
  <c r="I13" i="3"/>
  <c r="J13" i="3"/>
  <c r="F13" i="3"/>
  <c r="N13" i="3"/>
  <c r="H13" i="3"/>
  <c r="C13" i="3"/>
  <c r="K13" i="3"/>
  <c r="D13" i="3"/>
  <c r="L13" i="3"/>
  <c r="E13" i="3"/>
  <c r="M13" i="3"/>
  <c r="P15" i="3" l="1"/>
  <c r="E22" i="3"/>
  <c r="M22" i="3"/>
  <c r="F22" i="3"/>
  <c r="N22" i="3"/>
  <c r="G22" i="3"/>
  <c r="B23" i="3"/>
  <c r="D22" i="3"/>
  <c r="H22" i="3"/>
  <c r="C22" i="3"/>
  <c r="L22" i="3"/>
  <c r="I22" i="3"/>
  <c r="K22" i="3"/>
  <c r="J22" i="3"/>
  <c r="J14" i="3"/>
  <c r="C14" i="3"/>
  <c r="K14" i="3"/>
  <c r="D14" i="3"/>
  <c r="L14" i="3"/>
  <c r="E14" i="3"/>
  <c r="M14" i="3"/>
  <c r="I14" i="3"/>
  <c r="F14" i="3"/>
  <c r="N14" i="3"/>
  <c r="G14" i="3"/>
  <c r="H14" i="3"/>
  <c r="P16" i="3" l="1"/>
  <c r="H23" i="3"/>
  <c r="I23" i="3"/>
  <c r="J23" i="3"/>
  <c r="F23" i="3"/>
  <c r="C23" i="3"/>
  <c r="K23" i="3"/>
  <c r="D23" i="3"/>
  <c r="L23" i="3"/>
  <c r="G23" i="3"/>
  <c r="E23" i="3"/>
  <c r="M23" i="3"/>
  <c r="N23" i="3"/>
  <c r="B24" i="3"/>
  <c r="E15" i="3"/>
  <c r="M15" i="3"/>
  <c r="F15" i="3"/>
  <c r="H15" i="3"/>
  <c r="D15" i="3"/>
  <c r="L15" i="3"/>
  <c r="I15" i="3"/>
  <c r="G15" i="3"/>
  <c r="J15" i="3"/>
  <c r="N15" i="3"/>
  <c r="C15" i="3"/>
  <c r="K15" i="3"/>
  <c r="P17" i="3" l="1"/>
  <c r="C24" i="3"/>
  <c r="K24" i="3"/>
  <c r="D24" i="3"/>
  <c r="L24" i="3"/>
  <c r="E24" i="3"/>
  <c r="M24" i="3"/>
  <c r="J24" i="3"/>
  <c r="F24" i="3"/>
  <c r="N24" i="3"/>
  <c r="G24" i="3"/>
  <c r="B25" i="3"/>
  <c r="I24" i="3"/>
  <c r="H24" i="3"/>
  <c r="P18" i="3" l="1"/>
  <c r="F25" i="3"/>
  <c r="N25" i="3"/>
  <c r="G25" i="3"/>
  <c r="B26" i="3"/>
  <c r="H25" i="3"/>
  <c r="I25" i="3"/>
  <c r="D25" i="3"/>
  <c r="E25" i="3"/>
  <c r="J25" i="3"/>
  <c r="L25" i="3"/>
  <c r="M25" i="3"/>
  <c r="C25" i="3"/>
  <c r="K25" i="3"/>
  <c r="P19" i="3" l="1"/>
  <c r="I26" i="3"/>
  <c r="J26" i="3"/>
  <c r="C26" i="3"/>
  <c r="K26" i="3"/>
  <c r="G26" i="3"/>
  <c r="D26" i="3"/>
  <c r="L26" i="3"/>
  <c r="E26" i="3"/>
  <c r="M26" i="3"/>
  <c r="F26" i="3"/>
  <c r="N26" i="3"/>
  <c r="B27" i="3"/>
  <c r="H26" i="3"/>
  <c r="P20" i="3" l="1"/>
  <c r="D27" i="3"/>
  <c r="L27" i="3"/>
  <c r="E27" i="3"/>
  <c r="M27" i="3"/>
  <c r="F27" i="3"/>
  <c r="N27" i="3"/>
  <c r="C27" i="3"/>
  <c r="G27" i="3"/>
  <c r="H27" i="3"/>
  <c r="J27" i="3"/>
  <c r="I27" i="3"/>
  <c r="K27" i="3"/>
  <c r="P21" i="3" l="1"/>
  <c r="P22" i="3" l="1"/>
  <c r="P23" i="3" l="1"/>
  <c r="P24" i="3" l="1"/>
  <c r="P25" i="3" l="1"/>
  <c r="P26" i="3" l="1"/>
  <c r="P2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D41C4-B1E0-4F72-8F73-B634F02CB841}" keepAlive="1" name="Requête - M2 Seasonally Adjusted" description="Connexion à la requête « M2 Seasonally Adjusted » dans le classeur." type="5" refreshedVersion="6" background="1" saveData="1">
    <dbPr connection="Provider=Microsoft.Mashup.OleDb.1;Data Source=$Workbook$;Location=M2 Seasonally Adjusted;Extended Properties=&quot;&quot;" command="SELECT * FROM [M2 Seasonally Adjusted]"/>
  </connection>
</connections>
</file>

<file path=xl/sharedStrings.xml><?xml version="1.0" encoding="utf-8"?>
<sst xmlns="http://schemas.openxmlformats.org/spreadsheetml/2006/main" count="95" uniqueCount="53">
  <si>
    <t>DATE</t>
  </si>
  <si>
    <t>M2SL</t>
  </si>
  <si>
    <t>M2 MoM %</t>
  </si>
  <si>
    <t>M2 YoY%</t>
  </si>
  <si>
    <t>Mode</t>
  </si>
  <si>
    <t>Minimum</t>
  </si>
  <si>
    <t>Maximum</t>
  </si>
  <si>
    <t>Data!C:C</t>
  </si>
  <si>
    <t>Kurstosis</t>
  </si>
  <si>
    <t>Mean</t>
  </si>
  <si>
    <t>Standard Error</t>
  </si>
  <si>
    <t>Median</t>
  </si>
  <si>
    <t>Standard Deviation</t>
  </si>
  <si>
    <t>Sample Variance</t>
  </si>
  <si>
    <t>Skewness</t>
  </si>
  <si>
    <t>Range</t>
  </si>
  <si>
    <t>Sum</t>
  </si>
  <si>
    <t>Count</t>
  </si>
  <si>
    <t>Probability</t>
  </si>
  <si>
    <t>Frequency</t>
  </si>
  <si>
    <t>Interval</t>
  </si>
  <si>
    <t>Bin</t>
  </si>
  <si>
    <t>C.U Probability</t>
  </si>
  <si>
    <t>M2 Money Supply Month over Month percentage change</t>
  </si>
  <si>
    <t>Descriptive Statistics</t>
  </si>
  <si>
    <t>Std Dev Bounds</t>
  </si>
  <si>
    <t>Upper Bound</t>
  </si>
  <si>
    <t>Lower Bound</t>
  </si>
  <si>
    <t>Actual Count</t>
  </si>
  <si>
    <t>Actual % Count</t>
  </si>
  <si>
    <t>Normal % Count</t>
  </si>
  <si>
    <t>Frequency %</t>
  </si>
  <si>
    <t>Freq Adj Mean</t>
  </si>
  <si>
    <t>Positive Data</t>
  </si>
  <si>
    <t>Negative Data</t>
  </si>
  <si>
    <t>Zero</t>
  </si>
  <si>
    <t>Data!D:D</t>
  </si>
  <si>
    <t>M2 Money Supply Year over Year percentage change</t>
  </si>
  <si>
    <t>MoM Std.</t>
  </si>
  <si>
    <t>YoY Std.</t>
  </si>
  <si>
    <t>Jan</t>
  </si>
  <si>
    <t>Fev</t>
  </si>
  <si>
    <t>Mar</t>
  </si>
  <si>
    <t>Avr</t>
  </si>
  <si>
    <t>Mai</t>
  </si>
  <si>
    <t>Jui</t>
  </si>
  <si>
    <t>Aou</t>
  </si>
  <si>
    <t>Sep</t>
  </si>
  <si>
    <t>Oct</t>
  </si>
  <si>
    <t>Nov</t>
  </si>
  <si>
    <t>Déc</t>
  </si>
  <si>
    <t>M2 Month over Month (Std. Dev count)</t>
  </si>
  <si>
    <t>M2 Year over Year (Std. Dev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</si>
</sst>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3" fillId="2" borderId="5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6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%"/>
    </dxf>
    <dxf>
      <numFmt numFmtId="164" formatCode="0.0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M2 MoM %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  <c:pt idx="241">
                  <c:v>37834</c:v>
                </c:pt>
                <c:pt idx="242">
                  <c:v>37803</c:v>
                </c:pt>
                <c:pt idx="243">
                  <c:v>37773</c:v>
                </c:pt>
                <c:pt idx="244">
                  <c:v>37742</c:v>
                </c:pt>
                <c:pt idx="245">
                  <c:v>37712</c:v>
                </c:pt>
                <c:pt idx="246">
                  <c:v>37681</c:v>
                </c:pt>
                <c:pt idx="247">
                  <c:v>37653</c:v>
                </c:pt>
                <c:pt idx="248">
                  <c:v>37622</c:v>
                </c:pt>
                <c:pt idx="249">
                  <c:v>37591</c:v>
                </c:pt>
                <c:pt idx="250">
                  <c:v>37561</c:v>
                </c:pt>
                <c:pt idx="251">
                  <c:v>37530</c:v>
                </c:pt>
                <c:pt idx="252">
                  <c:v>37500</c:v>
                </c:pt>
                <c:pt idx="253">
                  <c:v>37469</c:v>
                </c:pt>
                <c:pt idx="254">
                  <c:v>37438</c:v>
                </c:pt>
                <c:pt idx="255">
                  <c:v>37408</c:v>
                </c:pt>
                <c:pt idx="256">
                  <c:v>37377</c:v>
                </c:pt>
                <c:pt idx="257">
                  <c:v>37347</c:v>
                </c:pt>
                <c:pt idx="258">
                  <c:v>37316</c:v>
                </c:pt>
                <c:pt idx="259">
                  <c:v>37288</c:v>
                </c:pt>
                <c:pt idx="260">
                  <c:v>37257</c:v>
                </c:pt>
                <c:pt idx="261">
                  <c:v>37226</c:v>
                </c:pt>
                <c:pt idx="262">
                  <c:v>37196</c:v>
                </c:pt>
                <c:pt idx="263">
                  <c:v>37165</c:v>
                </c:pt>
                <c:pt idx="264">
                  <c:v>37135</c:v>
                </c:pt>
                <c:pt idx="265">
                  <c:v>37104</c:v>
                </c:pt>
                <c:pt idx="266">
                  <c:v>37073</c:v>
                </c:pt>
                <c:pt idx="267">
                  <c:v>37043</c:v>
                </c:pt>
                <c:pt idx="268">
                  <c:v>37012</c:v>
                </c:pt>
                <c:pt idx="269">
                  <c:v>36982</c:v>
                </c:pt>
                <c:pt idx="270">
                  <c:v>36951</c:v>
                </c:pt>
                <c:pt idx="271">
                  <c:v>36923</c:v>
                </c:pt>
                <c:pt idx="272">
                  <c:v>36892</c:v>
                </c:pt>
                <c:pt idx="273">
                  <c:v>36861</c:v>
                </c:pt>
                <c:pt idx="274">
                  <c:v>36831</c:v>
                </c:pt>
                <c:pt idx="275">
                  <c:v>36800</c:v>
                </c:pt>
                <c:pt idx="276">
                  <c:v>36770</c:v>
                </c:pt>
                <c:pt idx="277">
                  <c:v>36739</c:v>
                </c:pt>
                <c:pt idx="278">
                  <c:v>36708</c:v>
                </c:pt>
                <c:pt idx="279">
                  <c:v>36678</c:v>
                </c:pt>
                <c:pt idx="280">
                  <c:v>36647</c:v>
                </c:pt>
                <c:pt idx="281">
                  <c:v>36617</c:v>
                </c:pt>
                <c:pt idx="282">
                  <c:v>36586</c:v>
                </c:pt>
                <c:pt idx="283">
                  <c:v>36557</c:v>
                </c:pt>
                <c:pt idx="284">
                  <c:v>36526</c:v>
                </c:pt>
                <c:pt idx="285">
                  <c:v>36495</c:v>
                </c:pt>
                <c:pt idx="286">
                  <c:v>36465</c:v>
                </c:pt>
                <c:pt idx="287">
                  <c:v>36434</c:v>
                </c:pt>
                <c:pt idx="288">
                  <c:v>36404</c:v>
                </c:pt>
                <c:pt idx="289">
                  <c:v>36373</c:v>
                </c:pt>
                <c:pt idx="290">
                  <c:v>36342</c:v>
                </c:pt>
                <c:pt idx="291">
                  <c:v>36312</c:v>
                </c:pt>
                <c:pt idx="292">
                  <c:v>36281</c:v>
                </c:pt>
                <c:pt idx="293">
                  <c:v>36251</c:v>
                </c:pt>
                <c:pt idx="294">
                  <c:v>36220</c:v>
                </c:pt>
                <c:pt idx="295">
                  <c:v>36192</c:v>
                </c:pt>
                <c:pt idx="296">
                  <c:v>36161</c:v>
                </c:pt>
                <c:pt idx="297">
                  <c:v>36130</c:v>
                </c:pt>
                <c:pt idx="298">
                  <c:v>36100</c:v>
                </c:pt>
                <c:pt idx="299">
                  <c:v>36069</c:v>
                </c:pt>
                <c:pt idx="300">
                  <c:v>36039</c:v>
                </c:pt>
                <c:pt idx="301">
                  <c:v>36008</c:v>
                </c:pt>
                <c:pt idx="302">
                  <c:v>35977</c:v>
                </c:pt>
                <c:pt idx="303">
                  <c:v>35947</c:v>
                </c:pt>
                <c:pt idx="304">
                  <c:v>35916</c:v>
                </c:pt>
                <c:pt idx="305">
                  <c:v>35886</c:v>
                </c:pt>
                <c:pt idx="306">
                  <c:v>35855</c:v>
                </c:pt>
                <c:pt idx="307">
                  <c:v>35827</c:v>
                </c:pt>
                <c:pt idx="308">
                  <c:v>35796</c:v>
                </c:pt>
                <c:pt idx="309">
                  <c:v>35765</c:v>
                </c:pt>
                <c:pt idx="310">
                  <c:v>35735</c:v>
                </c:pt>
                <c:pt idx="311">
                  <c:v>35704</c:v>
                </c:pt>
                <c:pt idx="312">
                  <c:v>35674</c:v>
                </c:pt>
                <c:pt idx="313">
                  <c:v>35643</c:v>
                </c:pt>
                <c:pt idx="314">
                  <c:v>35612</c:v>
                </c:pt>
                <c:pt idx="315">
                  <c:v>35582</c:v>
                </c:pt>
                <c:pt idx="316">
                  <c:v>35551</c:v>
                </c:pt>
                <c:pt idx="317">
                  <c:v>35521</c:v>
                </c:pt>
                <c:pt idx="318">
                  <c:v>35490</c:v>
                </c:pt>
                <c:pt idx="319">
                  <c:v>35462</c:v>
                </c:pt>
                <c:pt idx="320">
                  <c:v>35431</c:v>
                </c:pt>
                <c:pt idx="321">
                  <c:v>35400</c:v>
                </c:pt>
                <c:pt idx="322">
                  <c:v>35370</c:v>
                </c:pt>
                <c:pt idx="323">
                  <c:v>35339</c:v>
                </c:pt>
                <c:pt idx="324">
                  <c:v>35309</c:v>
                </c:pt>
                <c:pt idx="325">
                  <c:v>35278</c:v>
                </c:pt>
                <c:pt idx="326">
                  <c:v>35247</c:v>
                </c:pt>
                <c:pt idx="327">
                  <c:v>35217</c:v>
                </c:pt>
                <c:pt idx="328">
                  <c:v>35186</c:v>
                </c:pt>
                <c:pt idx="329">
                  <c:v>35156</c:v>
                </c:pt>
                <c:pt idx="330">
                  <c:v>35125</c:v>
                </c:pt>
                <c:pt idx="331">
                  <c:v>35096</c:v>
                </c:pt>
                <c:pt idx="332">
                  <c:v>35065</c:v>
                </c:pt>
                <c:pt idx="333">
                  <c:v>35034</c:v>
                </c:pt>
                <c:pt idx="334">
                  <c:v>35004</c:v>
                </c:pt>
                <c:pt idx="335">
                  <c:v>34973</c:v>
                </c:pt>
                <c:pt idx="336">
                  <c:v>34943</c:v>
                </c:pt>
                <c:pt idx="337">
                  <c:v>34912</c:v>
                </c:pt>
                <c:pt idx="338">
                  <c:v>34881</c:v>
                </c:pt>
                <c:pt idx="339">
                  <c:v>34851</c:v>
                </c:pt>
                <c:pt idx="340">
                  <c:v>34820</c:v>
                </c:pt>
                <c:pt idx="341">
                  <c:v>34790</c:v>
                </c:pt>
                <c:pt idx="342">
                  <c:v>34759</c:v>
                </c:pt>
                <c:pt idx="343">
                  <c:v>34731</c:v>
                </c:pt>
                <c:pt idx="344">
                  <c:v>34700</c:v>
                </c:pt>
                <c:pt idx="345">
                  <c:v>34669</c:v>
                </c:pt>
                <c:pt idx="346">
                  <c:v>34639</c:v>
                </c:pt>
                <c:pt idx="347">
                  <c:v>34608</c:v>
                </c:pt>
                <c:pt idx="348">
                  <c:v>34578</c:v>
                </c:pt>
                <c:pt idx="349">
                  <c:v>34547</c:v>
                </c:pt>
                <c:pt idx="350">
                  <c:v>34516</c:v>
                </c:pt>
                <c:pt idx="351">
                  <c:v>34486</c:v>
                </c:pt>
                <c:pt idx="352">
                  <c:v>34455</c:v>
                </c:pt>
                <c:pt idx="353">
                  <c:v>34425</c:v>
                </c:pt>
                <c:pt idx="354">
                  <c:v>34394</c:v>
                </c:pt>
                <c:pt idx="355">
                  <c:v>34366</c:v>
                </c:pt>
                <c:pt idx="356">
                  <c:v>34335</c:v>
                </c:pt>
                <c:pt idx="357">
                  <c:v>34304</c:v>
                </c:pt>
                <c:pt idx="358">
                  <c:v>34274</c:v>
                </c:pt>
                <c:pt idx="359">
                  <c:v>34243</c:v>
                </c:pt>
                <c:pt idx="360">
                  <c:v>34213</c:v>
                </c:pt>
                <c:pt idx="361">
                  <c:v>34182</c:v>
                </c:pt>
                <c:pt idx="362">
                  <c:v>34151</c:v>
                </c:pt>
                <c:pt idx="363">
                  <c:v>34121</c:v>
                </c:pt>
                <c:pt idx="364">
                  <c:v>34090</c:v>
                </c:pt>
                <c:pt idx="365">
                  <c:v>34060</c:v>
                </c:pt>
                <c:pt idx="366">
                  <c:v>34029</c:v>
                </c:pt>
                <c:pt idx="367">
                  <c:v>34001</c:v>
                </c:pt>
                <c:pt idx="368">
                  <c:v>33970</c:v>
                </c:pt>
                <c:pt idx="369">
                  <c:v>33939</c:v>
                </c:pt>
                <c:pt idx="370">
                  <c:v>33909</c:v>
                </c:pt>
                <c:pt idx="371">
                  <c:v>33878</c:v>
                </c:pt>
                <c:pt idx="372">
                  <c:v>33848</c:v>
                </c:pt>
                <c:pt idx="373">
                  <c:v>33817</c:v>
                </c:pt>
                <c:pt idx="374">
                  <c:v>33786</c:v>
                </c:pt>
                <c:pt idx="375">
                  <c:v>33756</c:v>
                </c:pt>
                <c:pt idx="376">
                  <c:v>33725</c:v>
                </c:pt>
                <c:pt idx="377">
                  <c:v>33695</c:v>
                </c:pt>
                <c:pt idx="378">
                  <c:v>33664</c:v>
                </c:pt>
                <c:pt idx="379">
                  <c:v>33635</c:v>
                </c:pt>
                <c:pt idx="380">
                  <c:v>33604</c:v>
                </c:pt>
                <c:pt idx="381">
                  <c:v>33573</c:v>
                </c:pt>
                <c:pt idx="382">
                  <c:v>33543</c:v>
                </c:pt>
                <c:pt idx="383">
                  <c:v>33512</c:v>
                </c:pt>
                <c:pt idx="384">
                  <c:v>33482</c:v>
                </c:pt>
                <c:pt idx="385">
                  <c:v>33451</c:v>
                </c:pt>
                <c:pt idx="386">
                  <c:v>33420</c:v>
                </c:pt>
                <c:pt idx="387">
                  <c:v>33390</c:v>
                </c:pt>
                <c:pt idx="388">
                  <c:v>33359</c:v>
                </c:pt>
                <c:pt idx="389">
                  <c:v>33329</c:v>
                </c:pt>
                <c:pt idx="390">
                  <c:v>33298</c:v>
                </c:pt>
                <c:pt idx="391">
                  <c:v>33270</c:v>
                </c:pt>
                <c:pt idx="392">
                  <c:v>33239</c:v>
                </c:pt>
                <c:pt idx="393">
                  <c:v>33208</c:v>
                </c:pt>
                <c:pt idx="394">
                  <c:v>33178</c:v>
                </c:pt>
                <c:pt idx="395">
                  <c:v>33147</c:v>
                </c:pt>
                <c:pt idx="396">
                  <c:v>33117</c:v>
                </c:pt>
                <c:pt idx="397">
                  <c:v>33086</c:v>
                </c:pt>
                <c:pt idx="398">
                  <c:v>33055</c:v>
                </c:pt>
                <c:pt idx="399">
                  <c:v>33025</c:v>
                </c:pt>
                <c:pt idx="400">
                  <c:v>32994</c:v>
                </c:pt>
                <c:pt idx="401">
                  <c:v>32964</c:v>
                </c:pt>
                <c:pt idx="402">
                  <c:v>32933</c:v>
                </c:pt>
                <c:pt idx="403">
                  <c:v>32905</c:v>
                </c:pt>
                <c:pt idx="404">
                  <c:v>32874</c:v>
                </c:pt>
                <c:pt idx="405">
                  <c:v>32843</c:v>
                </c:pt>
                <c:pt idx="406">
                  <c:v>32813</c:v>
                </c:pt>
                <c:pt idx="407">
                  <c:v>32782</c:v>
                </c:pt>
                <c:pt idx="408">
                  <c:v>32752</c:v>
                </c:pt>
                <c:pt idx="409">
                  <c:v>32721</c:v>
                </c:pt>
                <c:pt idx="410">
                  <c:v>32690</c:v>
                </c:pt>
                <c:pt idx="411">
                  <c:v>32660</c:v>
                </c:pt>
                <c:pt idx="412">
                  <c:v>32629</c:v>
                </c:pt>
                <c:pt idx="413">
                  <c:v>32599</c:v>
                </c:pt>
                <c:pt idx="414">
                  <c:v>32568</c:v>
                </c:pt>
                <c:pt idx="415">
                  <c:v>32540</c:v>
                </c:pt>
                <c:pt idx="416">
                  <c:v>32509</c:v>
                </c:pt>
                <c:pt idx="417">
                  <c:v>32478</c:v>
                </c:pt>
                <c:pt idx="418">
                  <c:v>32448</c:v>
                </c:pt>
                <c:pt idx="419">
                  <c:v>32417</c:v>
                </c:pt>
                <c:pt idx="420">
                  <c:v>32387</c:v>
                </c:pt>
                <c:pt idx="421">
                  <c:v>32356</c:v>
                </c:pt>
                <c:pt idx="422">
                  <c:v>32325</c:v>
                </c:pt>
                <c:pt idx="423">
                  <c:v>32295</c:v>
                </c:pt>
                <c:pt idx="424">
                  <c:v>32264</c:v>
                </c:pt>
                <c:pt idx="425">
                  <c:v>32234</c:v>
                </c:pt>
                <c:pt idx="426">
                  <c:v>32203</c:v>
                </c:pt>
                <c:pt idx="427">
                  <c:v>32174</c:v>
                </c:pt>
                <c:pt idx="428">
                  <c:v>32143</c:v>
                </c:pt>
                <c:pt idx="429">
                  <c:v>32112</c:v>
                </c:pt>
                <c:pt idx="430">
                  <c:v>32082</c:v>
                </c:pt>
                <c:pt idx="431">
                  <c:v>32051</c:v>
                </c:pt>
                <c:pt idx="432">
                  <c:v>32021</c:v>
                </c:pt>
                <c:pt idx="433">
                  <c:v>31990</c:v>
                </c:pt>
                <c:pt idx="434">
                  <c:v>31959</c:v>
                </c:pt>
                <c:pt idx="435">
                  <c:v>31929</c:v>
                </c:pt>
                <c:pt idx="436">
                  <c:v>31898</c:v>
                </c:pt>
                <c:pt idx="437">
                  <c:v>31868</c:v>
                </c:pt>
                <c:pt idx="438">
                  <c:v>31837</c:v>
                </c:pt>
                <c:pt idx="439">
                  <c:v>31809</c:v>
                </c:pt>
                <c:pt idx="440">
                  <c:v>31778</c:v>
                </c:pt>
                <c:pt idx="441">
                  <c:v>31747</c:v>
                </c:pt>
                <c:pt idx="442">
                  <c:v>31717</c:v>
                </c:pt>
                <c:pt idx="443">
                  <c:v>31686</c:v>
                </c:pt>
                <c:pt idx="444">
                  <c:v>31656</c:v>
                </c:pt>
                <c:pt idx="445">
                  <c:v>31625</c:v>
                </c:pt>
                <c:pt idx="446">
                  <c:v>31594</c:v>
                </c:pt>
                <c:pt idx="447">
                  <c:v>31564</c:v>
                </c:pt>
                <c:pt idx="448">
                  <c:v>31533</c:v>
                </c:pt>
                <c:pt idx="449">
                  <c:v>31503</c:v>
                </c:pt>
                <c:pt idx="450">
                  <c:v>31472</c:v>
                </c:pt>
                <c:pt idx="451">
                  <c:v>31444</c:v>
                </c:pt>
                <c:pt idx="452">
                  <c:v>31413</c:v>
                </c:pt>
                <c:pt idx="453">
                  <c:v>31382</c:v>
                </c:pt>
                <c:pt idx="454">
                  <c:v>31352</c:v>
                </c:pt>
                <c:pt idx="455">
                  <c:v>31321</c:v>
                </c:pt>
                <c:pt idx="456">
                  <c:v>31291</c:v>
                </c:pt>
                <c:pt idx="457">
                  <c:v>31260</c:v>
                </c:pt>
                <c:pt idx="458">
                  <c:v>31229</c:v>
                </c:pt>
                <c:pt idx="459">
                  <c:v>31199</c:v>
                </c:pt>
                <c:pt idx="460">
                  <c:v>31168</c:v>
                </c:pt>
                <c:pt idx="461">
                  <c:v>31138</c:v>
                </c:pt>
                <c:pt idx="462">
                  <c:v>31107</c:v>
                </c:pt>
                <c:pt idx="463">
                  <c:v>31079</c:v>
                </c:pt>
                <c:pt idx="464">
                  <c:v>31048</c:v>
                </c:pt>
                <c:pt idx="465">
                  <c:v>31017</c:v>
                </c:pt>
                <c:pt idx="466">
                  <c:v>30987</c:v>
                </c:pt>
                <c:pt idx="467">
                  <c:v>30956</c:v>
                </c:pt>
                <c:pt idx="468">
                  <c:v>30926</c:v>
                </c:pt>
                <c:pt idx="469">
                  <c:v>30895</c:v>
                </c:pt>
                <c:pt idx="470">
                  <c:v>30864</c:v>
                </c:pt>
                <c:pt idx="471">
                  <c:v>30834</c:v>
                </c:pt>
                <c:pt idx="472">
                  <c:v>30803</c:v>
                </c:pt>
                <c:pt idx="473">
                  <c:v>30773</c:v>
                </c:pt>
                <c:pt idx="474">
                  <c:v>30742</c:v>
                </c:pt>
                <c:pt idx="475">
                  <c:v>30713</c:v>
                </c:pt>
                <c:pt idx="476">
                  <c:v>30682</c:v>
                </c:pt>
                <c:pt idx="477">
                  <c:v>30651</c:v>
                </c:pt>
                <c:pt idx="478">
                  <c:v>30621</c:v>
                </c:pt>
                <c:pt idx="479">
                  <c:v>30590</c:v>
                </c:pt>
                <c:pt idx="480">
                  <c:v>30560</c:v>
                </c:pt>
                <c:pt idx="481">
                  <c:v>30529</c:v>
                </c:pt>
                <c:pt idx="482">
                  <c:v>30498</c:v>
                </c:pt>
                <c:pt idx="483">
                  <c:v>30468</c:v>
                </c:pt>
                <c:pt idx="484">
                  <c:v>30437</c:v>
                </c:pt>
                <c:pt idx="485">
                  <c:v>30407</c:v>
                </c:pt>
                <c:pt idx="486">
                  <c:v>30376</c:v>
                </c:pt>
                <c:pt idx="487">
                  <c:v>30348</c:v>
                </c:pt>
                <c:pt idx="488">
                  <c:v>30317</c:v>
                </c:pt>
                <c:pt idx="489">
                  <c:v>30286</c:v>
                </c:pt>
                <c:pt idx="490">
                  <c:v>30256</c:v>
                </c:pt>
                <c:pt idx="491">
                  <c:v>30225</c:v>
                </c:pt>
                <c:pt idx="492">
                  <c:v>30195</c:v>
                </c:pt>
                <c:pt idx="493">
                  <c:v>30164</c:v>
                </c:pt>
                <c:pt idx="494">
                  <c:v>30133</c:v>
                </c:pt>
                <c:pt idx="495">
                  <c:v>30103</c:v>
                </c:pt>
                <c:pt idx="496">
                  <c:v>30072</c:v>
                </c:pt>
                <c:pt idx="497">
                  <c:v>30042</c:v>
                </c:pt>
                <c:pt idx="498">
                  <c:v>30011</c:v>
                </c:pt>
                <c:pt idx="499">
                  <c:v>29983</c:v>
                </c:pt>
                <c:pt idx="500">
                  <c:v>29952</c:v>
                </c:pt>
                <c:pt idx="501">
                  <c:v>29921</c:v>
                </c:pt>
                <c:pt idx="502">
                  <c:v>29891</c:v>
                </c:pt>
                <c:pt idx="503">
                  <c:v>29860</c:v>
                </c:pt>
                <c:pt idx="504">
                  <c:v>29830</c:v>
                </c:pt>
                <c:pt idx="505">
                  <c:v>29799</c:v>
                </c:pt>
                <c:pt idx="506">
                  <c:v>29768</c:v>
                </c:pt>
                <c:pt idx="507">
                  <c:v>29738</c:v>
                </c:pt>
                <c:pt idx="508">
                  <c:v>29707</c:v>
                </c:pt>
                <c:pt idx="509">
                  <c:v>29677</c:v>
                </c:pt>
                <c:pt idx="510">
                  <c:v>29646</c:v>
                </c:pt>
                <c:pt idx="511">
                  <c:v>29618</c:v>
                </c:pt>
                <c:pt idx="512">
                  <c:v>29587</c:v>
                </c:pt>
                <c:pt idx="513">
                  <c:v>29556</c:v>
                </c:pt>
                <c:pt idx="514">
                  <c:v>29526</c:v>
                </c:pt>
                <c:pt idx="515">
                  <c:v>29495</c:v>
                </c:pt>
                <c:pt idx="516">
                  <c:v>29465</c:v>
                </c:pt>
                <c:pt idx="517">
                  <c:v>29434</c:v>
                </c:pt>
                <c:pt idx="518">
                  <c:v>29403</c:v>
                </c:pt>
                <c:pt idx="519">
                  <c:v>29373</c:v>
                </c:pt>
                <c:pt idx="520">
                  <c:v>29342</c:v>
                </c:pt>
                <c:pt idx="521">
                  <c:v>29312</c:v>
                </c:pt>
                <c:pt idx="522">
                  <c:v>29281</c:v>
                </c:pt>
                <c:pt idx="523">
                  <c:v>29252</c:v>
                </c:pt>
                <c:pt idx="524">
                  <c:v>29221</c:v>
                </c:pt>
                <c:pt idx="525">
                  <c:v>29190</c:v>
                </c:pt>
                <c:pt idx="526">
                  <c:v>29160</c:v>
                </c:pt>
                <c:pt idx="527">
                  <c:v>29129</c:v>
                </c:pt>
                <c:pt idx="528">
                  <c:v>29099</c:v>
                </c:pt>
                <c:pt idx="529">
                  <c:v>29068</c:v>
                </c:pt>
                <c:pt idx="530">
                  <c:v>29037</c:v>
                </c:pt>
                <c:pt idx="531">
                  <c:v>29007</c:v>
                </c:pt>
                <c:pt idx="532">
                  <c:v>28976</c:v>
                </c:pt>
                <c:pt idx="533">
                  <c:v>28946</c:v>
                </c:pt>
                <c:pt idx="534">
                  <c:v>28915</c:v>
                </c:pt>
                <c:pt idx="535">
                  <c:v>28887</c:v>
                </c:pt>
                <c:pt idx="536">
                  <c:v>28856</c:v>
                </c:pt>
                <c:pt idx="537">
                  <c:v>28825</c:v>
                </c:pt>
                <c:pt idx="538">
                  <c:v>28795</c:v>
                </c:pt>
                <c:pt idx="539">
                  <c:v>28764</c:v>
                </c:pt>
                <c:pt idx="540">
                  <c:v>28734</c:v>
                </c:pt>
                <c:pt idx="541">
                  <c:v>28703</c:v>
                </c:pt>
                <c:pt idx="542">
                  <c:v>28672</c:v>
                </c:pt>
                <c:pt idx="543">
                  <c:v>28642</c:v>
                </c:pt>
                <c:pt idx="544">
                  <c:v>28611</c:v>
                </c:pt>
                <c:pt idx="545">
                  <c:v>28581</c:v>
                </c:pt>
                <c:pt idx="546">
                  <c:v>28550</c:v>
                </c:pt>
                <c:pt idx="547">
                  <c:v>28522</c:v>
                </c:pt>
                <c:pt idx="548">
                  <c:v>28491</c:v>
                </c:pt>
                <c:pt idx="549">
                  <c:v>28460</c:v>
                </c:pt>
                <c:pt idx="550">
                  <c:v>28430</c:v>
                </c:pt>
                <c:pt idx="551">
                  <c:v>28399</c:v>
                </c:pt>
                <c:pt idx="552">
                  <c:v>28369</c:v>
                </c:pt>
                <c:pt idx="553">
                  <c:v>28338</c:v>
                </c:pt>
                <c:pt idx="554">
                  <c:v>28307</c:v>
                </c:pt>
                <c:pt idx="555">
                  <c:v>28277</c:v>
                </c:pt>
                <c:pt idx="556">
                  <c:v>28246</c:v>
                </c:pt>
                <c:pt idx="557">
                  <c:v>28216</c:v>
                </c:pt>
                <c:pt idx="558">
                  <c:v>28185</c:v>
                </c:pt>
                <c:pt idx="559">
                  <c:v>28157</c:v>
                </c:pt>
                <c:pt idx="560">
                  <c:v>28126</c:v>
                </c:pt>
                <c:pt idx="561">
                  <c:v>28095</c:v>
                </c:pt>
                <c:pt idx="562">
                  <c:v>28065</c:v>
                </c:pt>
                <c:pt idx="563">
                  <c:v>28034</c:v>
                </c:pt>
                <c:pt idx="564">
                  <c:v>28004</c:v>
                </c:pt>
                <c:pt idx="565">
                  <c:v>27973</c:v>
                </c:pt>
                <c:pt idx="566">
                  <c:v>27942</c:v>
                </c:pt>
                <c:pt idx="567">
                  <c:v>27912</c:v>
                </c:pt>
                <c:pt idx="568">
                  <c:v>27881</c:v>
                </c:pt>
                <c:pt idx="569">
                  <c:v>27851</c:v>
                </c:pt>
                <c:pt idx="570">
                  <c:v>27820</c:v>
                </c:pt>
                <c:pt idx="571">
                  <c:v>27791</c:v>
                </c:pt>
                <c:pt idx="572">
                  <c:v>27760</c:v>
                </c:pt>
                <c:pt idx="573">
                  <c:v>27729</c:v>
                </c:pt>
                <c:pt idx="574">
                  <c:v>27699</c:v>
                </c:pt>
                <c:pt idx="575">
                  <c:v>27668</c:v>
                </c:pt>
                <c:pt idx="576">
                  <c:v>27638</c:v>
                </c:pt>
                <c:pt idx="577">
                  <c:v>27607</c:v>
                </c:pt>
                <c:pt idx="578">
                  <c:v>27576</c:v>
                </c:pt>
                <c:pt idx="579">
                  <c:v>27546</c:v>
                </c:pt>
                <c:pt idx="580">
                  <c:v>27515</c:v>
                </c:pt>
                <c:pt idx="581">
                  <c:v>27485</c:v>
                </c:pt>
                <c:pt idx="582">
                  <c:v>27454</c:v>
                </c:pt>
                <c:pt idx="583">
                  <c:v>27426</c:v>
                </c:pt>
                <c:pt idx="584">
                  <c:v>27395</c:v>
                </c:pt>
                <c:pt idx="585">
                  <c:v>27364</c:v>
                </c:pt>
                <c:pt idx="586">
                  <c:v>27334</c:v>
                </c:pt>
                <c:pt idx="587">
                  <c:v>27303</c:v>
                </c:pt>
                <c:pt idx="588">
                  <c:v>27273</c:v>
                </c:pt>
                <c:pt idx="589">
                  <c:v>27242</c:v>
                </c:pt>
                <c:pt idx="590">
                  <c:v>27211</c:v>
                </c:pt>
                <c:pt idx="591">
                  <c:v>27181</c:v>
                </c:pt>
                <c:pt idx="592">
                  <c:v>27150</c:v>
                </c:pt>
                <c:pt idx="593">
                  <c:v>27120</c:v>
                </c:pt>
                <c:pt idx="594">
                  <c:v>27089</c:v>
                </c:pt>
                <c:pt idx="595">
                  <c:v>27061</c:v>
                </c:pt>
                <c:pt idx="596">
                  <c:v>27030</c:v>
                </c:pt>
                <c:pt idx="597">
                  <c:v>26999</c:v>
                </c:pt>
                <c:pt idx="598">
                  <c:v>26969</c:v>
                </c:pt>
                <c:pt idx="599">
                  <c:v>26938</c:v>
                </c:pt>
                <c:pt idx="600">
                  <c:v>26908</c:v>
                </c:pt>
                <c:pt idx="601">
                  <c:v>26877</c:v>
                </c:pt>
                <c:pt idx="602">
                  <c:v>26846</c:v>
                </c:pt>
                <c:pt idx="603">
                  <c:v>26816</c:v>
                </c:pt>
                <c:pt idx="604">
                  <c:v>26785</c:v>
                </c:pt>
                <c:pt idx="605">
                  <c:v>26755</c:v>
                </c:pt>
                <c:pt idx="606">
                  <c:v>26724</c:v>
                </c:pt>
                <c:pt idx="607">
                  <c:v>26696</c:v>
                </c:pt>
                <c:pt idx="608">
                  <c:v>26665</c:v>
                </c:pt>
                <c:pt idx="609">
                  <c:v>26634</c:v>
                </c:pt>
                <c:pt idx="610">
                  <c:v>26604</c:v>
                </c:pt>
                <c:pt idx="611">
                  <c:v>26573</c:v>
                </c:pt>
                <c:pt idx="612">
                  <c:v>26543</c:v>
                </c:pt>
                <c:pt idx="613">
                  <c:v>26512</c:v>
                </c:pt>
                <c:pt idx="614">
                  <c:v>26481</c:v>
                </c:pt>
                <c:pt idx="615">
                  <c:v>26451</c:v>
                </c:pt>
                <c:pt idx="616">
                  <c:v>26420</c:v>
                </c:pt>
                <c:pt idx="617">
                  <c:v>26390</c:v>
                </c:pt>
                <c:pt idx="618">
                  <c:v>26359</c:v>
                </c:pt>
                <c:pt idx="619">
                  <c:v>26330</c:v>
                </c:pt>
                <c:pt idx="620">
                  <c:v>26299</c:v>
                </c:pt>
                <c:pt idx="621">
                  <c:v>26268</c:v>
                </c:pt>
                <c:pt idx="622">
                  <c:v>26238</c:v>
                </c:pt>
                <c:pt idx="623">
                  <c:v>26207</c:v>
                </c:pt>
                <c:pt idx="624">
                  <c:v>26177</c:v>
                </c:pt>
                <c:pt idx="625">
                  <c:v>26146</c:v>
                </c:pt>
                <c:pt idx="626">
                  <c:v>26115</c:v>
                </c:pt>
                <c:pt idx="627">
                  <c:v>26085</c:v>
                </c:pt>
                <c:pt idx="628">
                  <c:v>26054</c:v>
                </c:pt>
                <c:pt idx="629">
                  <c:v>26024</c:v>
                </c:pt>
                <c:pt idx="630">
                  <c:v>25993</c:v>
                </c:pt>
                <c:pt idx="631">
                  <c:v>25965</c:v>
                </c:pt>
                <c:pt idx="632">
                  <c:v>25934</c:v>
                </c:pt>
                <c:pt idx="633">
                  <c:v>25903</c:v>
                </c:pt>
                <c:pt idx="634">
                  <c:v>25873</c:v>
                </c:pt>
                <c:pt idx="635">
                  <c:v>25842</c:v>
                </c:pt>
                <c:pt idx="636">
                  <c:v>25812</c:v>
                </c:pt>
                <c:pt idx="637">
                  <c:v>25781</c:v>
                </c:pt>
                <c:pt idx="638">
                  <c:v>25750</c:v>
                </c:pt>
                <c:pt idx="639">
                  <c:v>25720</c:v>
                </c:pt>
                <c:pt idx="640">
                  <c:v>25689</c:v>
                </c:pt>
                <c:pt idx="641">
                  <c:v>25659</c:v>
                </c:pt>
                <c:pt idx="642">
                  <c:v>25628</c:v>
                </c:pt>
                <c:pt idx="643">
                  <c:v>25600</c:v>
                </c:pt>
                <c:pt idx="644">
                  <c:v>25569</c:v>
                </c:pt>
                <c:pt idx="645">
                  <c:v>25538</c:v>
                </c:pt>
                <c:pt idx="646">
                  <c:v>25508</c:v>
                </c:pt>
                <c:pt idx="647">
                  <c:v>25477</c:v>
                </c:pt>
                <c:pt idx="648">
                  <c:v>25447</c:v>
                </c:pt>
                <c:pt idx="649">
                  <c:v>25416</c:v>
                </c:pt>
                <c:pt idx="650">
                  <c:v>25385</c:v>
                </c:pt>
                <c:pt idx="651">
                  <c:v>25355</c:v>
                </c:pt>
                <c:pt idx="652">
                  <c:v>25324</c:v>
                </c:pt>
                <c:pt idx="653">
                  <c:v>25294</c:v>
                </c:pt>
                <c:pt idx="654">
                  <c:v>25263</c:v>
                </c:pt>
                <c:pt idx="655">
                  <c:v>25235</c:v>
                </c:pt>
                <c:pt idx="656">
                  <c:v>25204</c:v>
                </c:pt>
                <c:pt idx="657">
                  <c:v>25173</c:v>
                </c:pt>
                <c:pt idx="658">
                  <c:v>25143</c:v>
                </c:pt>
                <c:pt idx="659">
                  <c:v>25112</c:v>
                </c:pt>
                <c:pt idx="660">
                  <c:v>25082</c:v>
                </c:pt>
                <c:pt idx="661">
                  <c:v>25051</c:v>
                </c:pt>
                <c:pt idx="662">
                  <c:v>25020</c:v>
                </c:pt>
                <c:pt idx="663">
                  <c:v>24990</c:v>
                </c:pt>
                <c:pt idx="664">
                  <c:v>24959</c:v>
                </c:pt>
                <c:pt idx="665">
                  <c:v>24929</c:v>
                </c:pt>
                <c:pt idx="666">
                  <c:v>24898</c:v>
                </c:pt>
                <c:pt idx="667">
                  <c:v>24869</c:v>
                </c:pt>
                <c:pt idx="668">
                  <c:v>24838</c:v>
                </c:pt>
                <c:pt idx="669">
                  <c:v>24807</c:v>
                </c:pt>
                <c:pt idx="670">
                  <c:v>24777</c:v>
                </c:pt>
                <c:pt idx="671">
                  <c:v>24746</c:v>
                </c:pt>
                <c:pt idx="672">
                  <c:v>24716</c:v>
                </c:pt>
                <c:pt idx="673">
                  <c:v>24685</c:v>
                </c:pt>
                <c:pt idx="674">
                  <c:v>24654</c:v>
                </c:pt>
                <c:pt idx="675">
                  <c:v>24624</c:v>
                </c:pt>
                <c:pt idx="676">
                  <c:v>24593</c:v>
                </c:pt>
                <c:pt idx="677">
                  <c:v>24563</c:v>
                </c:pt>
                <c:pt idx="678">
                  <c:v>24532</c:v>
                </c:pt>
                <c:pt idx="679">
                  <c:v>24504</c:v>
                </c:pt>
                <c:pt idx="680">
                  <c:v>24473</c:v>
                </c:pt>
                <c:pt idx="681">
                  <c:v>24442</c:v>
                </c:pt>
                <c:pt idx="682">
                  <c:v>24412</c:v>
                </c:pt>
                <c:pt idx="683">
                  <c:v>24381</c:v>
                </c:pt>
                <c:pt idx="684">
                  <c:v>24351</c:v>
                </c:pt>
                <c:pt idx="685">
                  <c:v>24320</c:v>
                </c:pt>
                <c:pt idx="686">
                  <c:v>24289</c:v>
                </c:pt>
                <c:pt idx="687">
                  <c:v>24259</c:v>
                </c:pt>
                <c:pt idx="688">
                  <c:v>24228</c:v>
                </c:pt>
                <c:pt idx="689">
                  <c:v>24198</c:v>
                </c:pt>
                <c:pt idx="690">
                  <c:v>24167</c:v>
                </c:pt>
                <c:pt idx="691">
                  <c:v>24139</c:v>
                </c:pt>
                <c:pt idx="692">
                  <c:v>24108</c:v>
                </c:pt>
                <c:pt idx="693">
                  <c:v>24077</c:v>
                </c:pt>
                <c:pt idx="694">
                  <c:v>24047</c:v>
                </c:pt>
                <c:pt idx="695">
                  <c:v>24016</c:v>
                </c:pt>
                <c:pt idx="696">
                  <c:v>23986</c:v>
                </c:pt>
                <c:pt idx="697">
                  <c:v>23955</c:v>
                </c:pt>
                <c:pt idx="698">
                  <c:v>23924</c:v>
                </c:pt>
                <c:pt idx="699">
                  <c:v>23894</c:v>
                </c:pt>
                <c:pt idx="700">
                  <c:v>23863</c:v>
                </c:pt>
                <c:pt idx="701">
                  <c:v>23833</c:v>
                </c:pt>
                <c:pt idx="702">
                  <c:v>23802</c:v>
                </c:pt>
                <c:pt idx="703">
                  <c:v>23774</c:v>
                </c:pt>
                <c:pt idx="704">
                  <c:v>23743</c:v>
                </c:pt>
                <c:pt idx="705">
                  <c:v>23712</c:v>
                </c:pt>
                <c:pt idx="706">
                  <c:v>23682</c:v>
                </c:pt>
                <c:pt idx="707">
                  <c:v>23651</c:v>
                </c:pt>
                <c:pt idx="708">
                  <c:v>23621</c:v>
                </c:pt>
                <c:pt idx="709">
                  <c:v>23590</c:v>
                </c:pt>
                <c:pt idx="710">
                  <c:v>23559</c:v>
                </c:pt>
                <c:pt idx="711">
                  <c:v>23529</c:v>
                </c:pt>
                <c:pt idx="712">
                  <c:v>23498</c:v>
                </c:pt>
                <c:pt idx="713">
                  <c:v>23468</c:v>
                </c:pt>
                <c:pt idx="714">
                  <c:v>23437</c:v>
                </c:pt>
                <c:pt idx="715">
                  <c:v>23408</c:v>
                </c:pt>
                <c:pt idx="716">
                  <c:v>23377</c:v>
                </c:pt>
                <c:pt idx="717">
                  <c:v>23346</c:v>
                </c:pt>
                <c:pt idx="718">
                  <c:v>23316</c:v>
                </c:pt>
                <c:pt idx="719">
                  <c:v>23285</c:v>
                </c:pt>
                <c:pt idx="720">
                  <c:v>23255</c:v>
                </c:pt>
                <c:pt idx="721">
                  <c:v>23224</c:v>
                </c:pt>
                <c:pt idx="722">
                  <c:v>23193</c:v>
                </c:pt>
                <c:pt idx="723">
                  <c:v>23163</c:v>
                </c:pt>
                <c:pt idx="724">
                  <c:v>23132</c:v>
                </c:pt>
                <c:pt idx="725">
                  <c:v>23102</c:v>
                </c:pt>
                <c:pt idx="726">
                  <c:v>23071</c:v>
                </c:pt>
                <c:pt idx="727">
                  <c:v>23043</c:v>
                </c:pt>
                <c:pt idx="728">
                  <c:v>23012</c:v>
                </c:pt>
                <c:pt idx="729">
                  <c:v>22981</c:v>
                </c:pt>
                <c:pt idx="730">
                  <c:v>22951</c:v>
                </c:pt>
                <c:pt idx="731">
                  <c:v>22920</c:v>
                </c:pt>
                <c:pt idx="732">
                  <c:v>22890</c:v>
                </c:pt>
                <c:pt idx="733">
                  <c:v>22859</c:v>
                </c:pt>
                <c:pt idx="734">
                  <c:v>22828</c:v>
                </c:pt>
                <c:pt idx="735">
                  <c:v>22798</c:v>
                </c:pt>
                <c:pt idx="736">
                  <c:v>22767</c:v>
                </c:pt>
                <c:pt idx="737">
                  <c:v>22737</c:v>
                </c:pt>
                <c:pt idx="738">
                  <c:v>22706</c:v>
                </c:pt>
                <c:pt idx="739">
                  <c:v>22678</c:v>
                </c:pt>
                <c:pt idx="740">
                  <c:v>22647</c:v>
                </c:pt>
                <c:pt idx="741">
                  <c:v>22616</c:v>
                </c:pt>
                <c:pt idx="742">
                  <c:v>22586</c:v>
                </c:pt>
                <c:pt idx="743">
                  <c:v>22555</c:v>
                </c:pt>
                <c:pt idx="744">
                  <c:v>22525</c:v>
                </c:pt>
                <c:pt idx="745">
                  <c:v>22494</c:v>
                </c:pt>
                <c:pt idx="746">
                  <c:v>22463</c:v>
                </c:pt>
                <c:pt idx="747">
                  <c:v>22433</c:v>
                </c:pt>
                <c:pt idx="748">
                  <c:v>22402</c:v>
                </c:pt>
                <c:pt idx="749">
                  <c:v>22372</c:v>
                </c:pt>
                <c:pt idx="750">
                  <c:v>22341</c:v>
                </c:pt>
                <c:pt idx="751">
                  <c:v>22313</c:v>
                </c:pt>
                <c:pt idx="752">
                  <c:v>22282</c:v>
                </c:pt>
                <c:pt idx="753">
                  <c:v>22251</c:v>
                </c:pt>
                <c:pt idx="754">
                  <c:v>22221</c:v>
                </c:pt>
                <c:pt idx="755">
                  <c:v>22190</c:v>
                </c:pt>
                <c:pt idx="756">
                  <c:v>22160</c:v>
                </c:pt>
                <c:pt idx="757">
                  <c:v>22129</c:v>
                </c:pt>
                <c:pt idx="758">
                  <c:v>22098</c:v>
                </c:pt>
              </c:numCache>
            </c:numRef>
          </c:cat>
          <c:val>
            <c:numRef>
              <c:f>Data!$C$2:$C$760</c:f>
              <c:numCache>
                <c:formatCode>0.000%</c:formatCode>
                <c:ptCount val="759"/>
                <c:pt idx="0">
                  <c:v>-3.3805035221580182E-3</c:v>
                </c:pt>
                <c:pt idx="1">
                  <c:v>-1.8405172620389321E-3</c:v>
                </c:pt>
                <c:pt idx="2">
                  <c:v>4.459490563142321E-4</c:v>
                </c:pt>
                <c:pt idx="3">
                  <c:v>1.6330137749513973E-3</c:v>
                </c:pt>
                <c:pt idx="4">
                  <c:v>5.5395374220625904E-3</c:v>
                </c:pt>
                <c:pt idx="5">
                  <c:v>-8.1719461782020497E-3</c:v>
                </c:pt>
                <c:pt idx="6">
                  <c:v>-1.064409574947045E-2</c:v>
                </c:pt>
                <c:pt idx="7">
                  <c:v>-5.7203978833584301E-3</c:v>
                </c:pt>
                <c:pt idx="8">
                  <c:v>-6.3628957496418836E-3</c:v>
                </c:pt>
                <c:pt idx="9">
                  <c:v>-1.9206235717990072E-3</c:v>
                </c:pt>
                <c:pt idx="10">
                  <c:v>-1.586316619465955E-3</c:v>
                </c:pt>
                <c:pt idx="11">
                  <c:v>-4.2694144537566148E-3</c:v>
                </c:pt>
                <c:pt idx="12">
                  <c:v>-6.2188652763863761E-3</c:v>
                </c:pt>
                <c:pt idx="13">
                  <c:v>-2.0134908494442438E-3</c:v>
                </c:pt>
                <c:pt idx="14">
                  <c:v>1.7169442085440689E-3</c:v>
                </c:pt>
                <c:pt idx="15">
                  <c:v>3.6924894764256422E-5</c:v>
                </c:pt>
                <c:pt idx="16">
                  <c:v>-5.3512446256909207E-4</c:v>
                </c:pt>
                <c:pt idx="17">
                  <c:v>-9.4019615072626905E-4</c:v>
                </c:pt>
                <c:pt idx="18">
                  <c:v>5.8923066224705334E-3</c:v>
                </c:pt>
                <c:pt idx="19">
                  <c:v>3.8957244424242532E-4</c:v>
                </c:pt>
                <c:pt idx="20">
                  <c:v>5.9398681163647105E-4</c:v>
                </c:pt>
                <c:pt idx="21">
                  <c:v>1.0930602402855927E-2</c:v>
                </c:pt>
                <c:pt idx="22">
                  <c:v>9.471356250858376E-3</c:v>
                </c:pt>
                <c:pt idx="23">
                  <c:v>7.2504209537165298E-3</c:v>
                </c:pt>
                <c:pt idx="24">
                  <c:v>5.5832961593254016E-3</c:v>
                </c:pt>
                <c:pt idx="25">
                  <c:v>8.9483618061270143E-3</c:v>
                </c:pt>
                <c:pt idx="26">
                  <c:v>7.6268128309910921E-3</c:v>
                </c:pt>
                <c:pt idx="27">
                  <c:v>3.6953467997318246E-3</c:v>
                </c:pt>
                <c:pt idx="28">
                  <c:v>1.5618708647952673E-2</c:v>
                </c:pt>
                <c:pt idx="29">
                  <c:v>1.3905549115468041E-2</c:v>
                </c:pt>
                <c:pt idx="30">
                  <c:v>1.227009515063382E-2</c:v>
                </c:pt>
                <c:pt idx="31">
                  <c:v>1.257942863046968E-2</c:v>
                </c:pt>
                <c:pt idx="32">
                  <c:v>1.269200184154351E-2</c:v>
                </c:pt>
                <c:pt idx="33">
                  <c:v>8.7127228974157589E-3</c:v>
                </c:pt>
                <c:pt idx="34">
                  <c:v>1.175710525332252E-2</c:v>
                </c:pt>
                <c:pt idx="35">
                  <c:v>8.1712627776910907E-3</c:v>
                </c:pt>
                <c:pt idx="36">
                  <c:v>1.2607652894363941E-2</c:v>
                </c:pt>
                <c:pt idx="37">
                  <c:v>3.2647391763231948E-3</c:v>
                </c:pt>
                <c:pt idx="38">
                  <c:v>8.5265033063639528E-3</c:v>
                </c:pt>
                <c:pt idx="39">
                  <c:v>1.5718919282285304E-2</c:v>
                </c:pt>
                <c:pt idx="40">
                  <c:v>5.021297124299906E-2</c:v>
                </c:pt>
                <c:pt idx="41">
                  <c:v>6.376613867210712E-2</c:v>
                </c:pt>
                <c:pt idx="42">
                  <c:v>3.4199983171847803E-2</c:v>
                </c:pt>
                <c:pt idx="43">
                  <c:v>3.5268901013250087E-3</c:v>
                </c:pt>
                <c:pt idx="44">
                  <c:v>4.9149190311146285E-3</c:v>
                </c:pt>
                <c:pt idx="45">
                  <c:v>5.1501751715632427E-3</c:v>
                </c:pt>
                <c:pt idx="46">
                  <c:v>6.6971362147312252E-3</c:v>
                </c:pt>
                <c:pt idx="47">
                  <c:v>8.8418920449622185E-3</c:v>
                </c:pt>
                <c:pt idx="48">
                  <c:v>6.2690249822321409E-3</c:v>
                </c:pt>
                <c:pt idx="49">
                  <c:v>4.9863213077638857E-3</c:v>
                </c:pt>
                <c:pt idx="50">
                  <c:v>5.6174065064338308E-3</c:v>
                </c:pt>
                <c:pt idx="51">
                  <c:v>7.8193291083916705E-3</c:v>
                </c:pt>
                <c:pt idx="52">
                  <c:v>7.0284024482498708E-3</c:v>
                </c:pt>
                <c:pt idx="53">
                  <c:v>2.1433641858317198E-3</c:v>
                </c:pt>
                <c:pt idx="54">
                  <c:v>2.7643591178929672E-3</c:v>
                </c:pt>
                <c:pt idx="55">
                  <c:v>2.7650727650727625E-3</c:v>
                </c:pt>
                <c:pt idx="56">
                  <c:v>4.6857485013263034E-3</c:v>
                </c:pt>
                <c:pt idx="57">
                  <c:v>8.8432793886268346E-3</c:v>
                </c:pt>
                <c:pt idx="58">
                  <c:v>1.0054491123219211E-3</c:v>
                </c:pt>
                <c:pt idx="59">
                  <c:v>6.7544273160291546E-4</c:v>
                </c:pt>
                <c:pt idx="60">
                  <c:v>2.2282865463674195E-3</c:v>
                </c:pt>
                <c:pt idx="61">
                  <c:v>2.9775376258911468E-3</c:v>
                </c:pt>
                <c:pt idx="62">
                  <c:v>2.5241782239995292E-3</c:v>
                </c:pt>
                <c:pt idx="63">
                  <c:v>4.0150350247736277E-3</c:v>
                </c:pt>
                <c:pt idx="64">
                  <c:v>4.1747683861375062E-3</c:v>
                </c:pt>
                <c:pt idx="65">
                  <c:v>1.3314054201083447E-3</c:v>
                </c:pt>
                <c:pt idx="66">
                  <c:v>4.1617848953805492E-3</c:v>
                </c:pt>
                <c:pt idx="67">
                  <c:v>3.0714435063483592E-3</c:v>
                </c:pt>
                <c:pt idx="68">
                  <c:v>8.5149986650212561E-4</c:v>
                </c:pt>
                <c:pt idx="69">
                  <c:v>4.2029290067320257E-3</c:v>
                </c:pt>
                <c:pt idx="70">
                  <c:v>2.1641091931068335E-3</c:v>
                </c:pt>
                <c:pt idx="71">
                  <c:v>3.8052471588216896E-3</c:v>
                </c:pt>
                <c:pt idx="72">
                  <c:v>3.2324827954393065E-3</c:v>
                </c:pt>
                <c:pt idx="73">
                  <c:v>4.0385646207052872E-3</c:v>
                </c:pt>
                <c:pt idx="74">
                  <c:v>4.3881644934804509E-3</c:v>
                </c:pt>
                <c:pt idx="75">
                  <c:v>1.5585643480251488E-3</c:v>
                </c:pt>
                <c:pt idx="76">
                  <c:v>3.9451534679530997E-3</c:v>
                </c:pt>
                <c:pt idx="77">
                  <c:v>4.3196865992893851E-3</c:v>
                </c:pt>
                <c:pt idx="78">
                  <c:v>5.0977632721502797E-3</c:v>
                </c:pt>
                <c:pt idx="79">
                  <c:v>5.6762575846545094E-3</c:v>
                </c:pt>
                <c:pt idx="80">
                  <c:v>5.2976523831866906E-3</c:v>
                </c:pt>
                <c:pt idx="81">
                  <c:v>3.0364218804561638E-3</c:v>
                </c:pt>
                <c:pt idx="82">
                  <c:v>5.5646731040799313E-3</c:v>
                </c:pt>
                <c:pt idx="83">
                  <c:v>5.1328873066536218E-3</c:v>
                </c:pt>
                <c:pt idx="84">
                  <c:v>4.6867291563887914E-3</c:v>
                </c:pt>
                <c:pt idx="85">
                  <c:v>6.6031952947382955E-3</c:v>
                </c:pt>
                <c:pt idx="86">
                  <c:v>4.5442499259513713E-3</c:v>
                </c:pt>
                <c:pt idx="87">
                  <c:v>4.9505726057870181E-3</c:v>
                </c:pt>
                <c:pt idx="88">
                  <c:v>5.1809391830179852E-3</c:v>
                </c:pt>
                <c:pt idx="89">
                  <c:v>6.6340643749949191E-3</c:v>
                </c:pt>
                <c:pt idx="90">
                  <c:v>4.7783255154618676E-3</c:v>
                </c:pt>
                <c:pt idx="91">
                  <c:v>6.9607615137250445E-3</c:v>
                </c:pt>
                <c:pt idx="92">
                  <c:v>9.9701947063206564E-3</c:v>
                </c:pt>
                <c:pt idx="93">
                  <c:v>5.0632499226672678E-3</c:v>
                </c:pt>
                <c:pt idx="94">
                  <c:v>7.2729359866841037E-3</c:v>
                </c:pt>
                <c:pt idx="95">
                  <c:v>2.8863232682061479E-3</c:v>
                </c:pt>
                <c:pt idx="96">
                  <c:v>4.8670043546881203E-3</c:v>
                </c:pt>
                <c:pt idx="97">
                  <c:v>4.1987171508468535E-3</c:v>
                </c:pt>
                <c:pt idx="98">
                  <c:v>4.1327478607195989E-3</c:v>
                </c:pt>
                <c:pt idx="99">
                  <c:v>3.6628505005060763E-3</c:v>
                </c:pt>
                <c:pt idx="100">
                  <c:v>2.4310707609251914E-3</c:v>
                </c:pt>
                <c:pt idx="101">
                  <c:v>3.5417437830198573E-3</c:v>
                </c:pt>
                <c:pt idx="102">
                  <c:v>6.5662092768747904E-4</c:v>
                </c:pt>
                <c:pt idx="103">
                  <c:v>1.1357444489851432E-2</c:v>
                </c:pt>
                <c:pt idx="104">
                  <c:v>5.1947385086736908E-3</c:v>
                </c:pt>
                <c:pt idx="105">
                  <c:v>6.9023162829173756E-3</c:v>
                </c:pt>
                <c:pt idx="106">
                  <c:v>3.3546602109630896E-3</c:v>
                </c:pt>
                <c:pt idx="107">
                  <c:v>5.7566218542932646E-3</c:v>
                </c:pt>
                <c:pt idx="108">
                  <c:v>3.569278028431988E-3</c:v>
                </c:pt>
                <c:pt idx="109">
                  <c:v>2.5372050499128385E-3</c:v>
                </c:pt>
                <c:pt idx="110">
                  <c:v>4.8352073424822173E-3</c:v>
                </c:pt>
                <c:pt idx="111">
                  <c:v>4.7610635102905974E-3</c:v>
                </c:pt>
                <c:pt idx="112">
                  <c:v>5.6228181600148641E-3</c:v>
                </c:pt>
                <c:pt idx="113">
                  <c:v>4.4253709370902783E-3</c:v>
                </c:pt>
                <c:pt idx="114">
                  <c:v>2.6210326689806163E-3</c:v>
                </c:pt>
                <c:pt idx="115">
                  <c:v>8.8441267778500698E-3</c:v>
                </c:pt>
                <c:pt idx="116">
                  <c:v>4.1504304485726617E-3</c:v>
                </c:pt>
                <c:pt idx="117">
                  <c:v>5.9527607865301757E-3</c:v>
                </c:pt>
                <c:pt idx="118">
                  <c:v>7.3894321996781365E-4</c:v>
                </c:pt>
                <c:pt idx="119">
                  <c:v>1.1478979810283008E-2</c:v>
                </c:pt>
                <c:pt idx="120">
                  <c:v>5.6232949167640545E-3</c:v>
                </c:pt>
                <c:pt idx="121">
                  <c:v>5.429914912673528E-3</c:v>
                </c:pt>
                <c:pt idx="122">
                  <c:v>3.7176809911316777E-3</c:v>
                </c:pt>
                <c:pt idx="123">
                  <c:v>5.4326334620093952E-3</c:v>
                </c:pt>
                <c:pt idx="124">
                  <c:v>3.2778213351218888E-3</c:v>
                </c:pt>
                <c:pt idx="125">
                  <c:v>2.6519420740080957E-3</c:v>
                </c:pt>
                <c:pt idx="126">
                  <c:v>5.4278994029310912E-3</c:v>
                </c:pt>
                <c:pt idx="127">
                  <c:v>1.7552394852569098E-3</c:v>
                </c:pt>
                <c:pt idx="128">
                  <c:v>2.2180368461810485E-3</c:v>
                </c:pt>
                <c:pt idx="129">
                  <c:v>1.1811252128153482E-2</c:v>
                </c:pt>
                <c:pt idx="130">
                  <c:v>6.8469802187527407E-3</c:v>
                </c:pt>
                <c:pt idx="131">
                  <c:v>6.5190965414476665E-3</c:v>
                </c:pt>
                <c:pt idx="132">
                  <c:v>7.8547222194778055E-3</c:v>
                </c:pt>
                <c:pt idx="133">
                  <c:v>6.9141845241649236E-3</c:v>
                </c:pt>
                <c:pt idx="134">
                  <c:v>5.2503675257267179E-3</c:v>
                </c:pt>
                <c:pt idx="135">
                  <c:v>7.1411304943393983E-3</c:v>
                </c:pt>
                <c:pt idx="136">
                  <c:v>4.431135301377731E-3</c:v>
                </c:pt>
                <c:pt idx="137">
                  <c:v>5.4930523060647829E-3</c:v>
                </c:pt>
                <c:pt idx="138">
                  <c:v>4.5883278661720261E-3</c:v>
                </c:pt>
                <c:pt idx="139">
                  <c:v>5.3835800807537915E-3</c:v>
                </c:pt>
                <c:pt idx="140">
                  <c:v>7.5775613088890914E-3</c:v>
                </c:pt>
                <c:pt idx="141">
                  <c:v>4.9414310384288118E-3</c:v>
                </c:pt>
                <c:pt idx="142">
                  <c:v>5.2812666673638375E-3</c:v>
                </c:pt>
                <c:pt idx="143">
                  <c:v>3.5473274351145445E-3</c:v>
                </c:pt>
                <c:pt idx="144">
                  <c:v>2.1772056039377485E-3</c:v>
                </c:pt>
                <c:pt idx="145">
                  <c:v>2.0501041152351629E-2</c:v>
                </c:pt>
                <c:pt idx="146">
                  <c:v>1.8096382908971753E-2</c:v>
                </c:pt>
                <c:pt idx="147">
                  <c:v>8.3191008759848639E-3</c:v>
                </c:pt>
                <c:pt idx="148">
                  <c:v>7.8401759042299179E-3</c:v>
                </c:pt>
                <c:pt idx="149">
                  <c:v>6.8653211829821092E-3</c:v>
                </c:pt>
                <c:pt idx="150">
                  <c:v>6.3689250469793901E-3</c:v>
                </c:pt>
                <c:pt idx="151">
                  <c:v>7.2310185762372026E-3</c:v>
                </c:pt>
                <c:pt idx="152">
                  <c:v>2.4199595537277574E-3</c:v>
                </c:pt>
                <c:pt idx="153">
                  <c:v>3.6259977194981197E-3</c:v>
                </c:pt>
                <c:pt idx="154">
                  <c:v>2.3544471620911001E-3</c:v>
                </c:pt>
                <c:pt idx="155">
                  <c:v>5.6666015333155517E-3</c:v>
                </c:pt>
                <c:pt idx="156">
                  <c:v>3.5759190688768872E-3</c:v>
                </c:pt>
                <c:pt idx="157">
                  <c:v>5.8360792685758778E-3</c:v>
                </c:pt>
                <c:pt idx="158">
                  <c:v>1.1383435939131825E-3</c:v>
                </c:pt>
                <c:pt idx="159">
                  <c:v>2.2235416011828768E-3</c:v>
                </c:pt>
                <c:pt idx="160">
                  <c:v>6.4087543349891085E-3</c:v>
                </c:pt>
                <c:pt idx="161">
                  <c:v>3.6098536069140152E-3</c:v>
                </c:pt>
                <c:pt idx="162">
                  <c:v>-3.4087970472762574E-4</c:v>
                </c:pt>
                <c:pt idx="163">
                  <c:v>5.8287322211842962E-3</c:v>
                </c:pt>
                <c:pt idx="164">
                  <c:v>-4.4609227871938995E-3</c:v>
                </c:pt>
                <c:pt idx="165">
                  <c:v>-5.646527385656519E-4</c:v>
                </c:pt>
                <c:pt idx="166">
                  <c:v>3.5060381768601268E-3</c:v>
                </c:pt>
                <c:pt idx="167">
                  <c:v>3.185618531062806E-3</c:v>
                </c:pt>
                <c:pt idx="168">
                  <c:v>-9.4730609828230783E-5</c:v>
                </c:pt>
                <c:pt idx="169">
                  <c:v>-1.1841186013272775E-5</c:v>
                </c:pt>
                <c:pt idx="170">
                  <c:v>5.4499141046160382E-4</c:v>
                </c:pt>
                <c:pt idx="171">
                  <c:v>1.1624183045297887E-3</c:v>
                </c:pt>
                <c:pt idx="172">
                  <c:v>6.903223494846511E-3</c:v>
                </c:pt>
                <c:pt idx="173">
                  <c:v>4.3014350065129214E-4</c:v>
                </c:pt>
                <c:pt idx="174">
                  <c:v>7.9729257747105375E-3</c:v>
                </c:pt>
                <c:pt idx="175">
                  <c:v>3.5534283331519756E-3</c:v>
                </c:pt>
                <c:pt idx="176">
                  <c:v>9.960815908008902E-3</c:v>
                </c:pt>
                <c:pt idx="177">
                  <c:v>2.1994061728087155E-2</c:v>
                </c:pt>
                <c:pt idx="178">
                  <c:v>6.3399997489108628E-3</c:v>
                </c:pt>
                <c:pt idx="179">
                  <c:v>1.3461416120618352E-2</c:v>
                </c:pt>
                <c:pt idx="180">
                  <c:v>8.8957921491104042E-3</c:v>
                </c:pt>
                <c:pt idx="181">
                  <c:v>1.9034390513672506E-3</c:v>
                </c:pt>
                <c:pt idx="182">
                  <c:v>6.0163800799595268E-3</c:v>
                </c:pt>
                <c:pt idx="183">
                  <c:v>2.2953625894801544E-3</c:v>
                </c:pt>
                <c:pt idx="184">
                  <c:v>1.5586034912717928E-3</c:v>
                </c:pt>
                <c:pt idx="185">
                  <c:v>5.616363208902575E-3</c:v>
                </c:pt>
                <c:pt idx="186">
                  <c:v>8.642268068400405E-3</c:v>
                </c:pt>
                <c:pt idx="187">
                  <c:v>1.1338351875291419E-2</c:v>
                </c:pt>
                <c:pt idx="188">
                  <c:v>4.5371807912628626E-3</c:v>
                </c:pt>
                <c:pt idx="189">
                  <c:v>4.0044075358112163E-3</c:v>
                </c:pt>
                <c:pt idx="190">
                  <c:v>3.3166154343957643E-3</c:v>
                </c:pt>
                <c:pt idx="191">
                  <c:v>1.8910741301059186E-3</c:v>
                </c:pt>
                <c:pt idx="192">
                  <c:v>2.4508808276122451E-3</c:v>
                </c:pt>
                <c:pt idx="193">
                  <c:v>1.041182104255034E-2</c:v>
                </c:pt>
                <c:pt idx="194">
                  <c:v>4.1766273733958581E-3</c:v>
                </c:pt>
                <c:pt idx="195">
                  <c:v>4.5822176829437566E-3</c:v>
                </c:pt>
                <c:pt idx="196">
                  <c:v>1.9498568722082776E-3</c:v>
                </c:pt>
                <c:pt idx="197">
                  <c:v>1.0085066558645606E-2</c:v>
                </c:pt>
                <c:pt idx="198">
                  <c:v>4.7436599160737281E-3</c:v>
                </c:pt>
                <c:pt idx="199">
                  <c:v>2.2082817598738647E-3</c:v>
                </c:pt>
                <c:pt idx="200">
                  <c:v>5.3736071044743206E-3</c:v>
                </c:pt>
                <c:pt idx="201">
                  <c:v>6.1464913778386254E-3</c:v>
                </c:pt>
                <c:pt idx="202">
                  <c:v>5.0190897001414214E-3</c:v>
                </c:pt>
                <c:pt idx="203">
                  <c:v>7.0706488868408357E-3</c:v>
                </c:pt>
                <c:pt idx="204">
                  <c:v>3.9178268349451262E-3</c:v>
                </c:pt>
                <c:pt idx="205">
                  <c:v>4.4726485921322556E-3</c:v>
                </c:pt>
                <c:pt idx="206">
                  <c:v>6.0482987333636551E-3</c:v>
                </c:pt>
                <c:pt idx="207">
                  <c:v>5.5825706268639586E-3</c:v>
                </c:pt>
                <c:pt idx="208">
                  <c:v>9.9998529433387162E-4</c:v>
                </c:pt>
                <c:pt idx="209">
                  <c:v>5.5005988555205665E-3</c:v>
                </c:pt>
                <c:pt idx="210">
                  <c:v>2.118958006104954E-3</c:v>
                </c:pt>
                <c:pt idx="211">
                  <c:v>3.6137590529869978E-3</c:v>
                </c:pt>
                <c:pt idx="212">
                  <c:v>6.3455005312860191E-3</c:v>
                </c:pt>
                <c:pt idx="213">
                  <c:v>4.0420736288504511E-3</c:v>
                </c:pt>
                <c:pt idx="214">
                  <c:v>2.4704003856235168E-3</c:v>
                </c:pt>
                <c:pt idx="215">
                  <c:v>5.193585997002037E-3</c:v>
                </c:pt>
                <c:pt idx="216">
                  <c:v>5.1901007579677749E-3</c:v>
                </c:pt>
                <c:pt idx="217">
                  <c:v>5.0172851592376055E-3</c:v>
                </c:pt>
                <c:pt idx="218">
                  <c:v>4.857204340741994E-3</c:v>
                </c:pt>
                <c:pt idx="219">
                  <c:v>5.0206231751965813E-3</c:v>
                </c:pt>
                <c:pt idx="220">
                  <c:v>2.6952090335972123E-3</c:v>
                </c:pt>
                <c:pt idx="221">
                  <c:v>2.1732718607863077E-3</c:v>
                </c:pt>
                <c:pt idx="222">
                  <c:v>1.414625046635809E-3</c:v>
                </c:pt>
                <c:pt idx="223">
                  <c:v>1.2919293330220238E-3</c:v>
                </c:pt>
                <c:pt idx="224">
                  <c:v>9.6598787841006839E-4</c:v>
                </c:pt>
                <c:pt idx="225">
                  <c:v>2.8907153348542991E-3</c:v>
                </c:pt>
                <c:pt idx="226">
                  <c:v>4.1579715375079651E-3</c:v>
                </c:pt>
                <c:pt idx="227">
                  <c:v>4.4127149228563312E-3</c:v>
                </c:pt>
                <c:pt idx="228">
                  <c:v>5.498684752638372E-3</c:v>
                </c:pt>
                <c:pt idx="229">
                  <c:v>4.1850325414127809E-3</c:v>
                </c:pt>
                <c:pt idx="230">
                  <c:v>2.200781436886956E-3</c:v>
                </c:pt>
                <c:pt idx="231">
                  <c:v>3.8289114723744078E-4</c:v>
                </c:pt>
                <c:pt idx="232">
                  <c:v>1.2420855407675457E-2</c:v>
                </c:pt>
                <c:pt idx="233">
                  <c:v>6.6828181655582686E-3</c:v>
                </c:pt>
                <c:pt idx="234">
                  <c:v>5.8551265067137148E-3</c:v>
                </c:pt>
                <c:pt idx="235">
                  <c:v>6.3863056538557839E-3</c:v>
                </c:pt>
                <c:pt idx="236">
                  <c:v>1.351507260231033E-3</c:v>
                </c:pt>
                <c:pt idx="237">
                  <c:v>-2.9658433705159748E-4</c:v>
                </c:pt>
                <c:pt idx="238">
                  <c:v>9.0705191635342963E-4</c:v>
                </c:pt>
                <c:pt idx="239">
                  <c:v>-1.5149519167434455E-3</c:v>
                </c:pt>
                <c:pt idx="240">
                  <c:v>-4.5895620246525493E-3</c:v>
                </c:pt>
                <c:pt idx="241">
                  <c:v>9.6149072434508209E-3</c:v>
                </c:pt>
                <c:pt idx="242">
                  <c:v>7.7885256837890715E-3</c:v>
                </c:pt>
                <c:pt idx="243">
                  <c:v>6.1584414276845134E-3</c:v>
                </c:pt>
                <c:pt idx="244">
                  <c:v>1.0256323319997263E-2</c:v>
                </c:pt>
                <c:pt idx="245">
                  <c:v>6.3807281536836236E-3</c:v>
                </c:pt>
                <c:pt idx="246">
                  <c:v>3.5440957419488051E-3</c:v>
                </c:pt>
                <c:pt idx="247">
                  <c:v>6.2192054577403511E-3</c:v>
                </c:pt>
                <c:pt idx="248">
                  <c:v>5.6479556479556159E-3</c:v>
                </c:pt>
                <c:pt idx="249">
                  <c:v>3.7213508155669039E-3</c:v>
                </c:pt>
                <c:pt idx="250">
                  <c:v>8.8063995509088944E-3</c:v>
                </c:pt>
                <c:pt idx="251">
                  <c:v>7.8500707213577936E-3</c:v>
                </c:pt>
                <c:pt idx="252">
                  <c:v>4.3326940833865457E-3</c:v>
                </c:pt>
                <c:pt idx="253">
                  <c:v>7.604086525558662E-3</c:v>
                </c:pt>
                <c:pt idx="254">
                  <c:v>7.6805192463715866E-3</c:v>
                </c:pt>
                <c:pt idx="255">
                  <c:v>4.5277551390021653E-3</c:v>
                </c:pt>
                <c:pt idx="256">
                  <c:v>4.7494267933181344E-3</c:v>
                </c:pt>
                <c:pt idx="257">
                  <c:v>3.6395399621413915E-5</c:v>
                </c:pt>
                <c:pt idx="258">
                  <c:v>2.1519495203705663E-3</c:v>
                </c:pt>
                <c:pt idx="259">
                  <c:v>5.3721053886066628E-3</c:v>
                </c:pt>
                <c:pt idx="260">
                  <c:v>3.7358754462806232E-3</c:v>
                </c:pt>
                <c:pt idx="261">
                  <c:v>9.849836455545713E-3</c:v>
                </c:pt>
                <c:pt idx="262">
                  <c:v>8.1879672481308674E-3</c:v>
                </c:pt>
                <c:pt idx="263">
                  <c:v>-2.1127813925658767E-3</c:v>
                </c:pt>
                <c:pt idx="264">
                  <c:v>2.1232719773925046E-2</c:v>
                </c:pt>
                <c:pt idx="265">
                  <c:v>6.4957527770304058E-3</c:v>
                </c:pt>
                <c:pt idx="266">
                  <c:v>5.7794529815404783E-3</c:v>
                </c:pt>
                <c:pt idx="267">
                  <c:v>7.8901227352425884E-3</c:v>
                </c:pt>
                <c:pt idx="268">
                  <c:v>-5.6465273856576292E-4</c:v>
                </c:pt>
                <c:pt idx="269">
                  <c:v>1.2598580441640417E-2</c:v>
                </c:pt>
                <c:pt idx="270">
                  <c:v>1.1547436229831787E-2</c:v>
                </c:pt>
                <c:pt idx="271">
                  <c:v>7.7175070844304194E-3</c:v>
                </c:pt>
                <c:pt idx="272">
                  <c:v>1.029441624365468E-2</c:v>
                </c:pt>
                <c:pt idx="273">
                  <c:v>9.1592729955125574E-3</c:v>
                </c:pt>
                <c:pt idx="274">
                  <c:v>2.2796352583587254E-3</c:v>
                </c:pt>
                <c:pt idx="275">
                  <c:v>3.2967938679633324E-3</c:v>
                </c:pt>
                <c:pt idx="276">
                  <c:v>7.4104826154643977E-3</c:v>
                </c:pt>
                <c:pt idx="277">
                  <c:v>5.8671232304674525E-3</c:v>
                </c:pt>
                <c:pt idx="278">
                  <c:v>3.6883356385430943E-3</c:v>
                </c:pt>
                <c:pt idx="279">
                  <c:v>3.7653295189215008E-3</c:v>
                </c:pt>
                <c:pt idx="280">
                  <c:v>-2.5597448647742826E-3</c:v>
                </c:pt>
                <c:pt idx="281">
                  <c:v>1.186786123731487E-2</c:v>
                </c:pt>
                <c:pt idx="282">
                  <c:v>6.5820404325340753E-3</c:v>
                </c:pt>
                <c:pt idx="283">
                  <c:v>2.8288543140027045E-3</c:v>
                </c:pt>
                <c:pt idx="284">
                  <c:v>6.0802069857697205E-3</c:v>
                </c:pt>
                <c:pt idx="285">
                  <c:v>5.9646459169286903E-3</c:v>
                </c:pt>
                <c:pt idx="286">
                  <c:v>4.1380812370686026E-3</c:v>
                </c:pt>
                <c:pt idx="287">
                  <c:v>5.2104998139108627E-3</c:v>
                </c:pt>
                <c:pt idx="288">
                  <c:v>3.5151701562052828E-3</c:v>
                </c:pt>
                <c:pt idx="289">
                  <c:v>3.7931414709448941E-3</c:v>
                </c:pt>
                <c:pt idx="290">
                  <c:v>6.056975505857265E-3</c:v>
                </c:pt>
                <c:pt idx="291">
                  <c:v>4.8826165473880856E-3</c:v>
                </c:pt>
                <c:pt idx="292">
                  <c:v>5.5148295110634127E-3</c:v>
                </c:pt>
                <c:pt idx="293">
                  <c:v>6.4529229936145516E-3</c:v>
                </c:pt>
                <c:pt idx="294">
                  <c:v>1.5366189862835444E-3</c:v>
                </c:pt>
                <c:pt idx="295">
                  <c:v>5.156044155726125E-3</c:v>
                </c:pt>
                <c:pt idx="296">
                  <c:v>6.2625708539039149E-3</c:v>
                </c:pt>
                <c:pt idx="297">
                  <c:v>6.6261733848702598E-3</c:v>
                </c:pt>
                <c:pt idx="298">
                  <c:v>8.9839125287276556E-3</c:v>
                </c:pt>
                <c:pt idx="299">
                  <c:v>9.3963820414282306E-3</c:v>
                </c:pt>
                <c:pt idx="300">
                  <c:v>9.1990446236434043E-3</c:v>
                </c:pt>
                <c:pt idx="301">
                  <c:v>5.9232123316999008E-3</c:v>
                </c:pt>
                <c:pt idx="302">
                  <c:v>4.7083004708299292E-3</c:v>
                </c:pt>
                <c:pt idx="303">
                  <c:v>4.7305734319471604E-3</c:v>
                </c:pt>
                <c:pt idx="304">
                  <c:v>5.8451282546736483E-3</c:v>
                </c:pt>
                <c:pt idx="305">
                  <c:v>6.2951170308436222E-3</c:v>
                </c:pt>
                <c:pt idx="306">
                  <c:v>6.2119396414683781E-3</c:v>
                </c:pt>
                <c:pt idx="307">
                  <c:v>8.061732656180709E-3</c:v>
                </c:pt>
                <c:pt idx="308">
                  <c:v>5.7774802251480128E-3</c:v>
                </c:pt>
                <c:pt idx="309">
                  <c:v>4.5083192188901666E-3</c:v>
                </c:pt>
                <c:pt idx="310">
                  <c:v>5.6358490093428859E-3</c:v>
                </c:pt>
                <c:pt idx="311">
                  <c:v>4.8324985527674613E-3</c:v>
                </c:pt>
                <c:pt idx="312">
                  <c:v>3.967251225552193E-3</c:v>
                </c:pt>
                <c:pt idx="313">
                  <c:v>8.5374245011340388E-3</c:v>
                </c:pt>
                <c:pt idx="314">
                  <c:v>4.5826932923707098E-3</c:v>
                </c:pt>
                <c:pt idx="315">
                  <c:v>4.3196544276458138E-3</c:v>
                </c:pt>
                <c:pt idx="316">
                  <c:v>3.1467629610522074E-3</c:v>
                </c:pt>
                <c:pt idx="317">
                  <c:v>4.0919921268001147E-3</c:v>
                </c:pt>
                <c:pt idx="318">
                  <c:v>3.8738527935937572E-3</c:v>
                </c:pt>
                <c:pt idx="319">
                  <c:v>3.0511657017682214E-3</c:v>
                </c:pt>
                <c:pt idx="320">
                  <c:v>4.1900172838214012E-3</c:v>
                </c:pt>
                <c:pt idx="321">
                  <c:v>6.1921951990724367E-3</c:v>
                </c:pt>
                <c:pt idx="322">
                  <c:v>5.9107294317217729E-3</c:v>
                </c:pt>
                <c:pt idx="323">
                  <c:v>5.1686470933021145E-3</c:v>
                </c:pt>
                <c:pt idx="324">
                  <c:v>2.5106837606838628E-3</c:v>
                </c:pt>
                <c:pt idx="325">
                  <c:v>1.8463514489845956E-3</c:v>
                </c:pt>
                <c:pt idx="326">
                  <c:v>3.9220953660175084E-3</c:v>
                </c:pt>
                <c:pt idx="327">
                  <c:v>3.4774638775070255E-3</c:v>
                </c:pt>
                <c:pt idx="328">
                  <c:v>3.2182167293182129E-3</c:v>
                </c:pt>
                <c:pt idx="329">
                  <c:v>2.9292901895900947E-3</c:v>
                </c:pt>
                <c:pt idx="330">
                  <c:v>6.8545524059204777E-3</c:v>
                </c:pt>
                <c:pt idx="331">
                  <c:v>3.8104114696126956E-3</c:v>
                </c:pt>
                <c:pt idx="332">
                  <c:v>5.0695688111310755E-3</c:v>
                </c:pt>
                <c:pt idx="333">
                  <c:v>2.6520069615183495E-3</c:v>
                </c:pt>
                <c:pt idx="334">
                  <c:v>1.7988597996347888E-3</c:v>
                </c:pt>
                <c:pt idx="335">
                  <c:v>3.1370589378418856E-3</c:v>
                </c:pt>
                <c:pt idx="336">
                  <c:v>3.6500417943716723E-3</c:v>
                </c:pt>
                <c:pt idx="337">
                  <c:v>6.0548298480684881E-3</c:v>
                </c:pt>
                <c:pt idx="338">
                  <c:v>5.2128828651132331E-3</c:v>
                </c:pt>
                <c:pt idx="339">
                  <c:v>7.0086828216333608E-3</c:v>
                </c:pt>
                <c:pt idx="340">
                  <c:v>7.1444901691815055E-3</c:v>
                </c:pt>
                <c:pt idx="341">
                  <c:v>2.3201856148491462E-3</c:v>
                </c:pt>
                <c:pt idx="342">
                  <c:v>3.4384939396536751E-4</c:v>
                </c:pt>
                <c:pt idx="343">
                  <c:v>-7.1584010995306979E-4</c:v>
                </c:pt>
                <c:pt idx="344">
                  <c:v>1.7209729233593762E-3</c:v>
                </c:pt>
                <c:pt idx="345">
                  <c:v>-2.2941041523272254E-4</c:v>
                </c:pt>
                <c:pt idx="346">
                  <c:v>8.3230491059893552E-4</c:v>
                </c:pt>
                <c:pt idx="347">
                  <c:v>-5.1633630704794875E-4</c:v>
                </c:pt>
                <c:pt idx="348">
                  <c:v>1.1475456866638645E-4</c:v>
                </c:pt>
                <c:pt idx="349">
                  <c:v>-7.1670202396656446E-4</c:v>
                </c:pt>
                <c:pt idx="350">
                  <c:v>2.5003592470183023E-3</c:v>
                </c:pt>
                <c:pt idx="351">
                  <c:v>-3.2370803254269109E-3</c:v>
                </c:pt>
                <c:pt idx="352">
                  <c:v>2.7288656536350597E-3</c:v>
                </c:pt>
                <c:pt idx="353">
                  <c:v>3.4481767765304205E-4</c:v>
                </c:pt>
                <c:pt idx="354">
                  <c:v>1.2659320424663889E-3</c:v>
                </c:pt>
                <c:pt idx="355">
                  <c:v>2.3022245244463946E-4</c:v>
                </c:pt>
                <c:pt idx="356">
                  <c:v>1.1512447834216566E-4</c:v>
                </c:pt>
                <c:pt idx="357">
                  <c:v>1.267974986311593E-3</c:v>
                </c:pt>
                <c:pt idx="358">
                  <c:v>3.8765296380942615E-3</c:v>
                </c:pt>
                <c:pt idx="359">
                  <c:v>1.3035165981114538E-3</c:v>
                </c:pt>
                <c:pt idx="360">
                  <c:v>1.8864091476333833E-3</c:v>
                </c:pt>
                <c:pt idx="361">
                  <c:v>1.0749564206855577E-3</c:v>
                </c:pt>
                <c:pt idx="362">
                  <c:v>-1.161980013943964E-4</c:v>
                </c:pt>
                <c:pt idx="363">
                  <c:v>1.6002793214815458E-3</c:v>
                </c:pt>
                <c:pt idx="364">
                  <c:v>7.5044704364903847E-3</c:v>
                </c:pt>
                <c:pt idx="365">
                  <c:v>-1.1724360289577795E-4</c:v>
                </c:pt>
                <c:pt idx="366">
                  <c:v>-8.2003221555138062E-4</c:v>
                </c:pt>
                <c:pt idx="367">
                  <c:v>-1.345383287999713E-3</c:v>
                </c:pt>
                <c:pt idx="368">
                  <c:v>-1.6351797237713628E-3</c:v>
                </c:pt>
                <c:pt idx="369">
                  <c:v>-5.2531737924998989E-4</c:v>
                </c:pt>
                <c:pt idx="370">
                  <c:v>7.8859746480519632E-4</c:v>
                </c:pt>
                <c:pt idx="371">
                  <c:v>3.9585960179455704E-3</c:v>
                </c:pt>
                <c:pt idx="372">
                  <c:v>3.3835471342826828E-3</c:v>
                </c:pt>
                <c:pt idx="373">
                  <c:v>1.443766758006948E-3</c:v>
                </c:pt>
                <c:pt idx="374">
                  <c:v>1.4734484587730634E-4</c:v>
                </c:pt>
                <c:pt idx="375">
                  <c:v>-1.5300417819101853E-3</c:v>
                </c:pt>
                <c:pt idx="376">
                  <c:v>-3.2355796099647893E-4</c:v>
                </c:pt>
                <c:pt idx="377">
                  <c:v>-1.2338787860983746E-3</c:v>
                </c:pt>
                <c:pt idx="378">
                  <c:v>1.1470588235293899E-3</c:v>
                </c:pt>
                <c:pt idx="379">
                  <c:v>5.5601561575773228E-3</c:v>
                </c:pt>
                <c:pt idx="380">
                  <c:v>2.6688808492971727E-3</c:v>
                </c:pt>
                <c:pt idx="381">
                  <c:v>1.9907888872381374E-3</c:v>
                </c:pt>
                <c:pt idx="382">
                  <c:v>1.6070950269337914E-3</c:v>
                </c:pt>
                <c:pt idx="383">
                  <c:v>1.5499716832094723E-3</c:v>
                </c:pt>
                <c:pt idx="384">
                  <c:v>-2.9806259314479888E-5</c:v>
                </c:pt>
                <c:pt idx="385">
                  <c:v>-3.2776138970824764E-4</c:v>
                </c:pt>
                <c:pt idx="386">
                  <c:v>1.253020674841121E-3</c:v>
                </c:pt>
                <c:pt idx="387">
                  <c:v>2.6622793897697061E-3</c:v>
                </c:pt>
                <c:pt idx="388">
                  <c:v>3.1808906493817624E-3</c:v>
                </c:pt>
                <c:pt idx="389">
                  <c:v>3.160841686986382E-3</c:v>
                </c:pt>
                <c:pt idx="390">
                  <c:v>5.2655469813891465E-3</c:v>
                </c:pt>
                <c:pt idx="391">
                  <c:v>5.1099552878912657E-3</c:v>
                </c:pt>
                <c:pt idx="392">
                  <c:v>4.8597102512377699E-3</c:v>
                </c:pt>
                <c:pt idx="393">
                  <c:v>2.8198369398639844E-3</c:v>
                </c:pt>
                <c:pt idx="394">
                  <c:v>1.0124873439081306E-3</c:v>
                </c:pt>
                <c:pt idx="395">
                  <c:v>1.444109875253563E-3</c:v>
                </c:pt>
                <c:pt idx="396">
                  <c:v>3.8864898210979604E-3</c:v>
                </c:pt>
                <c:pt idx="397">
                  <c:v>5.4271980151960886E-3</c:v>
                </c:pt>
                <c:pt idx="398">
                  <c:v>3.3606123782556896E-3</c:v>
                </c:pt>
                <c:pt idx="399">
                  <c:v>4.0929825657689545E-3</c:v>
                </c:pt>
                <c:pt idx="400">
                  <c:v>-3.1234382808598138E-4</c:v>
                </c:pt>
                <c:pt idx="401">
                  <c:v>3.6049026676279183E-3</c:v>
                </c:pt>
                <c:pt idx="402">
                  <c:v>3.4285354806240509E-3</c:v>
                </c:pt>
                <c:pt idx="403">
                  <c:v>3.9156246052796106E-3</c:v>
                </c:pt>
                <c:pt idx="404">
                  <c:v>4.5360824742268768E-3</c:v>
                </c:pt>
                <c:pt idx="405">
                  <c:v>6.127724763029363E-3</c:v>
                </c:pt>
                <c:pt idx="406">
                  <c:v>6.1655052824252099E-3</c:v>
                </c:pt>
                <c:pt idx="407">
                  <c:v>6.9846402586903888E-3</c:v>
                </c:pt>
                <c:pt idx="408">
                  <c:v>5.8873276086390813E-3</c:v>
                </c:pt>
                <c:pt idx="409">
                  <c:v>7.2074433232864887E-3</c:v>
                </c:pt>
                <c:pt idx="410">
                  <c:v>8.0914164932792687E-3</c:v>
                </c:pt>
                <c:pt idx="411">
                  <c:v>5.4124053659185822E-3</c:v>
                </c:pt>
                <c:pt idx="412">
                  <c:v>1.8629407850965229E-3</c:v>
                </c:pt>
                <c:pt idx="413">
                  <c:v>2.1002100210021357E-3</c:v>
                </c:pt>
                <c:pt idx="414">
                  <c:v>2.5065169440545709E-3</c:v>
                </c:pt>
                <c:pt idx="415">
                  <c:v>1.6712905705795755E-4</c:v>
                </c:pt>
                <c:pt idx="416">
                  <c:v>1.171273676460638E-3</c:v>
                </c:pt>
                <c:pt idx="417">
                  <c:v>2.6843835984162734E-3</c:v>
                </c:pt>
                <c:pt idx="418">
                  <c:v>5.0247866994905799E-3</c:v>
                </c:pt>
                <c:pt idx="419">
                  <c:v>2.840813013629262E-3</c:v>
                </c:pt>
                <c:pt idx="420">
                  <c:v>1.6598915989161078E-3</c:v>
                </c:pt>
                <c:pt idx="421">
                  <c:v>1.6286644951140072E-3</c:v>
                </c:pt>
                <c:pt idx="422">
                  <c:v>2.9948271167981044E-3</c:v>
                </c:pt>
                <c:pt idx="423">
                  <c:v>4.2378673957621515E-3</c:v>
                </c:pt>
                <c:pt idx="424">
                  <c:v>5.2564675164050723E-3</c:v>
                </c:pt>
                <c:pt idx="425">
                  <c:v>6.9187394056802187E-3</c:v>
                </c:pt>
                <c:pt idx="426">
                  <c:v>7.0721850613153503E-3</c:v>
                </c:pt>
                <c:pt idx="427">
                  <c:v>8.0775444264944429E-3</c:v>
                </c:pt>
                <c:pt idx="428">
                  <c:v>7.4299462213416323E-3</c:v>
                </c:pt>
                <c:pt idx="429">
                  <c:v>2.6606122955763478E-3</c:v>
                </c:pt>
                <c:pt idx="430">
                  <c:v>1.4565866136138084E-3</c:v>
                </c:pt>
                <c:pt idx="431">
                  <c:v>5.4652616538668486E-3</c:v>
                </c:pt>
                <c:pt idx="432">
                  <c:v>4.0527939172225746E-3</c:v>
                </c:pt>
                <c:pt idx="433">
                  <c:v>3.3105433609210699E-3</c:v>
                </c:pt>
                <c:pt idx="434">
                  <c:v>1.5858141714122365E-3</c:v>
                </c:pt>
                <c:pt idx="435">
                  <c:v>6.1307656244369291E-4</c:v>
                </c:pt>
                <c:pt idx="436">
                  <c:v>1.8788163457024165E-3</c:v>
                </c:pt>
                <c:pt idx="437">
                  <c:v>5.0840687075570656E-3</c:v>
                </c:pt>
                <c:pt idx="438">
                  <c:v>2.2565969062784408E-3</c:v>
                </c:pt>
                <c:pt idx="439">
                  <c:v>1.31200116622332E-3</c:v>
                </c:pt>
                <c:pt idx="440">
                  <c:v>5.8284457478006146E-3</c:v>
                </c:pt>
                <c:pt idx="441">
                  <c:v>9.8841298633989272E-3</c:v>
                </c:pt>
                <c:pt idx="442">
                  <c:v>5.1722854803899487E-3</c:v>
                </c:pt>
                <c:pt idx="443">
                  <c:v>7.3468775770297867E-3</c:v>
                </c:pt>
                <c:pt idx="444">
                  <c:v>8.0483657661063468E-3</c:v>
                </c:pt>
                <c:pt idx="445">
                  <c:v>7.5763344247317121E-3</c:v>
                </c:pt>
                <c:pt idx="446">
                  <c:v>8.2917466410747931E-3</c:v>
                </c:pt>
                <c:pt idx="447">
                  <c:v>7.8149179820488079E-3</c:v>
                </c:pt>
                <c:pt idx="448">
                  <c:v>1.0555946516537684E-2</c:v>
                </c:pt>
                <c:pt idx="449">
                  <c:v>9.7508981090363989E-3</c:v>
                </c:pt>
                <c:pt idx="450">
                  <c:v>8.0385212304507903E-3</c:v>
                </c:pt>
                <c:pt idx="451">
                  <c:v>4.3163742456338028E-3</c:v>
                </c:pt>
                <c:pt idx="452">
                  <c:v>4.0126800690181152E-3</c:v>
                </c:pt>
                <c:pt idx="453">
                  <c:v>5.7712486883525482E-3</c:v>
                </c:pt>
                <c:pt idx="454">
                  <c:v>3.9708265802269604E-3</c:v>
                </c:pt>
                <c:pt idx="455">
                  <c:v>4.7223579221624679E-3</c:v>
                </c:pt>
                <c:pt idx="456">
                  <c:v>5.0736497545007531E-3</c:v>
                </c:pt>
                <c:pt idx="457">
                  <c:v>5.9683062358510952E-3</c:v>
                </c:pt>
                <c:pt idx="458">
                  <c:v>7.0048909889746103E-3</c:v>
                </c:pt>
                <c:pt idx="459">
                  <c:v>9.667294413057137E-3</c:v>
                </c:pt>
                <c:pt idx="460">
                  <c:v>5.9358423844404484E-3</c:v>
                </c:pt>
                <c:pt idx="461">
                  <c:v>3.8880906094160839E-3</c:v>
                </c:pt>
                <c:pt idx="462">
                  <c:v>5.1399685654813787E-3</c:v>
                </c:pt>
                <c:pt idx="463">
                  <c:v>9.3037214885953734E-3</c:v>
                </c:pt>
                <c:pt idx="464">
                  <c:v>1.1272979535206451E-2</c:v>
                </c:pt>
                <c:pt idx="465">
                  <c:v>1.0958183571491142E-2</c:v>
                </c:pt>
                <c:pt idx="466">
                  <c:v>9.9606002921777126E-3</c:v>
                </c:pt>
                <c:pt idx="467">
                  <c:v>6.4605239707717921E-3</c:v>
                </c:pt>
                <c:pt idx="468">
                  <c:v>6.276901004304225E-3</c:v>
                </c:pt>
                <c:pt idx="469">
                  <c:v>3.1032156510006903E-3</c:v>
                </c:pt>
                <c:pt idx="470">
                  <c:v>3.7921538530991672E-3</c:v>
                </c:pt>
                <c:pt idx="471">
                  <c:v>4.9906991515811239E-3</c:v>
                </c:pt>
                <c:pt idx="472">
                  <c:v>5.657708628005631E-3</c:v>
                </c:pt>
                <c:pt idx="473">
                  <c:v>7.585509378448041E-3</c:v>
                </c:pt>
                <c:pt idx="474">
                  <c:v>7.8769344824389798E-3</c:v>
                </c:pt>
                <c:pt idx="475">
                  <c:v>9.3536619586567227E-3</c:v>
                </c:pt>
                <c:pt idx="476">
                  <c:v>6.922533553096244E-3</c:v>
                </c:pt>
                <c:pt idx="477">
                  <c:v>5.3022771386639356E-3</c:v>
                </c:pt>
                <c:pt idx="478">
                  <c:v>6.2404725609757072E-3</c:v>
                </c:pt>
                <c:pt idx="479">
                  <c:v>7.6804915514592231E-3</c:v>
                </c:pt>
                <c:pt idx="480">
                  <c:v>4.4358727097395523E-3</c:v>
                </c:pt>
                <c:pt idx="481">
                  <c:v>4.4556373498643165E-3</c:v>
                </c:pt>
                <c:pt idx="482">
                  <c:v>5.5028000973946778E-3</c:v>
                </c:pt>
                <c:pt idx="483">
                  <c:v>5.0903039498801927E-3</c:v>
                </c:pt>
                <c:pt idx="484">
                  <c:v>7.1477866508922183E-3</c:v>
                </c:pt>
                <c:pt idx="485">
                  <c:v>6.6494640730447863E-3</c:v>
                </c:pt>
                <c:pt idx="486">
                  <c:v>9.2147435897436125E-3</c:v>
                </c:pt>
                <c:pt idx="487">
                  <c:v>1.9087475757884942E-2</c:v>
                </c:pt>
                <c:pt idx="488">
                  <c:v>2.8070727740175272E-2</c:v>
                </c:pt>
                <c:pt idx="489">
                  <c:v>1.1785316133142265E-2</c:v>
                </c:pt>
                <c:pt idx="490">
                  <c:v>7.4878322725571156E-3</c:v>
                </c:pt>
                <c:pt idx="491">
                  <c:v>6.0804993542831198E-3</c:v>
                </c:pt>
                <c:pt idx="492">
                  <c:v>7.1536960763061153E-3</c:v>
                </c:pt>
                <c:pt idx="493">
                  <c:v>7.4802074802076124E-3</c:v>
                </c:pt>
                <c:pt idx="494">
                  <c:v>3.0120481927711218E-3</c:v>
                </c:pt>
                <c:pt idx="495">
                  <c:v>5.8389335683595167E-3</c:v>
                </c:pt>
                <c:pt idx="496">
                  <c:v>6.3750762237375636E-3</c:v>
                </c:pt>
                <c:pt idx="497">
                  <c:v>9.7397145256088447E-3</c:v>
                </c:pt>
                <c:pt idx="498">
                  <c:v>6.762468300929747E-3</c:v>
                </c:pt>
                <c:pt idx="499">
                  <c:v>2.315860822412974E-3</c:v>
                </c:pt>
                <c:pt idx="500">
                  <c:v>8.4876103674167425E-3</c:v>
                </c:pt>
                <c:pt idx="501">
                  <c:v>1.1174471516617768E-2</c:v>
                </c:pt>
                <c:pt idx="502">
                  <c:v>8.305261935183994E-3</c:v>
                </c:pt>
                <c:pt idx="503">
                  <c:v>9.2614302461899722E-3</c:v>
                </c:pt>
                <c:pt idx="504">
                  <c:v>6.9055066989316405E-3</c:v>
                </c:pt>
                <c:pt idx="505">
                  <c:v>7.372614305249936E-3</c:v>
                </c:pt>
                <c:pt idx="506">
                  <c:v>6.9448602047537111E-3</c:v>
                </c:pt>
                <c:pt idx="507">
                  <c:v>3.6654248287464331E-3</c:v>
                </c:pt>
                <c:pt idx="508">
                  <c:v>3.0135004821600919E-3</c:v>
                </c:pt>
                <c:pt idx="509">
                  <c:v>1.3809116460955728E-2</c:v>
                </c:pt>
                <c:pt idx="510">
                  <c:v>1.1058256625687157E-2</c:v>
                </c:pt>
                <c:pt idx="511">
                  <c:v>7.3433318812621273E-3</c:v>
                </c:pt>
                <c:pt idx="512">
                  <c:v>4.4380547568447781E-3</c:v>
                </c:pt>
                <c:pt idx="513">
                  <c:v>2.5065797719012739E-3</c:v>
                </c:pt>
                <c:pt idx="514">
                  <c:v>6.9409389197374605E-3</c:v>
                </c:pt>
                <c:pt idx="515">
                  <c:v>6.8614993646760603E-3</c:v>
                </c:pt>
                <c:pt idx="516">
                  <c:v>8.0051232788984628E-3</c:v>
                </c:pt>
                <c:pt idx="517">
                  <c:v>1.0352636687156247E-2</c:v>
                </c:pt>
                <c:pt idx="518">
                  <c:v>1.0659168192518997E-2</c:v>
                </c:pt>
                <c:pt idx="519">
                  <c:v>1.1175031409111913E-2</c:v>
                </c:pt>
                <c:pt idx="520">
                  <c:v>6.7234722407134573E-3</c:v>
                </c:pt>
                <c:pt idx="521">
                  <c:v>1.6002133617816217E-3</c:v>
                </c:pt>
                <c:pt idx="522">
                  <c:v>3.4791917569918507E-3</c:v>
                </c:pt>
                <c:pt idx="523">
                  <c:v>8.0258986983205993E-3</c:v>
                </c:pt>
                <c:pt idx="524">
                  <c:v>6.1070774241704928E-3</c:v>
                </c:pt>
                <c:pt idx="525">
                  <c:v>5.320963230779796E-3</c:v>
                </c:pt>
                <c:pt idx="526">
                  <c:v>3.7660914817858604E-3</c:v>
                </c:pt>
                <c:pt idx="527">
                  <c:v>4.3325768516608854E-3</c:v>
                </c:pt>
                <c:pt idx="528">
                  <c:v>5.1845707175446343E-3</c:v>
                </c:pt>
                <c:pt idx="529">
                  <c:v>8.2241427376636977E-3</c:v>
                </c:pt>
                <c:pt idx="530">
                  <c:v>8.2923401264933805E-3</c:v>
                </c:pt>
                <c:pt idx="531">
                  <c:v>9.0767267054319145E-3</c:v>
                </c:pt>
                <c:pt idx="532">
                  <c:v>5.777048712645394E-3</c:v>
                </c:pt>
                <c:pt idx="533">
                  <c:v>1.0304078397463501E-2</c:v>
                </c:pt>
                <c:pt idx="534">
                  <c:v>7.2579474524603338E-3</c:v>
                </c:pt>
                <c:pt idx="535">
                  <c:v>4.5202682997957933E-3</c:v>
                </c:pt>
                <c:pt idx="536">
                  <c:v>4.0995607613469875E-3</c:v>
                </c:pt>
                <c:pt idx="537">
                  <c:v>5.0768891177985775E-3</c:v>
                </c:pt>
                <c:pt idx="538">
                  <c:v>5.028470014050157E-3</c:v>
                </c:pt>
                <c:pt idx="539">
                  <c:v>5.4275092936801883E-3</c:v>
                </c:pt>
                <c:pt idx="540">
                  <c:v>8.623922009748819E-3</c:v>
                </c:pt>
                <c:pt idx="541">
                  <c:v>7.0991616947360114E-3</c:v>
                </c:pt>
                <c:pt idx="542">
                  <c:v>4.2472506636328511E-3</c:v>
                </c:pt>
                <c:pt idx="543">
                  <c:v>6.1045402518122849E-3</c:v>
                </c:pt>
                <c:pt idx="544">
                  <c:v>7.7668409720086373E-3</c:v>
                </c:pt>
                <c:pt idx="545">
                  <c:v>6.3457669091471214E-3</c:v>
                </c:pt>
                <c:pt idx="546">
                  <c:v>5.2119797744067942E-3</c:v>
                </c:pt>
                <c:pt idx="547">
                  <c:v>4.5323122606859556E-3</c:v>
                </c:pt>
                <c:pt idx="548">
                  <c:v>7.3998268125641253E-3</c:v>
                </c:pt>
                <c:pt idx="549">
                  <c:v>6.2579214195181976E-3</c:v>
                </c:pt>
                <c:pt idx="550">
                  <c:v>6.698564593301537E-3</c:v>
                </c:pt>
                <c:pt idx="551">
                  <c:v>6.2590274434279891E-3</c:v>
                </c:pt>
                <c:pt idx="552">
                  <c:v>7.4373484236054388E-3</c:v>
                </c:pt>
                <c:pt idx="553">
                  <c:v>8.3965109643759916E-3</c:v>
                </c:pt>
                <c:pt idx="554">
                  <c:v>7.3082607981607151E-3</c:v>
                </c:pt>
                <c:pt idx="555">
                  <c:v>7.2787427626137546E-3</c:v>
                </c:pt>
                <c:pt idx="556">
                  <c:v>7.8359453151051195E-3</c:v>
                </c:pt>
                <c:pt idx="557">
                  <c:v>9.3395035759360479E-3</c:v>
                </c:pt>
                <c:pt idx="558">
                  <c:v>9.2561141304348116E-3</c:v>
                </c:pt>
                <c:pt idx="559">
                  <c:v>1.06419498798489E-2</c:v>
                </c:pt>
                <c:pt idx="560">
                  <c:v>1.1458333333333348E-2</c:v>
                </c:pt>
                <c:pt idx="561">
                  <c:v>1.212440695835526E-2</c:v>
                </c:pt>
                <c:pt idx="562">
                  <c:v>1.1733333333333373E-2</c:v>
                </c:pt>
                <c:pt idx="563">
                  <c:v>1.2783579402232625E-2</c:v>
                </c:pt>
                <c:pt idx="564">
                  <c:v>1.1013015381814872E-2</c:v>
                </c:pt>
                <c:pt idx="565">
                  <c:v>1.1414894596336378E-2</c:v>
                </c:pt>
                <c:pt idx="566">
                  <c:v>8.0734966592428403E-3</c:v>
                </c:pt>
                <c:pt idx="567">
                  <c:v>5.1301184590990534E-3</c:v>
                </c:pt>
                <c:pt idx="568">
                  <c:v>1.0652337858220173E-2</c:v>
                </c:pt>
                <c:pt idx="569">
                  <c:v>1.0285714285714231E-2</c:v>
                </c:pt>
                <c:pt idx="570">
                  <c:v>9.3242333942131772E-3</c:v>
                </c:pt>
                <c:pt idx="571">
                  <c:v>1.3345022404052331E-2</c:v>
                </c:pt>
                <c:pt idx="572">
                  <c:v>1.0234205864987134E-2</c:v>
                </c:pt>
                <c:pt idx="573">
                  <c:v>9.2362697388024273E-3</c:v>
                </c:pt>
                <c:pt idx="574">
                  <c:v>9.1200641411104399E-3</c:v>
                </c:pt>
                <c:pt idx="575">
                  <c:v>6.3540090771558866E-3</c:v>
                </c:pt>
                <c:pt idx="576">
                  <c:v>8.5444003661885315E-3</c:v>
                </c:pt>
                <c:pt idx="577">
                  <c:v>8.2042867398215424E-3</c:v>
                </c:pt>
                <c:pt idx="578">
                  <c:v>1.2564901349948032E-2</c:v>
                </c:pt>
                <c:pt idx="579">
                  <c:v>1.5929950416710748E-2</c:v>
                </c:pt>
                <c:pt idx="580">
                  <c:v>1.3688375574804734E-2</c:v>
                </c:pt>
                <c:pt idx="581">
                  <c:v>1.0918918918918941E-2</c:v>
                </c:pt>
                <c:pt idx="582">
                  <c:v>1.1924297122853034E-2</c:v>
                </c:pt>
                <c:pt idx="583">
                  <c:v>8.6064217146641919E-3</c:v>
                </c:pt>
                <c:pt idx="584">
                  <c:v>4.655803126039082E-3</c:v>
                </c:pt>
                <c:pt idx="585">
                  <c:v>3.8949476964167395E-3</c:v>
                </c:pt>
                <c:pt idx="586">
                  <c:v>5.9330572036271345E-3</c:v>
                </c:pt>
                <c:pt idx="587">
                  <c:v>6.0817659646357214E-3</c:v>
                </c:pt>
                <c:pt idx="588">
                  <c:v>4.2981563171586856E-3</c:v>
                </c:pt>
                <c:pt idx="589">
                  <c:v>3.0633083730429167E-3</c:v>
                </c:pt>
                <c:pt idx="590">
                  <c:v>4.1011619958988277E-3</c:v>
                </c:pt>
                <c:pt idx="591">
                  <c:v>3.6588154584953347E-3</c:v>
                </c:pt>
                <c:pt idx="592">
                  <c:v>1.9475312177799076E-3</c:v>
                </c:pt>
                <c:pt idx="593">
                  <c:v>3.2180209171359664E-3</c:v>
                </c:pt>
                <c:pt idx="594">
                  <c:v>6.8271233510761586E-3</c:v>
                </c:pt>
                <c:pt idx="595">
                  <c:v>5.2343840874724545E-3</c:v>
                </c:pt>
                <c:pt idx="596">
                  <c:v>4.9094097019286576E-3</c:v>
                </c:pt>
                <c:pt idx="597">
                  <c:v>7.7747673459771516E-3</c:v>
                </c:pt>
                <c:pt idx="598">
                  <c:v>7.4768573463090959E-3</c:v>
                </c:pt>
                <c:pt idx="599">
                  <c:v>3.9318479685452878E-3</c:v>
                </c:pt>
                <c:pt idx="600">
                  <c:v>5.9608965188373553E-4</c:v>
                </c:pt>
                <c:pt idx="601">
                  <c:v>2.7495517035265316E-3</c:v>
                </c:pt>
                <c:pt idx="602">
                  <c:v>3.8401536061443142E-3</c:v>
                </c:pt>
                <c:pt idx="603">
                  <c:v>7.8616352201257289E-3</c:v>
                </c:pt>
                <c:pt idx="604">
                  <c:v>8.6617055020128397E-3</c:v>
                </c:pt>
                <c:pt idx="605">
                  <c:v>5.3967864589723469E-3</c:v>
                </c:pt>
                <c:pt idx="606">
                  <c:v>1.4740203906153937E-3</c:v>
                </c:pt>
                <c:pt idx="607">
                  <c:v>4.6896211279774391E-3</c:v>
                </c:pt>
                <c:pt idx="608">
                  <c:v>9.9713324192944874E-3</c:v>
                </c:pt>
                <c:pt idx="609">
                  <c:v>1.0580677667212379E-2</c:v>
                </c:pt>
                <c:pt idx="610">
                  <c:v>8.8956665395856227E-3</c:v>
                </c:pt>
                <c:pt idx="611">
                  <c:v>1.1049723756906049E-2</c:v>
                </c:pt>
                <c:pt idx="612">
                  <c:v>1.2488617145830494E-2</c:v>
                </c:pt>
                <c:pt idx="613">
                  <c:v>1.2113232389730166E-2</c:v>
                </c:pt>
                <c:pt idx="614">
                  <c:v>1.3071895424836555E-2</c:v>
                </c:pt>
                <c:pt idx="615">
                  <c:v>8.6102515807884306E-3</c:v>
                </c:pt>
                <c:pt idx="616">
                  <c:v>6.6359696641387078E-3</c:v>
                </c:pt>
                <c:pt idx="617">
                  <c:v>6.6802999318336109E-3</c:v>
                </c:pt>
                <c:pt idx="618">
                  <c:v>1.0748243075651143E-2</c:v>
                </c:pt>
                <c:pt idx="619">
                  <c:v>1.1146718684687196E-2</c:v>
                </c:pt>
                <c:pt idx="620">
                  <c:v>1.0418133183162093E-2</c:v>
                </c:pt>
                <c:pt idx="621">
                  <c:v>8.0896962815781848E-3</c:v>
                </c:pt>
                <c:pt idx="622">
                  <c:v>8.8774341351660624E-3</c:v>
                </c:pt>
                <c:pt idx="623">
                  <c:v>8.5198555956678135E-3</c:v>
                </c:pt>
                <c:pt idx="624">
                  <c:v>1.0211524434719177E-2</c:v>
                </c:pt>
                <c:pt idx="625">
                  <c:v>8.681577398469642E-3</c:v>
                </c:pt>
                <c:pt idx="626">
                  <c:v>9.8068350668647497E-3</c:v>
                </c:pt>
                <c:pt idx="627">
                  <c:v>9.4495275236237131E-3</c:v>
                </c:pt>
                <c:pt idx="628">
                  <c:v>1.2606318347509138E-2</c:v>
                </c:pt>
                <c:pt idx="629">
                  <c:v>1.3078935220803167E-2</c:v>
                </c:pt>
                <c:pt idx="630">
                  <c:v>1.3884555382215336E-2</c:v>
                </c:pt>
                <c:pt idx="631">
                  <c:v>1.2798230368146646E-2</c:v>
                </c:pt>
                <c:pt idx="632">
                  <c:v>1.0215482841181123E-2</c:v>
                </c:pt>
                <c:pt idx="633">
                  <c:v>8.6942521333117639E-3</c:v>
                </c:pt>
                <c:pt idx="634">
                  <c:v>7.6249188838417581E-3</c:v>
                </c:pt>
                <c:pt idx="635">
                  <c:v>8.5078534031413078E-3</c:v>
                </c:pt>
                <c:pt idx="636">
                  <c:v>1.0414944618945432E-2</c:v>
                </c:pt>
                <c:pt idx="637">
                  <c:v>9.6811884493406275E-3</c:v>
                </c:pt>
                <c:pt idx="638">
                  <c:v>6.5524193548387455E-3</c:v>
                </c:pt>
                <c:pt idx="639">
                  <c:v>6.2552831783602159E-3</c:v>
                </c:pt>
                <c:pt idx="640">
                  <c:v>5.2685248130523998E-3</c:v>
                </c:pt>
                <c:pt idx="641">
                  <c:v>1.8729780350759118E-3</c:v>
                </c:pt>
                <c:pt idx="642">
                  <c:v>1.7056114617091112E-3</c:v>
                </c:pt>
                <c:pt idx="643">
                  <c:v>-5.5970149253732338E-3</c:v>
                </c:pt>
                <c:pt idx="644">
                  <c:v>2.8916482394965026E-3</c:v>
                </c:pt>
                <c:pt idx="645">
                  <c:v>4.2705842159207474E-3</c:v>
                </c:pt>
                <c:pt idx="646">
                  <c:v>3.4281796366129047E-3</c:v>
                </c:pt>
                <c:pt idx="647">
                  <c:v>2.2332932485826795E-3</c:v>
                </c:pt>
                <c:pt idx="648">
                  <c:v>3.4476814342354611E-3</c:v>
                </c:pt>
                <c:pt idx="649">
                  <c:v>1.0353753235547991E-3</c:v>
                </c:pt>
                <c:pt idx="650">
                  <c:v>1.7286084701815252E-3</c:v>
                </c:pt>
                <c:pt idx="651">
                  <c:v>3.4692107545533091E-3</c:v>
                </c:pt>
                <c:pt idx="652">
                  <c:v>1.3896126454751023E-3</c:v>
                </c:pt>
                <c:pt idx="653">
                  <c:v>2.2632311977717201E-3</c:v>
                </c:pt>
                <c:pt idx="654">
                  <c:v>4.371393600279827E-3</c:v>
                </c:pt>
                <c:pt idx="655">
                  <c:v>4.56701212014754E-3</c:v>
                </c:pt>
                <c:pt idx="656">
                  <c:v>4.4107268877910943E-3</c:v>
                </c:pt>
                <c:pt idx="657">
                  <c:v>7.8236130867710418E-3</c:v>
                </c:pt>
                <c:pt idx="658">
                  <c:v>8.6083213773313627E-3</c:v>
                </c:pt>
                <c:pt idx="659">
                  <c:v>7.225433526011571E-3</c:v>
                </c:pt>
                <c:pt idx="660">
                  <c:v>7.644703312704948E-3</c:v>
                </c:pt>
                <c:pt idx="661">
                  <c:v>6.9648093841641057E-3</c:v>
                </c:pt>
                <c:pt idx="662">
                  <c:v>5.5289347585698589E-3</c:v>
                </c:pt>
                <c:pt idx="663">
                  <c:v>6.865837817777054E-3</c:v>
                </c:pt>
                <c:pt idx="664">
                  <c:v>5.9734926264698451E-3</c:v>
                </c:pt>
                <c:pt idx="665">
                  <c:v>4.6886721680419186E-3</c:v>
                </c:pt>
                <c:pt idx="666">
                  <c:v>5.2790346907996E-3</c:v>
                </c:pt>
                <c:pt idx="667">
                  <c:v>5.6882821387940208E-3</c:v>
                </c:pt>
                <c:pt idx="668">
                  <c:v>4.9542682926828618E-3</c:v>
                </c:pt>
                <c:pt idx="669">
                  <c:v>6.9071373752875864E-3</c:v>
                </c:pt>
                <c:pt idx="670">
                  <c:v>5.7892705519104748E-3</c:v>
                </c:pt>
                <c:pt idx="671">
                  <c:v>6.8000777151739911E-3</c:v>
                </c:pt>
                <c:pt idx="672">
                  <c:v>7.635082223962586E-3</c:v>
                </c:pt>
                <c:pt idx="673">
                  <c:v>8.8880110606359697E-3</c:v>
                </c:pt>
                <c:pt idx="674">
                  <c:v>8.5657370517928655E-3</c:v>
                </c:pt>
                <c:pt idx="675">
                  <c:v>9.6540627514078992E-3</c:v>
                </c:pt>
                <c:pt idx="676">
                  <c:v>1.0363747205852425E-2</c:v>
                </c:pt>
                <c:pt idx="677">
                  <c:v>4.9009597712885711E-3</c:v>
                </c:pt>
                <c:pt idx="678">
                  <c:v>9.482580911152283E-3</c:v>
                </c:pt>
                <c:pt idx="679">
                  <c:v>7.2674418604650182E-3</c:v>
                </c:pt>
                <c:pt idx="680">
                  <c:v>2.9154518950438302E-3</c:v>
                </c:pt>
                <c:pt idx="681">
                  <c:v>6.0758432851455435E-3</c:v>
                </c:pt>
                <c:pt idx="682">
                  <c:v>3.3634643682993737E-3</c:v>
                </c:pt>
                <c:pt idx="683">
                  <c:v>6.3104753891463083E-4</c:v>
                </c:pt>
                <c:pt idx="684">
                  <c:v>5.9246720270840214E-3</c:v>
                </c:pt>
                <c:pt idx="685">
                  <c:v>3.6101083032491488E-3</c:v>
                </c:pt>
                <c:pt idx="686">
                  <c:v>-6.366723259763063E-4</c:v>
                </c:pt>
                <c:pt idx="687">
                  <c:v>2.3399276749627163E-3</c:v>
                </c:pt>
                <c:pt idx="688">
                  <c:v>1.7046665246112092E-3</c:v>
                </c:pt>
                <c:pt idx="689">
                  <c:v>4.4948630136987244E-3</c:v>
                </c:pt>
                <c:pt idx="690">
                  <c:v>5.5962117950925094E-3</c:v>
                </c:pt>
                <c:pt idx="691">
                  <c:v>5.6277056277056481E-3</c:v>
                </c:pt>
                <c:pt idx="692">
                  <c:v>6.0975609756097615E-3</c:v>
                </c:pt>
                <c:pt idx="693">
                  <c:v>7.6804915514592231E-3</c:v>
                </c:pt>
                <c:pt idx="694">
                  <c:v>6.8493150684931781E-3</c:v>
                </c:pt>
                <c:pt idx="695">
                  <c:v>6.8965517241379448E-3</c:v>
                </c:pt>
                <c:pt idx="696">
                  <c:v>8.2996859578285953E-3</c:v>
                </c:pt>
                <c:pt idx="697">
                  <c:v>6.5477534432152318E-3</c:v>
                </c:pt>
                <c:pt idx="698">
                  <c:v>6.3621904112700634E-3</c:v>
                </c:pt>
                <c:pt idx="699">
                  <c:v>6.8634179821551733E-3</c:v>
                </c:pt>
                <c:pt idx="700">
                  <c:v>3.9044556729446178E-3</c:v>
                </c:pt>
                <c:pt idx="701">
                  <c:v>5.078485687904033E-3</c:v>
                </c:pt>
                <c:pt idx="702">
                  <c:v>6.5055762081784874E-3</c:v>
                </c:pt>
                <c:pt idx="703">
                  <c:v>6.7836257309941139E-3</c:v>
                </c:pt>
                <c:pt idx="704">
                  <c:v>6.5928890981870047E-3</c:v>
                </c:pt>
                <c:pt idx="705">
                  <c:v>6.3981042654028819E-3</c:v>
                </c:pt>
                <c:pt idx="706">
                  <c:v>6.9195895967548715E-3</c:v>
                </c:pt>
                <c:pt idx="707">
                  <c:v>5.2770448548813409E-3</c:v>
                </c:pt>
                <c:pt idx="708">
                  <c:v>8.4663763909047507E-3</c:v>
                </c:pt>
                <c:pt idx="709">
                  <c:v>8.0468178493049436E-3</c:v>
                </c:pt>
                <c:pt idx="710">
                  <c:v>7.3691967575533202E-3</c:v>
                </c:pt>
                <c:pt idx="711">
                  <c:v>7.1746660069273993E-3</c:v>
                </c:pt>
                <c:pt idx="712">
                  <c:v>6.2235499128702187E-3</c:v>
                </c:pt>
                <c:pt idx="713">
                  <c:v>4.7523761880940985E-3</c:v>
                </c:pt>
                <c:pt idx="714">
                  <c:v>5.5331991951710346E-3</c:v>
                </c:pt>
                <c:pt idx="715">
                  <c:v>6.0728744939271273E-3</c:v>
                </c:pt>
                <c:pt idx="716">
                  <c:v>5.0864699898269805E-3</c:v>
                </c:pt>
                <c:pt idx="717">
                  <c:v>4.3422733077904674E-3</c:v>
                </c:pt>
                <c:pt idx="718">
                  <c:v>8.2410507339685246E-3</c:v>
                </c:pt>
                <c:pt idx="719">
                  <c:v>5.9585492227980374E-3</c:v>
                </c:pt>
                <c:pt idx="720">
                  <c:v>6.2565172054223073E-3</c:v>
                </c:pt>
                <c:pt idx="721">
                  <c:v>6.559958016268741E-3</c:v>
                </c:pt>
                <c:pt idx="722">
                  <c:v>7.1353065539112581E-3</c:v>
                </c:pt>
                <c:pt idx="723">
                  <c:v>6.1153948417973503E-3</c:v>
                </c:pt>
                <c:pt idx="724">
                  <c:v>7.500669702652063E-3</c:v>
                </c:pt>
                <c:pt idx="725">
                  <c:v>7.0137577555975383E-3</c:v>
                </c:pt>
                <c:pt idx="726">
                  <c:v>7.6107637945093121E-3</c:v>
                </c:pt>
                <c:pt idx="727">
                  <c:v>7.3932092004380667E-3</c:v>
                </c:pt>
                <c:pt idx="728">
                  <c:v>6.8927488282326532E-3</c:v>
                </c:pt>
                <c:pt idx="729">
                  <c:v>8.060033351862117E-3</c:v>
                </c:pt>
                <c:pt idx="730">
                  <c:v>7.2788353863382227E-3</c:v>
                </c:pt>
                <c:pt idx="731">
                  <c:v>6.4806987883911926E-3</c:v>
                </c:pt>
                <c:pt idx="732">
                  <c:v>5.9523809523809312E-3</c:v>
                </c:pt>
                <c:pt idx="733">
                  <c:v>5.7012542759407037E-3</c:v>
                </c:pt>
                <c:pt idx="734">
                  <c:v>4.294302891497237E-3</c:v>
                </c:pt>
                <c:pt idx="735">
                  <c:v>5.1798561151079614E-3</c:v>
                </c:pt>
                <c:pt idx="736">
                  <c:v>5.7887120115773794E-3</c:v>
                </c:pt>
                <c:pt idx="737">
                  <c:v>6.9950451763334254E-3</c:v>
                </c:pt>
                <c:pt idx="738">
                  <c:v>8.820935019111964E-3</c:v>
                </c:pt>
                <c:pt idx="739">
                  <c:v>7.7037037037037681E-3</c:v>
                </c:pt>
                <c:pt idx="740">
                  <c:v>5.9612518628913147E-3</c:v>
                </c:pt>
                <c:pt idx="741">
                  <c:v>6.2987402519496527E-3</c:v>
                </c:pt>
                <c:pt idx="742">
                  <c:v>6.9465418302625537E-3</c:v>
                </c:pt>
                <c:pt idx="743">
                  <c:v>4.8558421851290223E-3</c:v>
                </c:pt>
                <c:pt idx="744">
                  <c:v>5.7997557997557792E-3</c:v>
                </c:pt>
                <c:pt idx="745">
                  <c:v>6.1425061425062211E-3</c:v>
                </c:pt>
                <c:pt idx="746">
                  <c:v>4.0086339808820259E-3</c:v>
                </c:pt>
                <c:pt idx="747">
                  <c:v>6.5176908752329066E-3</c:v>
                </c:pt>
                <c:pt idx="748">
                  <c:v>7.1897467958736971E-3</c:v>
                </c:pt>
                <c:pt idx="749">
                  <c:v>5.0267043669494083E-3</c:v>
                </c:pt>
                <c:pt idx="750">
                  <c:v>5.687203791469253E-3</c:v>
                </c:pt>
                <c:pt idx="751">
                  <c:v>7.6408787010504575E-3</c:v>
                </c:pt>
                <c:pt idx="752">
                  <c:v>5.4417413572345197E-3</c:v>
                </c:pt>
                <c:pt idx="753">
                  <c:v>4.8247024766805424E-3</c:v>
                </c:pt>
                <c:pt idx="754">
                  <c:v>4.5234248788368348E-3</c:v>
                </c:pt>
                <c:pt idx="755">
                  <c:v>3.5667963683527759E-3</c:v>
                </c:pt>
                <c:pt idx="756">
                  <c:v>4.8875855327468187E-3</c:v>
                </c:pt>
                <c:pt idx="757">
                  <c:v>9.2074975337059772E-3</c:v>
                </c:pt>
                <c:pt idx="758">
                  <c:v>5.9543499834602276E-3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A92-49E1-83F9-E9D45A3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M2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  <c:pt idx="241">
                  <c:v>37834</c:v>
                </c:pt>
                <c:pt idx="242">
                  <c:v>37803</c:v>
                </c:pt>
                <c:pt idx="243">
                  <c:v>37773</c:v>
                </c:pt>
                <c:pt idx="244">
                  <c:v>37742</c:v>
                </c:pt>
                <c:pt idx="245">
                  <c:v>37712</c:v>
                </c:pt>
                <c:pt idx="246">
                  <c:v>37681</c:v>
                </c:pt>
                <c:pt idx="247">
                  <c:v>37653</c:v>
                </c:pt>
                <c:pt idx="248">
                  <c:v>37622</c:v>
                </c:pt>
                <c:pt idx="249">
                  <c:v>37591</c:v>
                </c:pt>
                <c:pt idx="250">
                  <c:v>37561</c:v>
                </c:pt>
                <c:pt idx="251">
                  <c:v>37530</c:v>
                </c:pt>
                <c:pt idx="252">
                  <c:v>37500</c:v>
                </c:pt>
                <c:pt idx="253">
                  <c:v>37469</c:v>
                </c:pt>
                <c:pt idx="254">
                  <c:v>37438</c:v>
                </c:pt>
                <c:pt idx="255">
                  <c:v>37408</c:v>
                </c:pt>
                <c:pt idx="256">
                  <c:v>37377</c:v>
                </c:pt>
                <c:pt idx="257">
                  <c:v>37347</c:v>
                </c:pt>
                <c:pt idx="258">
                  <c:v>37316</c:v>
                </c:pt>
                <c:pt idx="259">
                  <c:v>37288</c:v>
                </c:pt>
                <c:pt idx="260">
                  <c:v>37257</c:v>
                </c:pt>
                <c:pt idx="261">
                  <c:v>37226</c:v>
                </c:pt>
                <c:pt idx="262">
                  <c:v>37196</c:v>
                </c:pt>
                <c:pt idx="263">
                  <c:v>37165</c:v>
                </c:pt>
                <c:pt idx="264">
                  <c:v>37135</c:v>
                </c:pt>
                <c:pt idx="265">
                  <c:v>37104</c:v>
                </c:pt>
                <c:pt idx="266">
                  <c:v>37073</c:v>
                </c:pt>
                <c:pt idx="267">
                  <c:v>37043</c:v>
                </c:pt>
                <c:pt idx="268">
                  <c:v>37012</c:v>
                </c:pt>
                <c:pt idx="269">
                  <c:v>36982</c:v>
                </c:pt>
                <c:pt idx="270">
                  <c:v>36951</c:v>
                </c:pt>
                <c:pt idx="271">
                  <c:v>36923</c:v>
                </c:pt>
                <c:pt idx="272">
                  <c:v>36892</c:v>
                </c:pt>
                <c:pt idx="273">
                  <c:v>36861</c:v>
                </c:pt>
                <c:pt idx="274">
                  <c:v>36831</c:v>
                </c:pt>
                <c:pt idx="275">
                  <c:v>36800</c:v>
                </c:pt>
                <c:pt idx="276">
                  <c:v>36770</c:v>
                </c:pt>
                <c:pt idx="277">
                  <c:v>36739</c:v>
                </c:pt>
                <c:pt idx="278">
                  <c:v>36708</c:v>
                </c:pt>
                <c:pt idx="279">
                  <c:v>36678</c:v>
                </c:pt>
                <c:pt idx="280">
                  <c:v>36647</c:v>
                </c:pt>
                <c:pt idx="281">
                  <c:v>36617</c:v>
                </c:pt>
                <c:pt idx="282">
                  <c:v>36586</c:v>
                </c:pt>
                <c:pt idx="283">
                  <c:v>36557</c:v>
                </c:pt>
                <c:pt idx="284">
                  <c:v>36526</c:v>
                </c:pt>
                <c:pt idx="285">
                  <c:v>36495</c:v>
                </c:pt>
                <c:pt idx="286">
                  <c:v>36465</c:v>
                </c:pt>
                <c:pt idx="287">
                  <c:v>36434</c:v>
                </c:pt>
                <c:pt idx="288">
                  <c:v>36404</c:v>
                </c:pt>
                <c:pt idx="289">
                  <c:v>36373</c:v>
                </c:pt>
                <c:pt idx="290">
                  <c:v>36342</c:v>
                </c:pt>
                <c:pt idx="291">
                  <c:v>36312</c:v>
                </c:pt>
                <c:pt idx="292">
                  <c:v>36281</c:v>
                </c:pt>
                <c:pt idx="293">
                  <c:v>36251</c:v>
                </c:pt>
                <c:pt idx="294">
                  <c:v>36220</c:v>
                </c:pt>
                <c:pt idx="295">
                  <c:v>36192</c:v>
                </c:pt>
                <c:pt idx="296">
                  <c:v>36161</c:v>
                </c:pt>
                <c:pt idx="297">
                  <c:v>36130</c:v>
                </c:pt>
                <c:pt idx="298">
                  <c:v>36100</c:v>
                </c:pt>
                <c:pt idx="299">
                  <c:v>36069</c:v>
                </c:pt>
                <c:pt idx="300">
                  <c:v>36039</c:v>
                </c:pt>
                <c:pt idx="301">
                  <c:v>36008</c:v>
                </c:pt>
                <c:pt idx="302">
                  <c:v>35977</c:v>
                </c:pt>
                <c:pt idx="303">
                  <c:v>35947</c:v>
                </c:pt>
                <c:pt idx="304">
                  <c:v>35916</c:v>
                </c:pt>
                <c:pt idx="305">
                  <c:v>35886</c:v>
                </c:pt>
                <c:pt idx="306">
                  <c:v>35855</c:v>
                </c:pt>
                <c:pt idx="307">
                  <c:v>35827</c:v>
                </c:pt>
                <c:pt idx="308">
                  <c:v>35796</c:v>
                </c:pt>
                <c:pt idx="309">
                  <c:v>35765</c:v>
                </c:pt>
                <c:pt idx="310">
                  <c:v>35735</c:v>
                </c:pt>
                <c:pt idx="311">
                  <c:v>35704</c:v>
                </c:pt>
                <c:pt idx="312">
                  <c:v>35674</c:v>
                </c:pt>
                <c:pt idx="313">
                  <c:v>35643</c:v>
                </c:pt>
                <c:pt idx="314">
                  <c:v>35612</c:v>
                </c:pt>
                <c:pt idx="315">
                  <c:v>35582</c:v>
                </c:pt>
                <c:pt idx="316">
                  <c:v>35551</c:v>
                </c:pt>
                <c:pt idx="317">
                  <c:v>35521</c:v>
                </c:pt>
                <c:pt idx="318">
                  <c:v>35490</c:v>
                </c:pt>
                <c:pt idx="319">
                  <c:v>35462</c:v>
                </c:pt>
                <c:pt idx="320">
                  <c:v>35431</c:v>
                </c:pt>
                <c:pt idx="321">
                  <c:v>35400</c:v>
                </c:pt>
                <c:pt idx="322">
                  <c:v>35370</c:v>
                </c:pt>
                <c:pt idx="323">
                  <c:v>35339</c:v>
                </c:pt>
                <c:pt idx="324">
                  <c:v>35309</c:v>
                </c:pt>
                <c:pt idx="325">
                  <c:v>35278</c:v>
                </c:pt>
                <c:pt idx="326">
                  <c:v>35247</c:v>
                </c:pt>
                <c:pt idx="327">
                  <c:v>35217</c:v>
                </c:pt>
                <c:pt idx="328">
                  <c:v>35186</c:v>
                </c:pt>
                <c:pt idx="329">
                  <c:v>35156</c:v>
                </c:pt>
                <c:pt idx="330">
                  <c:v>35125</c:v>
                </c:pt>
                <c:pt idx="331">
                  <c:v>35096</c:v>
                </c:pt>
                <c:pt idx="332">
                  <c:v>35065</c:v>
                </c:pt>
                <c:pt idx="333">
                  <c:v>35034</c:v>
                </c:pt>
                <c:pt idx="334">
                  <c:v>35004</c:v>
                </c:pt>
                <c:pt idx="335">
                  <c:v>34973</c:v>
                </c:pt>
                <c:pt idx="336">
                  <c:v>34943</c:v>
                </c:pt>
                <c:pt idx="337">
                  <c:v>34912</c:v>
                </c:pt>
                <c:pt idx="338">
                  <c:v>34881</c:v>
                </c:pt>
                <c:pt idx="339">
                  <c:v>34851</c:v>
                </c:pt>
                <c:pt idx="340">
                  <c:v>34820</c:v>
                </c:pt>
                <c:pt idx="341">
                  <c:v>34790</c:v>
                </c:pt>
                <c:pt idx="342">
                  <c:v>34759</c:v>
                </c:pt>
                <c:pt idx="343">
                  <c:v>34731</c:v>
                </c:pt>
                <c:pt idx="344">
                  <c:v>34700</c:v>
                </c:pt>
                <c:pt idx="345">
                  <c:v>34669</c:v>
                </c:pt>
                <c:pt idx="346">
                  <c:v>34639</c:v>
                </c:pt>
                <c:pt idx="347">
                  <c:v>34608</c:v>
                </c:pt>
                <c:pt idx="348">
                  <c:v>34578</c:v>
                </c:pt>
                <c:pt idx="349">
                  <c:v>34547</c:v>
                </c:pt>
                <c:pt idx="350">
                  <c:v>34516</c:v>
                </c:pt>
                <c:pt idx="351">
                  <c:v>34486</c:v>
                </c:pt>
                <c:pt idx="352">
                  <c:v>34455</c:v>
                </c:pt>
                <c:pt idx="353">
                  <c:v>34425</c:v>
                </c:pt>
                <c:pt idx="354">
                  <c:v>34394</c:v>
                </c:pt>
                <c:pt idx="355">
                  <c:v>34366</c:v>
                </c:pt>
                <c:pt idx="356">
                  <c:v>34335</c:v>
                </c:pt>
                <c:pt idx="357">
                  <c:v>34304</c:v>
                </c:pt>
                <c:pt idx="358">
                  <c:v>34274</c:v>
                </c:pt>
                <c:pt idx="359">
                  <c:v>34243</c:v>
                </c:pt>
                <c:pt idx="360">
                  <c:v>34213</c:v>
                </c:pt>
                <c:pt idx="361">
                  <c:v>34182</c:v>
                </c:pt>
                <c:pt idx="362">
                  <c:v>34151</c:v>
                </c:pt>
                <c:pt idx="363">
                  <c:v>34121</c:v>
                </c:pt>
                <c:pt idx="364">
                  <c:v>34090</c:v>
                </c:pt>
                <c:pt idx="365">
                  <c:v>34060</c:v>
                </c:pt>
                <c:pt idx="366">
                  <c:v>34029</c:v>
                </c:pt>
                <c:pt idx="367">
                  <c:v>34001</c:v>
                </c:pt>
                <c:pt idx="368">
                  <c:v>33970</c:v>
                </c:pt>
                <c:pt idx="369">
                  <c:v>33939</c:v>
                </c:pt>
                <c:pt idx="370">
                  <c:v>33909</c:v>
                </c:pt>
                <c:pt idx="371">
                  <c:v>33878</c:v>
                </c:pt>
                <c:pt idx="372">
                  <c:v>33848</c:v>
                </c:pt>
                <c:pt idx="373">
                  <c:v>33817</c:v>
                </c:pt>
                <c:pt idx="374">
                  <c:v>33786</c:v>
                </c:pt>
                <c:pt idx="375">
                  <c:v>33756</c:v>
                </c:pt>
                <c:pt idx="376">
                  <c:v>33725</c:v>
                </c:pt>
                <c:pt idx="377">
                  <c:v>33695</c:v>
                </c:pt>
                <c:pt idx="378">
                  <c:v>33664</c:v>
                </c:pt>
                <c:pt idx="379">
                  <c:v>33635</c:v>
                </c:pt>
                <c:pt idx="380">
                  <c:v>33604</c:v>
                </c:pt>
                <c:pt idx="381">
                  <c:v>33573</c:v>
                </c:pt>
                <c:pt idx="382">
                  <c:v>33543</c:v>
                </c:pt>
                <c:pt idx="383">
                  <c:v>33512</c:v>
                </c:pt>
                <c:pt idx="384">
                  <c:v>33482</c:v>
                </c:pt>
                <c:pt idx="385">
                  <c:v>33451</c:v>
                </c:pt>
                <c:pt idx="386">
                  <c:v>33420</c:v>
                </c:pt>
                <c:pt idx="387">
                  <c:v>33390</c:v>
                </c:pt>
                <c:pt idx="388">
                  <c:v>33359</c:v>
                </c:pt>
                <c:pt idx="389">
                  <c:v>33329</c:v>
                </c:pt>
                <c:pt idx="390">
                  <c:v>33298</c:v>
                </c:pt>
                <c:pt idx="391">
                  <c:v>33270</c:v>
                </c:pt>
                <c:pt idx="392">
                  <c:v>33239</c:v>
                </c:pt>
                <c:pt idx="393">
                  <c:v>33208</c:v>
                </c:pt>
                <c:pt idx="394">
                  <c:v>33178</c:v>
                </c:pt>
                <c:pt idx="395">
                  <c:v>33147</c:v>
                </c:pt>
                <c:pt idx="396">
                  <c:v>33117</c:v>
                </c:pt>
                <c:pt idx="397">
                  <c:v>33086</c:v>
                </c:pt>
                <c:pt idx="398">
                  <c:v>33055</c:v>
                </c:pt>
                <c:pt idx="399">
                  <c:v>33025</c:v>
                </c:pt>
                <c:pt idx="400">
                  <c:v>32994</c:v>
                </c:pt>
                <c:pt idx="401">
                  <c:v>32964</c:v>
                </c:pt>
                <c:pt idx="402">
                  <c:v>32933</c:v>
                </c:pt>
                <c:pt idx="403">
                  <c:v>32905</c:v>
                </c:pt>
                <c:pt idx="404">
                  <c:v>32874</c:v>
                </c:pt>
                <c:pt idx="405">
                  <c:v>32843</c:v>
                </c:pt>
                <c:pt idx="406">
                  <c:v>32813</c:v>
                </c:pt>
                <c:pt idx="407">
                  <c:v>32782</c:v>
                </c:pt>
                <c:pt idx="408">
                  <c:v>32752</c:v>
                </c:pt>
                <c:pt idx="409">
                  <c:v>32721</c:v>
                </c:pt>
                <c:pt idx="410">
                  <c:v>32690</c:v>
                </c:pt>
                <c:pt idx="411">
                  <c:v>32660</c:v>
                </c:pt>
                <c:pt idx="412">
                  <c:v>32629</c:v>
                </c:pt>
                <c:pt idx="413">
                  <c:v>32599</c:v>
                </c:pt>
                <c:pt idx="414">
                  <c:v>32568</c:v>
                </c:pt>
                <c:pt idx="415">
                  <c:v>32540</c:v>
                </c:pt>
                <c:pt idx="416">
                  <c:v>32509</c:v>
                </c:pt>
                <c:pt idx="417">
                  <c:v>32478</c:v>
                </c:pt>
                <c:pt idx="418">
                  <c:v>32448</c:v>
                </c:pt>
                <c:pt idx="419">
                  <c:v>32417</c:v>
                </c:pt>
                <c:pt idx="420">
                  <c:v>32387</c:v>
                </c:pt>
                <c:pt idx="421">
                  <c:v>32356</c:v>
                </c:pt>
                <c:pt idx="422">
                  <c:v>32325</c:v>
                </c:pt>
                <c:pt idx="423">
                  <c:v>32295</c:v>
                </c:pt>
                <c:pt idx="424">
                  <c:v>32264</c:v>
                </c:pt>
                <c:pt idx="425">
                  <c:v>32234</c:v>
                </c:pt>
                <c:pt idx="426">
                  <c:v>32203</c:v>
                </c:pt>
                <c:pt idx="427">
                  <c:v>32174</c:v>
                </c:pt>
                <c:pt idx="428">
                  <c:v>32143</c:v>
                </c:pt>
                <c:pt idx="429">
                  <c:v>32112</c:v>
                </c:pt>
                <c:pt idx="430">
                  <c:v>32082</c:v>
                </c:pt>
                <c:pt idx="431">
                  <c:v>32051</c:v>
                </c:pt>
                <c:pt idx="432">
                  <c:v>32021</c:v>
                </c:pt>
                <c:pt idx="433">
                  <c:v>31990</c:v>
                </c:pt>
                <c:pt idx="434">
                  <c:v>31959</c:v>
                </c:pt>
                <c:pt idx="435">
                  <c:v>31929</c:v>
                </c:pt>
                <c:pt idx="436">
                  <c:v>31898</c:v>
                </c:pt>
                <c:pt idx="437">
                  <c:v>31868</c:v>
                </c:pt>
                <c:pt idx="438">
                  <c:v>31837</c:v>
                </c:pt>
                <c:pt idx="439">
                  <c:v>31809</c:v>
                </c:pt>
                <c:pt idx="440">
                  <c:v>31778</c:v>
                </c:pt>
                <c:pt idx="441">
                  <c:v>31747</c:v>
                </c:pt>
                <c:pt idx="442">
                  <c:v>31717</c:v>
                </c:pt>
                <c:pt idx="443">
                  <c:v>31686</c:v>
                </c:pt>
                <c:pt idx="444">
                  <c:v>31656</c:v>
                </c:pt>
                <c:pt idx="445">
                  <c:v>31625</c:v>
                </c:pt>
                <c:pt idx="446">
                  <c:v>31594</c:v>
                </c:pt>
                <c:pt idx="447">
                  <c:v>31564</c:v>
                </c:pt>
                <c:pt idx="448">
                  <c:v>31533</c:v>
                </c:pt>
                <c:pt idx="449">
                  <c:v>31503</c:v>
                </c:pt>
                <c:pt idx="450">
                  <c:v>31472</c:v>
                </c:pt>
                <c:pt idx="451">
                  <c:v>31444</c:v>
                </c:pt>
                <c:pt idx="452">
                  <c:v>31413</c:v>
                </c:pt>
                <c:pt idx="453">
                  <c:v>31382</c:v>
                </c:pt>
                <c:pt idx="454">
                  <c:v>31352</c:v>
                </c:pt>
                <c:pt idx="455">
                  <c:v>31321</c:v>
                </c:pt>
                <c:pt idx="456">
                  <c:v>31291</c:v>
                </c:pt>
                <c:pt idx="457">
                  <c:v>31260</c:v>
                </c:pt>
                <c:pt idx="458">
                  <c:v>31229</c:v>
                </c:pt>
                <c:pt idx="459">
                  <c:v>31199</c:v>
                </c:pt>
                <c:pt idx="460">
                  <c:v>31168</c:v>
                </c:pt>
                <c:pt idx="461">
                  <c:v>31138</c:v>
                </c:pt>
                <c:pt idx="462">
                  <c:v>31107</c:v>
                </c:pt>
                <c:pt idx="463">
                  <c:v>31079</c:v>
                </c:pt>
                <c:pt idx="464">
                  <c:v>31048</c:v>
                </c:pt>
                <c:pt idx="465">
                  <c:v>31017</c:v>
                </c:pt>
                <c:pt idx="466">
                  <c:v>30987</c:v>
                </c:pt>
                <c:pt idx="467">
                  <c:v>30956</c:v>
                </c:pt>
                <c:pt idx="468">
                  <c:v>30926</c:v>
                </c:pt>
                <c:pt idx="469">
                  <c:v>30895</c:v>
                </c:pt>
                <c:pt idx="470">
                  <c:v>30864</c:v>
                </c:pt>
                <c:pt idx="471">
                  <c:v>30834</c:v>
                </c:pt>
                <c:pt idx="472">
                  <c:v>30803</c:v>
                </c:pt>
                <c:pt idx="473">
                  <c:v>30773</c:v>
                </c:pt>
                <c:pt idx="474">
                  <c:v>30742</c:v>
                </c:pt>
                <c:pt idx="475">
                  <c:v>30713</c:v>
                </c:pt>
                <c:pt idx="476">
                  <c:v>30682</c:v>
                </c:pt>
                <c:pt idx="477">
                  <c:v>30651</c:v>
                </c:pt>
                <c:pt idx="478">
                  <c:v>30621</c:v>
                </c:pt>
                <c:pt idx="479">
                  <c:v>30590</c:v>
                </c:pt>
                <c:pt idx="480">
                  <c:v>30560</c:v>
                </c:pt>
                <c:pt idx="481">
                  <c:v>30529</c:v>
                </c:pt>
                <c:pt idx="482">
                  <c:v>30498</c:v>
                </c:pt>
                <c:pt idx="483">
                  <c:v>30468</c:v>
                </c:pt>
                <c:pt idx="484">
                  <c:v>30437</c:v>
                </c:pt>
                <c:pt idx="485">
                  <c:v>30407</c:v>
                </c:pt>
                <c:pt idx="486">
                  <c:v>30376</c:v>
                </c:pt>
                <c:pt idx="487">
                  <c:v>30348</c:v>
                </c:pt>
                <c:pt idx="488">
                  <c:v>30317</c:v>
                </c:pt>
                <c:pt idx="489">
                  <c:v>30286</c:v>
                </c:pt>
                <c:pt idx="490">
                  <c:v>30256</c:v>
                </c:pt>
                <c:pt idx="491">
                  <c:v>30225</c:v>
                </c:pt>
                <c:pt idx="492">
                  <c:v>30195</c:v>
                </c:pt>
                <c:pt idx="493">
                  <c:v>30164</c:v>
                </c:pt>
                <c:pt idx="494">
                  <c:v>30133</c:v>
                </c:pt>
                <c:pt idx="495">
                  <c:v>30103</c:v>
                </c:pt>
                <c:pt idx="496">
                  <c:v>30072</c:v>
                </c:pt>
                <c:pt idx="497">
                  <c:v>30042</c:v>
                </c:pt>
                <c:pt idx="498">
                  <c:v>30011</c:v>
                </c:pt>
                <c:pt idx="499">
                  <c:v>29983</c:v>
                </c:pt>
                <c:pt idx="500">
                  <c:v>29952</c:v>
                </c:pt>
                <c:pt idx="501">
                  <c:v>29921</c:v>
                </c:pt>
                <c:pt idx="502">
                  <c:v>29891</c:v>
                </c:pt>
                <c:pt idx="503">
                  <c:v>29860</c:v>
                </c:pt>
                <c:pt idx="504">
                  <c:v>29830</c:v>
                </c:pt>
                <c:pt idx="505">
                  <c:v>29799</c:v>
                </c:pt>
                <c:pt idx="506">
                  <c:v>29768</c:v>
                </c:pt>
                <c:pt idx="507">
                  <c:v>29738</c:v>
                </c:pt>
                <c:pt idx="508">
                  <c:v>29707</c:v>
                </c:pt>
                <c:pt idx="509">
                  <c:v>29677</c:v>
                </c:pt>
                <c:pt idx="510">
                  <c:v>29646</c:v>
                </c:pt>
                <c:pt idx="511">
                  <c:v>29618</c:v>
                </c:pt>
                <c:pt idx="512">
                  <c:v>29587</c:v>
                </c:pt>
                <c:pt idx="513">
                  <c:v>29556</c:v>
                </c:pt>
                <c:pt idx="514">
                  <c:v>29526</c:v>
                </c:pt>
                <c:pt idx="515">
                  <c:v>29495</c:v>
                </c:pt>
                <c:pt idx="516">
                  <c:v>29465</c:v>
                </c:pt>
                <c:pt idx="517">
                  <c:v>29434</c:v>
                </c:pt>
                <c:pt idx="518">
                  <c:v>29403</c:v>
                </c:pt>
                <c:pt idx="519">
                  <c:v>29373</c:v>
                </c:pt>
                <c:pt idx="520">
                  <c:v>29342</c:v>
                </c:pt>
                <c:pt idx="521">
                  <c:v>29312</c:v>
                </c:pt>
                <c:pt idx="522">
                  <c:v>29281</c:v>
                </c:pt>
                <c:pt idx="523">
                  <c:v>29252</c:v>
                </c:pt>
                <c:pt idx="524">
                  <c:v>29221</c:v>
                </c:pt>
                <c:pt idx="525">
                  <c:v>29190</c:v>
                </c:pt>
                <c:pt idx="526">
                  <c:v>29160</c:v>
                </c:pt>
                <c:pt idx="527">
                  <c:v>29129</c:v>
                </c:pt>
                <c:pt idx="528">
                  <c:v>29099</c:v>
                </c:pt>
                <c:pt idx="529">
                  <c:v>29068</c:v>
                </c:pt>
                <c:pt idx="530">
                  <c:v>29037</c:v>
                </c:pt>
                <c:pt idx="531">
                  <c:v>29007</c:v>
                </c:pt>
                <c:pt idx="532">
                  <c:v>28976</c:v>
                </c:pt>
                <c:pt idx="533">
                  <c:v>28946</c:v>
                </c:pt>
                <c:pt idx="534">
                  <c:v>28915</c:v>
                </c:pt>
                <c:pt idx="535">
                  <c:v>28887</c:v>
                </c:pt>
                <c:pt idx="536">
                  <c:v>28856</c:v>
                </c:pt>
                <c:pt idx="537">
                  <c:v>28825</c:v>
                </c:pt>
                <c:pt idx="538">
                  <c:v>28795</c:v>
                </c:pt>
                <c:pt idx="539">
                  <c:v>28764</c:v>
                </c:pt>
                <c:pt idx="540">
                  <c:v>28734</c:v>
                </c:pt>
                <c:pt idx="541">
                  <c:v>28703</c:v>
                </c:pt>
                <c:pt idx="542">
                  <c:v>28672</c:v>
                </c:pt>
                <c:pt idx="543">
                  <c:v>28642</c:v>
                </c:pt>
                <c:pt idx="544">
                  <c:v>28611</c:v>
                </c:pt>
                <c:pt idx="545">
                  <c:v>28581</c:v>
                </c:pt>
                <c:pt idx="546">
                  <c:v>28550</c:v>
                </c:pt>
                <c:pt idx="547">
                  <c:v>28522</c:v>
                </c:pt>
                <c:pt idx="548">
                  <c:v>28491</c:v>
                </c:pt>
                <c:pt idx="549">
                  <c:v>28460</c:v>
                </c:pt>
                <c:pt idx="550">
                  <c:v>28430</c:v>
                </c:pt>
                <c:pt idx="551">
                  <c:v>28399</c:v>
                </c:pt>
                <c:pt idx="552">
                  <c:v>28369</c:v>
                </c:pt>
                <c:pt idx="553">
                  <c:v>28338</c:v>
                </c:pt>
                <c:pt idx="554">
                  <c:v>28307</c:v>
                </c:pt>
                <c:pt idx="555">
                  <c:v>28277</c:v>
                </c:pt>
                <c:pt idx="556">
                  <c:v>28246</c:v>
                </c:pt>
                <c:pt idx="557">
                  <c:v>28216</c:v>
                </c:pt>
                <c:pt idx="558">
                  <c:v>28185</c:v>
                </c:pt>
                <c:pt idx="559">
                  <c:v>28157</c:v>
                </c:pt>
                <c:pt idx="560">
                  <c:v>28126</c:v>
                </c:pt>
                <c:pt idx="561">
                  <c:v>28095</c:v>
                </c:pt>
                <c:pt idx="562">
                  <c:v>28065</c:v>
                </c:pt>
                <c:pt idx="563">
                  <c:v>28034</c:v>
                </c:pt>
                <c:pt idx="564">
                  <c:v>28004</c:v>
                </c:pt>
                <c:pt idx="565">
                  <c:v>27973</c:v>
                </c:pt>
                <c:pt idx="566">
                  <c:v>27942</c:v>
                </c:pt>
                <c:pt idx="567">
                  <c:v>27912</c:v>
                </c:pt>
                <c:pt idx="568">
                  <c:v>27881</c:v>
                </c:pt>
                <c:pt idx="569">
                  <c:v>27851</c:v>
                </c:pt>
                <c:pt idx="570">
                  <c:v>27820</c:v>
                </c:pt>
                <c:pt idx="571">
                  <c:v>27791</c:v>
                </c:pt>
                <c:pt idx="572">
                  <c:v>27760</c:v>
                </c:pt>
                <c:pt idx="573">
                  <c:v>27729</c:v>
                </c:pt>
                <c:pt idx="574">
                  <c:v>27699</c:v>
                </c:pt>
                <c:pt idx="575">
                  <c:v>27668</c:v>
                </c:pt>
                <c:pt idx="576">
                  <c:v>27638</c:v>
                </c:pt>
                <c:pt idx="577">
                  <c:v>27607</c:v>
                </c:pt>
                <c:pt idx="578">
                  <c:v>27576</c:v>
                </c:pt>
                <c:pt idx="579">
                  <c:v>27546</c:v>
                </c:pt>
                <c:pt idx="580">
                  <c:v>27515</c:v>
                </c:pt>
                <c:pt idx="581">
                  <c:v>27485</c:v>
                </c:pt>
                <c:pt idx="582">
                  <c:v>27454</c:v>
                </c:pt>
                <c:pt idx="583">
                  <c:v>27426</c:v>
                </c:pt>
                <c:pt idx="584">
                  <c:v>27395</c:v>
                </c:pt>
                <c:pt idx="585">
                  <c:v>27364</c:v>
                </c:pt>
                <c:pt idx="586">
                  <c:v>27334</c:v>
                </c:pt>
                <c:pt idx="587">
                  <c:v>27303</c:v>
                </c:pt>
                <c:pt idx="588">
                  <c:v>27273</c:v>
                </c:pt>
                <c:pt idx="589">
                  <c:v>27242</c:v>
                </c:pt>
                <c:pt idx="590">
                  <c:v>27211</c:v>
                </c:pt>
                <c:pt idx="591">
                  <c:v>27181</c:v>
                </c:pt>
                <c:pt idx="592">
                  <c:v>27150</c:v>
                </c:pt>
                <c:pt idx="593">
                  <c:v>27120</c:v>
                </c:pt>
                <c:pt idx="594">
                  <c:v>27089</c:v>
                </c:pt>
                <c:pt idx="595">
                  <c:v>27061</c:v>
                </c:pt>
                <c:pt idx="596">
                  <c:v>27030</c:v>
                </c:pt>
                <c:pt idx="597">
                  <c:v>26999</c:v>
                </c:pt>
                <c:pt idx="598">
                  <c:v>26969</c:v>
                </c:pt>
                <c:pt idx="599">
                  <c:v>26938</c:v>
                </c:pt>
                <c:pt idx="600">
                  <c:v>26908</c:v>
                </c:pt>
                <c:pt idx="601">
                  <c:v>26877</c:v>
                </c:pt>
                <c:pt idx="602">
                  <c:v>26846</c:v>
                </c:pt>
                <c:pt idx="603">
                  <c:v>26816</c:v>
                </c:pt>
                <c:pt idx="604">
                  <c:v>26785</c:v>
                </c:pt>
                <c:pt idx="605">
                  <c:v>26755</c:v>
                </c:pt>
                <c:pt idx="606">
                  <c:v>26724</c:v>
                </c:pt>
                <c:pt idx="607">
                  <c:v>26696</c:v>
                </c:pt>
                <c:pt idx="608">
                  <c:v>26665</c:v>
                </c:pt>
                <c:pt idx="609">
                  <c:v>26634</c:v>
                </c:pt>
                <c:pt idx="610">
                  <c:v>26604</c:v>
                </c:pt>
                <c:pt idx="611">
                  <c:v>26573</c:v>
                </c:pt>
                <c:pt idx="612">
                  <c:v>26543</c:v>
                </c:pt>
                <c:pt idx="613">
                  <c:v>26512</c:v>
                </c:pt>
                <c:pt idx="614">
                  <c:v>26481</c:v>
                </c:pt>
                <c:pt idx="615">
                  <c:v>26451</c:v>
                </c:pt>
                <c:pt idx="616">
                  <c:v>26420</c:v>
                </c:pt>
                <c:pt idx="617">
                  <c:v>26390</c:v>
                </c:pt>
                <c:pt idx="618">
                  <c:v>26359</c:v>
                </c:pt>
                <c:pt idx="619">
                  <c:v>26330</c:v>
                </c:pt>
                <c:pt idx="620">
                  <c:v>26299</c:v>
                </c:pt>
                <c:pt idx="621">
                  <c:v>26268</c:v>
                </c:pt>
                <c:pt idx="622">
                  <c:v>26238</c:v>
                </c:pt>
                <c:pt idx="623">
                  <c:v>26207</c:v>
                </c:pt>
                <c:pt idx="624">
                  <c:v>26177</c:v>
                </c:pt>
                <c:pt idx="625">
                  <c:v>26146</c:v>
                </c:pt>
                <c:pt idx="626">
                  <c:v>26115</c:v>
                </c:pt>
                <c:pt idx="627">
                  <c:v>26085</c:v>
                </c:pt>
                <c:pt idx="628">
                  <c:v>26054</c:v>
                </c:pt>
                <c:pt idx="629">
                  <c:v>26024</c:v>
                </c:pt>
                <c:pt idx="630">
                  <c:v>25993</c:v>
                </c:pt>
                <c:pt idx="631">
                  <c:v>25965</c:v>
                </c:pt>
                <c:pt idx="632">
                  <c:v>25934</c:v>
                </c:pt>
                <c:pt idx="633">
                  <c:v>25903</c:v>
                </c:pt>
                <c:pt idx="634">
                  <c:v>25873</c:v>
                </c:pt>
                <c:pt idx="635">
                  <c:v>25842</c:v>
                </c:pt>
                <c:pt idx="636">
                  <c:v>25812</c:v>
                </c:pt>
                <c:pt idx="637">
                  <c:v>25781</c:v>
                </c:pt>
                <c:pt idx="638">
                  <c:v>25750</c:v>
                </c:pt>
                <c:pt idx="639">
                  <c:v>25720</c:v>
                </c:pt>
                <c:pt idx="640">
                  <c:v>25689</c:v>
                </c:pt>
                <c:pt idx="641">
                  <c:v>25659</c:v>
                </c:pt>
                <c:pt idx="642">
                  <c:v>25628</c:v>
                </c:pt>
                <c:pt idx="643">
                  <c:v>25600</c:v>
                </c:pt>
                <c:pt idx="644">
                  <c:v>25569</c:v>
                </c:pt>
                <c:pt idx="645">
                  <c:v>25538</c:v>
                </c:pt>
                <c:pt idx="646">
                  <c:v>25508</c:v>
                </c:pt>
                <c:pt idx="647">
                  <c:v>25477</c:v>
                </c:pt>
                <c:pt idx="648">
                  <c:v>25447</c:v>
                </c:pt>
                <c:pt idx="649">
                  <c:v>25416</c:v>
                </c:pt>
                <c:pt idx="650">
                  <c:v>25385</c:v>
                </c:pt>
                <c:pt idx="651">
                  <c:v>25355</c:v>
                </c:pt>
                <c:pt idx="652">
                  <c:v>25324</c:v>
                </c:pt>
                <c:pt idx="653">
                  <c:v>25294</c:v>
                </c:pt>
                <c:pt idx="654">
                  <c:v>25263</c:v>
                </c:pt>
                <c:pt idx="655">
                  <c:v>25235</c:v>
                </c:pt>
                <c:pt idx="656">
                  <c:v>25204</c:v>
                </c:pt>
                <c:pt idx="657">
                  <c:v>25173</c:v>
                </c:pt>
                <c:pt idx="658">
                  <c:v>25143</c:v>
                </c:pt>
                <c:pt idx="659">
                  <c:v>25112</c:v>
                </c:pt>
                <c:pt idx="660">
                  <c:v>25082</c:v>
                </c:pt>
                <c:pt idx="661">
                  <c:v>25051</c:v>
                </c:pt>
                <c:pt idx="662">
                  <c:v>25020</c:v>
                </c:pt>
                <c:pt idx="663">
                  <c:v>24990</c:v>
                </c:pt>
                <c:pt idx="664">
                  <c:v>24959</c:v>
                </c:pt>
                <c:pt idx="665">
                  <c:v>24929</c:v>
                </c:pt>
                <c:pt idx="666">
                  <c:v>24898</c:v>
                </c:pt>
                <c:pt idx="667">
                  <c:v>24869</c:v>
                </c:pt>
                <c:pt idx="668">
                  <c:v>24838</c:v>
                </c:pt>
                <c:pt idx="669">
                  <c:v>24807</c:v>
                </c:pt>
                <c:pt idx="670">
                  <c:v>24777</c:v>
                </c:pt>
                <c:pt idx="671">
                  <c:v>24746</c:v>
                </c:pt>
                <c:pt idx="672">
                  <c:v>24716</c:v>
                </c:pt>
                <c:pt idx="673">
                  <c:v>24685</c:v>
                </c:pt>
                <c:pt idx="674">
                  <c:v>24654</c:v>
                </c:pt>
                <c:pt idx="675">
                  <c:v>24624</c:v>
                </c:pt>
                <c:pt idx="676">
                  <c:v>24593</c:v>
                </c:pt>
                <c:pt idx="677">
                  <c:v>24563</c:v>
                </c:pt>
                <c:pt idx="678">
                  <c:v>24532</c:v>
                </c:pt>
                <c:pt idx="679">
                  <c:v>24504</c:v>
                </c:pt>
                <c:pt idx="680">
                  <c:v>24473</c:v>
                </c:pt>
                <c:pt idx="681">
                  <c:v>24442</c:v>
                </c:pt>
                <c:pt idx="682">
                  <c:v>24412</c:v>
                </c:pt>
                <c:pt idx="683">
                  <c:v>24381</c:v>
                </c:pt>
                <c:pt idx="684">
                  <c:v>24351</c:v>
                </c:pt>
                <c:pt idx="685">
                  <c:v>24320</c:v>
                </c:pt>
                <c:pt idx="686">
                  <c:v>24289</c:v>
                </c:pt>
                <c:pt idx="687">
                  <c:v>24259</c:v>
                </c:pt>
                <c:pt idx="688">
                  <c:v>24228</c:v>
                </c:pt>
                <c:pt idx="689">
                  <c:v>24198</c:v>
                </c:pt>
                <c:pt idx="690">
                  <c:v>24167</c:v>
                </c:pt>
                <c:pt idx="691">
                  <c:v>24139</c:v>
                </c:pt>
                <c:pt idx="692">
                  <c:v>24108</c:v>
                </c:pt>
                <c:pt idx="693">
                  <c:v>24077</c:v>
                </c:pt>
                <c:pt idx="694">
                  <c:v>24047</c:v>
                </c:pt>
                <c:pt idx="695">
                  <c:v>24016</c:v>
                </c:pt>
                <c:pt idx="696">
                  <c:v>23986</c:v>
                </c:pt>
                <c:pt idx="697">
                  <c:v>23955</c:v>
                </c:pt>
                <c:pt idx="698">
                  <c:v>23924</c:v>
                </c:pt>
                <c:pt idx="699">
                  <c:v>23894</c:v>
                </c:pt>
                <c:pt idx="700">
                  <c:v>23863</c:v>
                </c:pt>
                <c:pt idx="701">
                  <c:v>23833</c:v>
                </c:pt>
                <c:pt idx="702">
                  <c:v>23802</c:v>
                </c:pt>
                <c:pt idx="703">
                  <c:v>23774</c:v>
                </c:pt>
                <c:pt idx="704">
                  <c:v>23743</c:v>
                </c:pt>
                <c:pt idx="705">
                  <c:v>23712</c:v>
                </c:pt>
                <c:pt idx="706">
                  <c:v>23682</c:v>
                </c:pt>
                <c:pt idx="707">
                  <c:v>23651</c:v>
                </c:pt>
                <c:pt idx="708">
                  <c:v>23621</c:v>
                </c:pt>
                <c:pt idx="709">
                  <c:v>23590</c:v>
                </c:pt>
                <c:pt idx="710">
                  <c:v>23559</c:v>
                </c:pt>
                <c:pt idx="711">
                  <c:v>23529</c:v>
                </c:pt>
                <c:pt idx="712">
                  <c:v>23498</c:v>
                </c:pt>
                <c:pt idx="713">
                  <c:v>23468</c:v>
                </c:pt>
                <c:pt idx="714">
                  <c:v>23437</c:v>
                </c:pt>
                <c:pt idx="715">
                  <c:v>23408</c:v>
                </c:pt>
                <c:pt idx="716">
                  <c:v>23377</c:v>
                </c:pt>
                <c:pt idx="717">
                  <c:v>23346</c:v>
                </c:pt>
                <c:pt idx="718">
                  <c:v>23316</c:v>
                </c:pt>
                <c:pt idx="719">
                  <c:v>23285</c:v>
                </c:pt>
                <c:pt idx="720">
                  <c:v>23255</c:v>
                </c:pt>
                <c:pt idx="721">
                  <c:v>23224</c:v>
                </c:pt>
                <c:pt idx="722">
                  <c:v>23193</c:v>
                </c:pt>
                <c:pt idx="723">
                  <c:v>23163</c:v>
                </c:pt>
                <c:pt idx="724">
                  <c:v>23132</c:v>
                </c:pt>
                <c:pt idx="725">
                  <c:v>23102</c:v>
                </c:pt>
                <c:pt idx="726">
                  <c:v>23071</c:v>
                </c:pt>
                <c:pt idx="727">
                  <c:v>23043</c:v>
                </c:pt>
                <c:pt idx="728">
                  <c:v>23012</c:v>
                </c:pt>
                <c:pt idx="729">
                  <c:v>22981</c:v>
                </c:pt>
                <c:pt idx="730">
                  <c:v>22951</c:v>
                </c:pt>
                <c:pt idx="731">
                  <c:v>22920</c:v>
                </c:pt>
                <c:pt idx="732">
                  <c:v>22890</c:v>
                </c:pt>
                <c:pt idx="733">
                  <c:v>22859</c:v>
                </c:pt>
                <c:pt idx="734">
                  <c:v>22828</c:v>
                </c:pt>
                <c:pt idx="735">
                  <c:v>22798</c:v>
                </c:pt>
                <c:pt idx="736">
                  <c:v>22767</c:v>
                </c:pt>
                <c:pt idx="737">
                  <c:v>22737</c:v>
                </c:pt>
                <c:pt idx="738">
                  <c:v>22706</c:v>
                </c:pt>
                <c:pt idx="739">
                  <c:v>22678</c:v>
                </c:pt>
                <c:pt idx="740">
                  <c:v>22647</c:v>
                </c:pt>
                <c:pt idx="741">
                  <c:v>22616</c:v>
                </c:pt>
                <c:pt idx="742">
                  <c:v>22586</c:v>
                </c:pt>
                <c:pt idx="743">
                  <c:v>22555</c:v>
                </c:pt>
                <c:pt idx="744">
                  <c:v>22525</c:v>
                </c:pt>
                <c:pt idx="745">
                  <c:v>22494</c:v>
                </c:pt>
                <c:pt idx="746">
                  <c:v>22463</c:v>
                </c:pt>
                <c:pt idx="747">
                  <c:v>22433</c:v>
                </c:pt>
                <c:pt idx="748">
                  <c:v>22402</c:v>
                </c:pt>
                <c:pt idx="749">
                  <c:v>22372</c:v>
                </c:pt>
                <c:pt idx="750">
                  <c:v>22341</c:v>
                </c:pt>
                <c:pt idx="751">
                  <c:v>22313</c:v>
                </c:pt>
                <c:pt idx="752">
                  <c:v>22282</c:v>
                </c:pt>
                <c:pt idx="753">
                  <c:v>22251</c:v>
                </c:pt>
                <c:pt idx="754">
                  <c:v>22221</c:v>
                </c:pt>
                <c:pt idx="755">
                  <c:v>22190</c:v>
                </c:pt>
                <c:pt idx="756">
                  <c:v>22160</c:v>
                </c:pt>
                <c:pt idx="757">
                  <c:v>22129</c:v>
                </c:pt>
                <c:pt idx="758">
                  <c:v>22098</c:v>
                </c:pt>
              </c:numCache>
            </c:numRef>
          </c:cat>
          <c:val>
            <c:numRef>
              <c:f>Data!$D$2:$D$760</c:f>
              <c:numCache>
                <c:formatCode>0.000%</c:formatCode>
                <c:ptCount val="759"/>
                <c:pt idx="0">
                  <c:v>-3.5785962499767732E-2</c:v>
                </c:pt>
                <c:pt idx="1">
                  <c:v>-3.8532033850571912E-2</c:v>
                </c:pt>
                <c:pt idx="2">
                  <c:v>-3.8698649072043234E-2</c:v>
                </c:pt>
                <c:pt idx="3">
                  <c:v>-3.7477384337037956E-2</c:v>
                </c:pt>
                <c:pt idx="4">
                  <c:v>-3.901115131821864E-2</c:v>
                </c:pt>
                <c:pt idx="5">
                  <c:v>-4.481667374015097E-2</c:v>
                </c:pt>
                <c:pt idx="6">
                  <c:v>-3.785211267605626E-2</c:v>
                </c:pt>
                <c:pt idx="7">
                  <c:v>-2.1770473563431425E-2</c:v>
                </c:pt>
                <c:pt idx="8">
                  <c:v>-1.5759132923045538E-2</c:v>
                </c:pt>
                <c:pt idx="9">
                  <c:v>-8.8680374768553838E-3</c:v>
                </c:pt>
                <c:pt idx="10">
                  <c:v>3.8937339031632767E-3</c:v>
                </c:pt>
                <c:pt idx="11">
                  <c:v>1.5012099657610412E-2</c:v>
                </c:pt>
                <c:pt idx="12">
                  <c:v>2.6755007321971336E-2</c:v>
                </c:pt>
                <c:pt idx="13">
                  <c:v>3.8948767022098041E-2</c:v>
                </c:pt>
                <c:pt idx="14">
                  <c:v>5.0360547839132686E-2</c:v>
                </c:pt>
                <c:pt idx="15">
                  <c:v>5.6557401031863019E-2</c:v>
                </c:pt>
                <c:pt idx="16">
                  <c:v>6.0422591049918983E-2</c:v>
                </c:pt>
                <c:pt idx="17">
                  <c:v>7.7561652143222748E-2</c:v>
                </c:pt>
                <c:pt idx="18">
                  <c:v>9.3573912605211307E-2</c:v>
                </c:pt>
                <c:pt idx="19">
                  <c:v>0.10050764011122171</c:v>
                </c:pt>
                <c:pt idx="20">
                  <c:v>0.11391744588520947</c:v>
                </c:pt>
                <c:pt idx="21">
                  <c:v>0.12738563596032293</c:v>
                </c:pt>
                <c:pt idx="22">
                  <c:v>0.12491226588844961</c:v>
                </c:pt>
                <c:pt idx="23">
                  <c:v>0.12745940808688094</c:v>
                </c:pt>
                <c:pt idx="24">
                  <c:v>0.12849014657673608</c:v>
                </c:pt>
                <c:pt idx="25">
                  <c:v>0.13637305134634259</c:v>
                </c:pt>
                <c:pt idx="26">
                  <c:v>0.12997161809660795</c:v>
                </c:pt>
                <c:pt idx="27">
                  <c:v>0.13098054788023172</c:v>
                </c:pt>
                <c:pt idx="28">
                  <c:v>0.14452890858266443</c:v>
                </c:pt>
                <c:pt idx="29">
                  <c:v>0.18351414317315395</c:v>
                </c:pt>
                <c:pt idx="30">
                  <c:v>0.24171553380437705</c:v>
                </c:pt>
                <c:pt idx="31">
                  <c:v>0.26861614337585693</c:v>
                </c:pt>
                <c:pt idx="32">
                  <c:v>0.25727461678358021</c:v>
                </c:pt>
                <c:pt idx="33">
                  <c:v>0.24761923410810205</c:v>
                </c:pt>
                <c:pt idx="34">
                  <c:v>0.24321292201913103</c:v>
                </c:pt>
                <c:pt idx="35">
                  <c:v>0.23699540314910705</c:v>
                </c:pt>
                <c:pt idx="36">
                  <c:v>0.23781824481446678</c:v>
                </c:pt>
                <c:pt idx="37">
                  <c:v>0.23006986442814426</c:v>
                </c:pt>
                <c:pt idx="38">
                  <c:v>0.23218063959678181</c:v>
                </c:pt>
                <c:pt idx="39">
                  <c:v>0.22862641197476563</c:v>
                </c:pt>
                <c:pt idx="40">
                  <c:v>0.2190709680944054</c:v>
                </c:pt>
                <c:pt idx="41">
                  <c:v>0.16894298879031688</c:v>
                </c:pt>
                <c:pt idx="42">
                  <c:v>0.10122743781831733</c:v>
                </c:pt>
                <c:pt idx="43">
                  <c:v>6.7754441979557489E-2</c:v>
                </c:pt>
                <c:pt idx="44">
                  <c:v>6.6943866943866892E-2</c:v>
                </c:pt>
                <c:pt idx="45">
                  <c:v>6.6700550732104791E-2</c:v>
                </c:pt>
                <c:pt idx="46">
                  <c:v>7.0619802202742221E-2</c:v>
                </c:pt>
                <c:pt idx="47">
                  <c:v>6.4566707681490643E-2</c:v>
                </c:pt>
                <c:pt idx="48">
                  <c:v>5.5949172934447011E-2</c:v>
                </c:pt>
                <c:pt idx="49">
                  <c:v>5.1708940647190449E-2</c:v>
                </c:pt>
                <c:pt idx="50">
                  <c:v>4.9606767002376317E-2</c:v>
                </c:pt>
                <c:pt idx="51">
                  <c:v>4.6378229671856896E-2</c:v>
                </c:pt>
                <c:pt idx="52">
                  <c:v>4.2428384304345368E-2</c:v>
                </c:pt>
                <c:pt idx="53">
                  <c:v>3.9474436692211068E-2</c:v>
                </c:pt>
                <c:pt idx="54">
                  <c:v>3.8632231464116318E-2</c:v>
                </c:pt>
                <c:pt idx="55">
                  <c:v>4.0079641755856432E-2</c:v>
                </c:pt>
                <c:pt idx="56">
                  <c:v>4.039741306589173E-2</c:v>
                </c:pt>
                <c:pt idx="57">
                  <c:v>3.6426875644939072E-2</c:v>
                </c:pt>
                <c:pt idx="58">
                  <c:v>3.1659649707606485E-2</c:v>
                </c:pt>
                <c:pt idx="59">
                  <c:v>3.2853791911460206E-2</c:v>
                </c:pt>
                <c:pt idx="60">
                  <c:v>3.6084240299171233E-2</c:v>
                </c:pt>
                <c:pt idx="61">
                  <c:v>3.7122358981109604E-2</c:v>
                </c:pt>
                <c:pt idx="62">
                  <c:v>3.821950700140242E-2</c:v>
                </c:pt>
                <c:pt idx="63">
                  <c:v>4.0149861348752092E-2</c:v>
                </c:pt>
                <c:pt idx="64">
                  <c:v>3.7604981496665024E-2</c:v>
                </c:pt>
                <c:pt idx="65">
                  <c:v>3.7367722415442506E-2</c:v>
                </c:pt>
                <c:pt idx="66">
                  <c:v>4.0463547058516847E-2</c:v>
                </c:pt>
                <c:pt idx="67">
                  <c:v>4.1433362278048946E-2</c:v>
                </c:pt>
                <c:pt idx="68">
                  <c:v>4.4137796046193056E-2</c:v>
                </c:pt>
                <c:pt idx="69">
                  <c:v>4.8776242299483963E-2</c:v>
                </c:pt>
                <c:pt idx="70">
                  <c:v>4.7557957702643261E-2</c:v>
                </c:pt>
                <c:pt idx="71">
                  <c:v>5.111255295599415E-2</c:v>
                </c:pt>
                <c:pt idx="72">
                  <c:v>5.250276209182414E-2</c:v>
                </c:pt>
                <c:pt idx="73">
                  <c:v>5.4028428712382892E-2</c:v>
                </c:pt>
                <c:pt idx="74">
                  <c:v>5.6720749241524926E-2</c:v>
                </c:pt>
                <c:pt idx="75">
                  <c:v>5.6884967340639525E-2</c:v>
                </c:pt>
                <c:pt idx="76">
                  <c:v>6.0464351177327513E-2</c:v>
                </c:pt>
                <c:pt idx="77">
                  <c:v>6.1769708040691595E-2</c:v>
                </c:pt>
                <c:pt idx="78">
                  <c:v>6.4216474989498007E-2</c:v>
                </c:pt>
                <c:pt idx="79">
                  <c:v>6.3878248265865967E-2</c:v>
                </c:pt>
                <c:pt idx="80">
                  <c:v>6.5237090914923135E-2</c:v>
                </c:pt>
                <c:pt idx="81">
                  <c:v>7.018822690899662E-2</c:v>
                </c:pt>
                <c:pt idx="82">
                  <c:v>7.2350748091105865E-2</c:v>
                </c:pt>
                <c:pt idx="83">
                  <c:v>7.4172467796554509E-2</c:v>
                </c:pt>
                <c:pt idx="84">
                  <c:v>7.1771593974080838E-2</c:v>
                </c:pt>
                <c:pt idx="85">
                  <c:v>7.1963906494021623E-2</c:v>
                </c:pt>
                <c:pt idx="86">
                  <c:v>6.9403300888700947E-2</c:v>
                </c:pt>
                <c:pt idx="87">
                  <c:v>6.8965229925760374E-2</c:v>
                </c:pt>
                <c:pt idx="88">
                  <c:v>6.7595480811848407E-2</c:v>
                </c:pt>
                <c:pt idx="89">
                  <c:v>6.4674865243232738E-2</c:v>
                </c:pt>
                <c:pt idx="90">
                  <c:v>6.1404246727462475E-2</c:v>
                </c:pt>
                <c:pt idx="91">
                  <c:v>5.7050256755619255E-2</c:v>
                </c:pt>
                <c:pt idx="92">
                  <c:v>6.1665645007492165E-2</c:v>
                </c:pt>
                <c:pt idx="93">
                  <c:v>5.664575648914405E-2</c:v>
                </c:pt>
                <c:pt idx="94">
                  <c:v>5.8579208603336541E-2</c:v>
                </c:pt>
                <c:pt idx="95">
                  <c:v>5.4461352239322025E-2</c:v>
                </c:pt>
                <c:pt idx="96">
                  <c:v>5.7479260508878527E-2</c:v>
                </c:pt>
                <c:pt idx="97">
                  <c:v>5.6113588564347339E-2</c:v>
                </c:pt>
                <c:pt idx="98">
                  <c:v>5.4366179931582881E-2</c:v>
                </c:pt>
                <c:pt idx="99">
                  <c:v>5.5103781132141982E-2</c:v>
                </c:pt>
                <c:pt idx="100">
                  <c:v>5.6258281070576732E-2</c:v>
                </c:pt>
                <c:pt idx="101">
                  <c:v>5.9621414676177098E-2</c:v>
                </c:pt>
                <c:pt idx="102">
                  <c:v>6.0554420463771574E-2</c:v>
                </c:pt>
                <c:pt idx="103">
                  <c:v>6.2636418935842819E-2</c:v>
                </c:pt>
                <c:pt idx="104">
                  <c:v>5.9995668182802886E-2</c:v>
                </c:pt>
                <c:pt idx="105">
                  <c:v>5.8894426823742574E-2</c:v>
                </c:pt>
                <c:pt idx="106">
                  <c:v>5.7895840360264961E-2</c:v>
                </c:pt>
                <c:pt idx="107">
                  <c:v>5.5137936067727322E-2</c:v>
                </c:pt>
                <c:pt idx="108">
                  <c:v>6.1141254198501249E-2</c:v>
                </c:pt>
                <c:pt idx="109">
                  <c:v>6.3313104318616142E-2</c:v>
                </c:pt>
                <c:pt idx="110">
                  <c:v>6.6381176294969313E-2</c:v>
                </c:pt>
                <c:pt idx="111">
                  <c:v>6.5195201663123648E-2</c:v>
                </c:pt>
                <c:pt idx="112">
                  <c:v>6.5907165050371974E-2</c:v>
                </c:pt>
                <c:pt idx="113">
                  <c:v>6.3421592057659515E-2</c:v>
                </c:pt>
                <c:pt idx="114">
                  <c:v>6.1543998560374513E-2</c:v>
                </c:pt>
                <c:pt idx="115">
                  <c:v>6.4515821850628097E-2</c:v>
                </c:pt>
                <c:pt idx="116">
                  <c:v>5.7035743925822002E-2</c:v>
                </c:pt>
                <c:pt idx="117">
                  <c:v>5.5001577483101638E-2</c:v>
                </c:pt>
                <c:pt idx="118">
                  <c:v>6.1145720476706522E-2</c:v>
                </c:pt>
                <c:pt idx="119">
                  <c:v>6.7622451861735877E-2</c:v>
                </c:pt>
                <c:pt idx="120">
                  <c:v>6.2387263744020149E-2</c:v>
                </c:pt>
                <c:pt idx="121">
                  <c:v>6.4744647426714153E-2</c:v>
                </c:pt>
                <c:pt idx="122">
                  <c:v>6.6316480630334906E-2</c:v>
                </c:pt>
                <c:pt idx="123">
                  <c:v>6.7944756132929385E-2</c:v>
                </c:pt>
                <c:pt idx="124">
                  <c:v>6.9759477861488284E-2</c:v>
                </c:pt>
                <c:pt idx="125">
                  <c:v>7.0989215547416995E-2</c:v>
                </c:pt>
                <c:pt idx="126">
                  <c:v>7.4023965983764928E-2</c:v>
                </c:pt>
                <c:pt idx="127">
                  <c:v>7.3127114054180931E-2</c:v>
                </c:pt>
                <c:pt idx="128">
                  <c:v>7.7013962376583533E-2</c:v>
                </c:pt>
                <c:pt idx="129">
                  <c:v>8.2773470253931114E-2</c:v>
                </c:pt>
                <c:pt idx="130">
                  <c:v>7.5421842165491082E-2</c:v>
                </c:pt>
                <c:pt idx="131">
                  <c:v>7.3749490174752186E-2</c:v>
                </c:pt>
                <c:pt idx="132">
                  <c:v>7.057922189687571E-2</c:v>
                </c:pt>
                <c:pt idx="133">
                  <c:v>6.4548361310951208E-2</c:v>
                </c:pt>
                <c:pt idx="134">
                  <c:v>7.8912908142455329E-2</c:v>
                </c:pt>
                <c:pt idx="135">
                  <c:v>9.2700251338651452E-2</c:v>
                </c:pt>
                <c:pt idx="136">
                  <c:v>9.3978293206985697E-2</c:v>
                </c:pt>
                <c:pt idx="137">
                  <c:v>9.7691256982309627E-2</c:v>
                </c:pt>
                <c:pt idx="138">
                  <c:v>9.9189355397774959E-2</c:v>
                </c:pt>
                <c:pt idx="139">
                  <c:v>0.1011376295446107</c:v>
                </c:pt>
                <c:pt idx="140">
                  <c:v>0.10316102050299758</c:v>
                </c:pt>
                <c:pt idx="141">
                  <c:v>9.7514144834011329E-2</c:v>
                </c:pt>
                <c:pt idx="142">
                  <c:v>9.6077537058152807E-2</c:v>
                </c:pt>
                <c:pt idx="143">
                  <c:v>9.2886369351041331E-2</c:v>
                </c:pt>
                <c:pt idx="144">
                  <c:v>9.5194308111400838E-2</c:v>
                </c:pt>
                <c:pt idx="145">
                  <c:v>9.6722843201716424E-2</c:v>
                </c:pt>
                <c:pt idx="146">
                  <c:v>8.0962546990300366E-2</c:v>
                </c:pt>
                <c:pt idx="147">
                  <c:v>6.2957370193982953E-2</c:v>
                </c:pt>
                <c:pt idx="148">
                  <c:v>5.6531507933736069E-2</c:v>
                </c:pt>
                <c:pt idx="149">
                  <c:v>5.5030930733901862E-2</c:v>
                </c:pt>
                <c:pt idx="150">
                  <c:v>5.1619730730789515E-2</c:v>
                </c:pt>
                <c:pt idx="151">
                  <c:v>4.4608223429014826E-2</c:v>
                </c:pt>
                <c:pt idx="152">
                  <c:v>4.3153899812014451E-2</c:v>
                </c:pt>
                <c:pt idx="153">
                  <c:v>3.5993408662900128E-2</c:v>
                </c:pt>
                <c:pt idx="154">
                  <c:v>3.1667607754564342E-2</c:v>
                </c:pt>
                <c:pt idx="155">
                  <c:v>3.2852876249837681E-2</c:v>
                </c:pt>
                <c:pt idx="156">
                  <c:v>3.0304824613343939E-2</c:v>
                </c:pt>
                <c:pt idx="157">
                  <c:v>2.6536412078152827E-2</c:v>
                </c:pt>
                <c:pt idx="158">
                  <c:v>2.0568140104912702E-2</c:v>
                </c:pt>
                <c:pt idx="159">
                  <c:v>1.9963272317990555E-2</c:v>
                </c:pt>
                <c:pt idx="160">
                  <c:v>1.8883366742974861E-2</c:v>
                </c:pt>
                <c:pt idx="161">
                  <c:v>1.9383964934491127E-2</c:v>
                </c:pt>
                <c:pt idx="162">
                  <c:v>1.6154278135567024E-2</c:v>
                </c:pt>
                <c:pt idx="163">
                  <c:v>2.4605267911984585E-2</c:v>
                </c:pt>
                <c:pt idx="164">
                  <c:v>2.2287489273239203E-2</c:v>
                </c:pt>
                <c:pt idx="165">
                  <c:v>3.7096715127989066E-2</c:v>
                </c:pt>
                <c:pt idx="166">
                  <c:v>6.0505501634272152E-2</c:v>
                </c:pt>
                <c:pt idx="167">
                  <c:v>6.3500433128695688E-2</c:v>
                </c:pt>
                <c:pt idx="168">
                  <c:v>7.4394045422736976E-2</c:v>
                </c:pt>
                <c:pt idx="169">
                  <c:v>8.4054324664321944E-2</c:v>
                </c:pt>
                <c:pt idx="170">
                  <c:v>8.6130617074362759E-2</c:v>
                </c:pt>
                <c:pt idx="171">
                  <c:v>9.2070022901059811E-2</c:v>
                </c:pt>
                <c:pt idx="172">
                  <c:v>9.33058408548606E-2</c:v>
                </c:pt>
                <c:pt idx="173">
                  <c:v>8.7502597672485471E-2</c:v>
                </c:pt>
                <c:pt idx="174">
                  <c:v>9.3140200099265824E-2</c:v>
                </c:pt>
                <c:pt idx="175">
                  <c:v>9.3866097541696281E-2</c:v>
                </c:pt>
                <c:pt idx="176">
                  <c:v>0.10235160882019856</c:v>
                </c:pt>
                <c:pt idx="177">
                  <c:v>9.6431821832003939E-2</c:v>
                </c:pt>
                <c:pt idx="178">
                  <c:v>7.7131876696498125E-2</c:v>
                </c:pt>
                <c:pt idx="179">
                  <c:v>7.3895809739524365E-2</c:v>
                </c:pt>
                <c:pt idx="180">
                  <c:v>6.1635508969094532E-2</c:v>
                </c:pt>
                <c:pt idx="181">
                  <c:v>5.4853691893136158E-2</c:v>
                </c:pt>
                <c:pt idx="182">
                  <c:v>6.3811738951977004E-2</c:v>
                </c:pt>
                <c:pt idx="183">
                  <c:v>6.1866292968427938E-2</c:v>
                </c:pt>
                <c:pt idx="184">
                  <c:v>6.4289066166119291E-2</c:v>
                </c:pt>
                <c:pt idx="185">
                  <c:v>6.4704824858600851E-2</c:v>
                </c:pt>
                <c:pt idx="186">
                  <c:v>6.9436102303362057E-2</c:v>
                </c:pt>
                <c:pt idx="187">
                  <c:v>6.5302513578375576E-2</c:v>
                </c:pt>
                <c:pt idx="188">
                  <c:v>5.5685270620006611E-2</c:v>
                </c:pt>
                <c:pt idx="189">
                  <c:v>5.6564285310255036E-2</c:v>
                </c:pt>
                <c:pt idx="190">
                  <c:v>5.8818507768482187E-2</c:v>
                </c:pt>
                <c:pt idx="191">
                  <c:v>6.0615160224786635E-2</c:v>
                </c:pt>
                <c:pt idx="192">
                  <c:v>6.6098326661098383E-2</c:v>
                </c:pt>
                <c:pt idx="193">
                  <c:v>6.7658411762154591E-2</c:v>
                </c:pt>
                <c:pt idx="194">
                  <c:v>6.1382745451113108E-2</c:v>
                </c:pt>
                <c:pt idx="195">
                  <c:v>6.3361042528013778E-2</c:v>
                </c:pt>
                <c:pt idx="196">
                  <c:v>6.4419926838942931E-2</c:v>
                </c:pt>
                <c:pt idx="197">
                  <c:v>6.3410832193644184E-2</c:v>
                </c:pt>
                <c:pt idx="198">
                  <c:v>5.8584335122506825E-2</c:v>
                </c:pt>
                <c:pt idx="199">
                  <c:v>5.5818984678303707E-2</c:v>
                </c:pt>
                <c:pt idx="200">
                  <c:v>5.7299644572669228E-2</c:v>
                </c:pt>
                <c:pt idx="201">
                  <c:v>5.8321734835899974E-2</c:v>
                </c:pt>
                <c:pt idx="202">
                  <c:v>5.6108189331329772E-2</c:v>
                </c:pt>
                <c:pt idx="203">
                  <c:v>5.3429940047600377E-2</c:v>
                </c:pt>
                <c:pt idx="204">
                  <c:v>5.1466468815771549E-2</c:v>
                </c:pt>
                <c:pt idx="205">
                  <c:v>5.2799001552464198E-2</c:v>
                </c:pt>
                <c:pt idx="206">
                  <c:v>5.3369841221280634E-2</c:v>
                </c:pt>
                <c:pt idx="207">
                  <c:v>5.2122721264102667E-2</c:v>
                </c:pt>
                <c:pt idx="208">
                  <c:v>5.1534765884479139E-2</c:v>
                </c:pt>
                <c:pt idx="209">
                  <c:v>5.331557180253732E-2</c:v>
                </c:pt>
                <c:pt idx="210">
                  <c:v>4.9830019093745737E-2</c:v>
                </c:pt>
                <c:pt idx="211">
                  <c:v>4.9092152717323811E-2</c:v>
                </c:pt>
                <c:pt idx="212">
                  <c:v>4.6665110125301501E-2</c:v>
                </c:pt>
                <c:pt idx="213">
                  <c:v>4.1070065282083901E-2</c:v>
                </c:pt>
                <c:pt idx="214">
                  <c:v>3.9876246132691584E-2</c:v>
                </c:pt>
                <c:pt idx="215">
                  <c:v>4.1626786750976752E-2</c:v>
                </c:pt>
                <c:pt idx="216">
                  <c:v>4.0817613036420619E-2</c:v>
                </c:pt>
                <c:pt idx="217">
                  <c:v>4.1137134345387016E-2</c:v>
                </c:pt>
                <c:pt idx="218">
                  <c:v>4.0274970959374823E-2</c:v>
                </c:pt>
                <c:pt idx="219">
                  <c:v>3.7524918268080798E-2</c:v>
                </c:pt>
                <c:pt idx="220">
                  <c:v>3.2737193088814731E-2</c:v>
                </c:pt>
                <c:pt idx="221">
                  <c:v>4.2754231812895727E-2</c:v>
                </c:pt>
                <c:pt idx="222">
                  <c:v>4.744638298564241E-2</c:v>
                </c:pt>
                <c:pt idx="223">
                  <c:v>5.209099978738374E-2</c:v>
                </c:pt>
                <c:pt idx="224">
                  <c:v>5.7443831783392296E-2</c:v>
                </c:pt>
                <c:pt idx="225">
                  <c:v>5.7851103456232567E-2</c:v>
                </c:pt>
                <c:pt idx="226">
                  <c:v>5.4489133479428631E-2</c:v>
                </c:pt>
                <c:pt idx="227">
                  <c:v>5.1075268817204256E-2</c:v>
                </c:pt>
                <c:pt idx="228">
                  <c:v>4.4872217099196421E-2</c:v>
                </c:pt>
                <c:pt idx="229">
                  <c:v>3.4388932599003441E-2</c:v>
                </c:pt>
                <c:pt idx="230">
                  <c:v>3.9982127194797101E-2</c:v>
                </c:pt>
                <c:pt idx="231">
                  <c:v>4.5780520346897946E-2</c:v>
                </c:pt>
                <c:pt idx="232">
                  <c:v>5.181816656318694E-2</c:v>
                </c:pt>
                <c:pt idx="233">
                  <c:v>4.9569403946565282E-2</c:v>
                </c:pt>
                <c:pt idx="234">
                  <c:v>4.9254444330706137E-2</c:v>
                </c:pt>
                <c:pt idx="235">
                  <c:v>4.6843700241409492E-2</c:v>
                </c:pt>
                <c:pt idx="236">
                  <c:v>4.6669882506977123E-2</c:v>
                </c:pt>
                <c:pt idx="237">
                  <c:v>5.1160776160776189E-2</c:v>
                </c:pt>
                <c:pt idx="238">
                  <c:v>5.5385524988696755E-2</c:v>
                </c:pt>
                <c:pt idx="239">
                  <c:v>6.3714827029682342E-2</c:v>
                </c:pt>
                <c:pt idx="240">
                  <c:v>7.3691654879773694E-2</c:v>
                </c:pt>
                <c:pt idx="241">
                  <c:v>8.3315576390368573E-2</c:v>
                </c:pt>
                <c:pt idx="242">
                  <c:v>8.1157968188080298E-2</c:v>
                </c:pt>
                <c:pt idx="243">
                  <c:v>8.1042098620751846E-2</c:v>
                </c:pt>
                <c:pt idx="244">
                  <c:v>7.9290047994204471E-2</c:v>
                </c:pt>
                <c:pt idx="245">
                  <c:v>7.3406849364923588E-2</c:v>
                </c:pt>
                <c:pt idx="246">
                  <c:v>6.6639976706944104E-2</c:v>
                </c:pt>
                <c:pt idx="247">
                  <c:v>6.5160302002407411E-2</c:v>
                </c:pt>
                <c:pt idx="248">
                  <c:v>6.4263581525824565E-2</c:v>
                </c:pt>
                <c:pt idx="249">
                  <c:v>6.2240053001582751E-2</c:v>
                </c:pt>
                <c:pt idx="250">
                  <c:v>6.8725840023788232E-2</c:v>
                </c:pt>
                <c:pt idx="251">
                  <c:v>6.8070675085720511E-2</c:v>
                </c:pt>
                <c:pt idx="252">
                  <c:v>5.7512527110911815E-2</c:v>
                </c:pt>
                <c:pt idx="253">
                  <c:v>7.5307416176582986E-2</c:v>
                </c:pt>
                <c:pt idx="254">
                  <c:v>7.4124610831379556E-2</c:v>
                </c:pt>
                <c:pt idx="255">
                  <c:v>7.2098192712863662E-2</c:v>
                </c:pt>
                <c:pt idx="256">
                  <c:v>7.5686732904734155E-2</c:v>
                </c:pt>
                <c:pt idx="257">
                  <c:v>6.9997468798068452E-2</c:v>
                </c:pt>
                <c:pt idx="258">
                  <c:v>8.3438485804416374E-2</c:v>
                </c:pt>
                <c:pt idx="259">
                  <c:v>9.3596059113300267E-2</c:v>
                </c:pt>
                <c:pt idx="260">
                  <c:v>9.6147275760194661E-2</c:v>
                </c:pt>
                <c:pt idx="261">
                  <c:v>0.10330964467005077</c:v>
                </c:pt>
                <c:pt idx="262">
                  <c:v>0.10255517078868093</c:v>
                </c:pt>
                <c:pt idx="263">
                  <c:v>9.6093814178920711E-2</c:v>
                </c:pt>
                <c:pt idx="264">
                  <c:v>0.10203577021346733</c:v>
                </c:pt>
                <c:pt idx="265">
                  <c:v>8.7119875454073625E-2</c:v>
                </c:pt>
                <c:pt idx="266">
                  <c:v>8.6440890299411155E-2</c:v>
                </c:pt>
                <c:pt idx="267">
                  <c:v>8.4182069659248127E-2</c:v>
                </c:pt>
                <c:pt idx="268">
                  <c:v>7.9745051431456382E-2</c:v>
                </c:pt>
                <c:pt idx="269">
                  <c:v>7.7589643524055063E-2</c:v>
                </c:pt>
                <c:pt idx="270">
                  <c:v>7.6812024967092718E-2</c:v>
                </c:pt>
                <c:pt idx="271">
                  <c:v>7.1526264050946864E-2</c:v>
                </c:pt>
                <c:pt idx="272">
                  <c:v>6.6328061377566305E-2</c:v>
                </c:pt>
                <c:pt idx="273">
                  <c:v>6.1880120741699018E-2</c:v>
                </c:pt>
                <c:pt idx="274">
                  <c:v>5.8518598850450187E-2</c:v>
                </c:pt>
                <c:pt idx="275">
                  <c:v>6.0481324185995833E-2</c:v>
                </c:pt>
                <c:pt idx="276">
                  <c:v>6.2504104910567682E-2</c:v>
                </c:pt>
                <c:pt idx="277">
                  <c:v>5.8395764219961732E-2</c:v>
                </c:pt>
                <c:pt idx="278">
                  <c:v>5.6213474473481018E-2</c:v>
                </c:pt>
                <c:pt idx="279">
                  <c:v>5.8706070287539935E-2</c:v>
                </c:pt>
                <c:pt idx="280">
                  <c:v>5.9884511626869807E-2</c:v>
                </c:pt>
                <c:pt idx="281">
                  <c:v>6.8464590759298005E-2</c:v>
                </c:pt>
                <c:pt idx="282">
                  <c:v>6.2746779179170042E-2</c:v>
                </c:pt>
                <c:pt idx="283">
                  <c:v>5.7419835943325781E-2</c:v>
                </c:pt>
                <c:pt idx="284">
                  <c:v>5.9873710988960882E-2</c:v>
                </c:pt>
                <c:pt idx="285">
                  <c:v>6.0065825562260144E-2</c:v>
                </c:pt>
                <c:pt idx="286">
                  <c:v>6.0762930241119228E-2</c:v>
                </c:pt>
                <c:pt idx="287">
                  <c:v>6.5882025210669326E-2</c:v>
                </c:pt>
                <c:pt idx="288">
                  <c:v>7.0320554878620101E-2</c:v>
                </c:pt>
                <c:pt idx="289">
                  <c:v>7.6382812684749446E-2</c:v>
                </c:pt>
                <c:pt idx="290">
                  <c:v>7.8666920405347396E-2</c:v>
                </c:pt>
                <c:pt idx="291">
                  <c:v>7.722090772209067E-2</c:v>
                </c:pt>
                <c:pt idx="292">
                  <c:v>7.7057919508212613E-2</c:v>
                </c:pt>
                <c:pt idx="293">
                  <c:v>7.7411719240616295E-2</c:v>
                </c:pt>
                <c:pt idx="294">
                  <c:v>7.7242787351432751E-2</c:v>
                </c:pt>
                <c:pt idx="295">
                  <c:v>8.2271515566533893E-2</c:v>
                </c:pt>
                <c:pt idx="296">
                  <c:v>8.5400128198806824E-2</c:v>
                </c:pt>
                <c:pt idx="297">
                  <c:v>8.4876887599494077E-2</c:v>
                </c:pt>
                <c:pt idx="298">
                  <c:v>8.2594400717345584E-2</c:v>
                </c:pt>
                <c:pt idx="299">
                  <c:v>7.9002079002078895E-2</c:v>
                </c:pt>
                <c:pt idx="300">
                  <c:v>7.4123480405728692E-2</c:v>
                </c:pt>
                <c:pt idx="301">
                  <c:v>6.855511194218411E-2</c:v>
                </c:pt>
                <c:pt idx="302">
                  <c:v>7.1332093070669567E-2</c:v>
                </c:pt>
                <c:pt idx="303">
                  <c:v>7.1198156682027669E-2</c:v>
                </c:pt>
                <c:pt idx="304">
                  <c:v>7.0760053481435659E-2</c:v>
                </c:pt>
                <c:pt idx="305">
                  <c:v>6.7887541913850935E-2</c:v>
                </c:pt>
                <c:pt idx="306">
                  <c:v>6.5549570081840036E-2</c:v>
                </c:pt>
                <c:pt idx="307">
                  <c:v>6.307360320307831E-2</c:v>
                </c:pt>
                <c:pt idx="308">
                  <c:v>5.7789599958274707E-2</c:v>
                </c:pt>
                <c:pt idx="309">
                  <c:v>5.6120043995181446E-2</c:v>
                </c:pt>
                <c:pt idx="310">
                  <c:v>5.789043766962676E-2</c:v>
                </c:pt>
                <c:pt idx="311">
                  <c:v>5.8179601357082333E-2</c:v>
                </c:pt>
                <c:pt idx="312">
                  <c:v>5.8533596206106431E-2</c:v>
                </c:pt>
                <c:pt idx="313">
                  <c:v>5.6997863247863378E-2</c:v>
                </c:pt>
                <c:pt idx="314">
                  <c:v>4.9985282705841572E-2</c:v>
                </c:pt>
                <c:pt idx="315">
                  <c:v>4.9294828744123498E-2</c:v>
                </c:pt>
                <c:pt idx="316">
                  <c:v>4.8414923441880475E-2</c:v>
                </c:pt>
                <c:pt idx="317">
                  <c:v>4.8489601644265301E-2</c:v>
                </c:pt>
                <c:pt idx="318">
                  <c:v>4.7275488893107953E-2</c:v>
                </c:pt>
                <c:pt idx="319">
                  <c:v>5.0385056529575589E-2</c:v>
                </c:pt>
                <c:pt idx="320">
                  <c:v>5.1180131034293641E-2</c:v>
                </c:pt>
                <c:pt idx="321">
                  <c:v>5.2100840336134491E-2</c:v>
                </c:pt>
                <c:pt idx="322">
                  <c:v>4.8399127047708435E-2</c:v>
                </c:pt>
                <c:pt idx="323">
                  <c:v>4.4113577240272317E-2</c:v>
                </c:pt>
                <c:pt idx="324">
                  <c:v>4.2003275866855594E-2</c:v>
                </c:pt>
                <c:pt idx="325">
                  <c:v>4.3187517414321475E-2</c:v>
                </c:pt>
                <c:pt idx="326">
                  <c:v>4.7569658574872387E-2</c:v>
                </c:pt>
                <c:pt idx="327">
                  <c:v>4.8916565696413006E-2</c:v>
                </c:pt>
                <c:pt idx="328">
                  <c:v>5.2607684013393108E-2</c:v>
                </c:pt>
                <c:pt idx="329">
                  <c:v>5.6727251943301304E-2</c:v>
                </c:pt>
                <c:pt idx="330">
                  <c:v>5.6085474492280518E-2</c:v>
                </c:pt>
                <c:pt idx="331">
                  <c:v>4.9256425685549665E-2</c:v>
                </c:pt>
                <c:pt idx="332">
                  <c:v>4.4525254839079098E-2</c:v>
                </c:pt>
                <c:pt idx="333">
                  <c:v>4.1045204222120102E-2</c:v>
                </c:pt>
                <c:pt idx="334">
                  <c:v>3.8053452626749307E-2</c:v>
                </c:pt>
                <c:pt idx="335">
                  <c:v>3.7051918606319845E-2</c:v>
                </c:pt>
                <c:pt idx="336">
                  <c:v>3.3275006454203782E-2</c:v>
                </c:pt>
                <c:pt idx="337">
                  <c:v>2.9635367358062936E-2</c:v>
                </c:pt>
                <c:pt idx="338">
                  <c:v>2.2705120119259403E-2</c:v>
                </c:pt>
                <c:pt idx="339">
                  <c:v>1.9945394453225962E-2</c:v>
                </c:pt>
                <c:pt idx="340">
                  <c:v>9.5680073335624449E-3</c:v>
                </c:pt>
                <c:pt idx="341">
                  <c:v>5.14175738948075E-3</c:v>
                </c:pt>
                <c:pt idx="342">
                  <c:v>3.160828711818553E-3</c:v>
                </c:pt>
                <c:pt idx="343">
                  <c:v>4.0855079552322149E-3</c:v>
                </c:pt>
                <c:pt idx="344">
                  <c:v>5.0361161472272098E-3</c:v>
                </c:pt>
                <c:pt idx="345">
                  <c:v>3.4249532306807051E-3</c:v>
                </c:pt>
                <c:pt idx="346">
                  <c:v>4.9278118786202363E-3</c:v>
                </c:pt>
                <c:pt idx="347">
                  <c:v>7.9844938814477295E-3</c:v>
                </c:pt>
                <c:pt idx="348">
                  <c:v>9.8198250391055009E-3</c:v>
                </c:pt>
                <c:pt idx="349">
                  <c:v>1.1608671677743265E-2</c:v>
                </c:pt>
                <c:pt idx="350">
                  <c:v>1.3422428820453192E-2</c:v>
                </c:pt>
                <c:pt idx="351">
                  <c:v>1.0777364629328323E-2</c:v>
                </c:pt>
                <c:pt idx="352">
                  <c:v>1.5682737350519282E-2</c:v>
                </c:pt>
                <c:pt idx="353">
                  <c:v>2.0520036349778614E-2</c:v>
                </c:pt>
                <c:pt idx="354">
                  <c:v>2.0048656095201789E-2</c:v>
                </c:pt>
                <c:pt idx="355">
                  <c:v>1.7923561282764622E-2</c:v>
                </c:pt>
                <c:pt idx="356">
                  <c:v>1.6320084232692933E-2</c:v>
                </c:pt>
                <c:pt idx="357">
                  <c:v>1.4541419686395995E-2</c:v>
                </c:pt>
                <c:pt idx="358">
                  <c:v>1.2724354297388052E-2</c:v>
                </c:pt>
                <c:pt idx="359">
                  <c:v>9.6092061452186517E-3</c:v>
                </c:pt>
                <c:pt idx="360">
                  <c:v>1.2286309122364392E-2</c:v>
                </c:pt>
                <c:pt idx="361">
                  <c:v>1.3798987878074431E-2</c:v>
                </c:pt>
                <c:pt idx="362">
                  <c:v>1.4172485930640244E-2</c:v>
                </c:pt>
                <c:pt idx="363">
                  <c:v>1.4439794895974467E-2</c:v>
                </c:pt>
                <c:pt idx="364">
                  <c:v>1.1269346201377095E-2</c:v>
                </c:pt>
                <c:pt idx="365">
                  <c:v>3.4120657705092317E-3</c:v>
                </c:pt>
                <c:pt idx="366">
                  <c:v>2.2914891741825372E-3</c:v>
                </c:pt>
                <c:pt idx="367">
                  <c:v>4.2647058823528372E-3</c:v>
                </c:pt>
                <c:pt idx="368">
                  <c:v>1.1209038211285938E-2</c:v>
                </c:pt>
                <c:pt idx="369">
                  <c:v>1.5568471620900359E-2</c:v>
                </c:pt>
                <c:pt idx="370">
                  <c:v>1.8125092853959357E-2</c:v>
                </c:pt>
                <c:pt idx="371">
                  <c:v>1.8957769114014589E-2</c:v>
                </c:pt>
                <c:pt idx="372">
                  <c:v>1.6513159855733539E-2</c:v>
                </c:pt>
                <c:pt idx="373">
                  <c:v>1.3055141579731755E-2</c:v>
                </c:pt>
                <c:pt idx="374">
                  <c:v>1.1263073209975882E-2</c:v>
                </c:pt>
                <c:pt idx="375">
                  <c:v>1.2381037620454061E-2</c:v>
                </c:pt>
                <c:pt idx="376">
                  <c:v>1.663176787316778E-2</c:v>
                </c:pt>
                <c:pt idx="377">
                  <c:v>2.019565478333929E-2</c:v>
                </c:pt>
                <c:pt idx="378">
                  <c:v>2.4684668412655375E-2</c:v>
                </c:pt>
                <c:pt idx="379">
                  <c:v>2.8899984869117823E-2</c:v>
                </c:pt>
                <c:pt idx="380">
                  <c:v>2.8439334489156476E-2</c:v>
                </c:pt>
                <c:pt idx="381">
                  <c:v>3.0686472278256494E-2</c:v>
                </c:pt>
                <c:pt idx="382">
                  <c:v>3.1539263164347409E-2</c:v>
                </c:pt>
                <c:pt idx="383">
                  <c:v>3.0926886141195986E-2</c:v>
                </c:pt>
                <c:pt idx="384">
                  <c:v>3.0817919252750015E-2</c:v>
                </c:pt>
                <c:pt idx="385">
                  <c:v>3.4855027760641644E-2</c:v>
                </c:pt>
                <c:pt idx="386">
                  <c:v>4.0812529074275128E-2</c:v>
                </c:pt>
                <c:pt idx="387">
                  <c:v>4.3003391729159679E-2</c:v>
                </c:pt>
                <c:pt idx="388">
                  <c:v>4.4491657814159868E-2</c:v>
                </c:pt>
                <c:pt idx="389">
                  <c:v>4.0854572713643345E-2</c:v>
                </c:pt>
                <c:pt idx="390">
                  <c:v>4.1315319268988571E-2</c:v>
                </c:pt>
                <c:pt idx="391">
                  <c:v>3.9412430800201292E-2</c:v>
                </c:pt>
                <c:pt idx="392">
                  <c:v>3.8177339901477758E-2</c:v>
                </c:pt>
                <c:pt idx="393">
                  <c:v>3.7842981760507488E-2</c:v>
                </c:pt>
                <c:pt idx="394">
                  <c:v>4.1266396451026033E-2</c:v>
                </c:pt>
                <c:pt idx="395">
                  <c:v>4.6626633698339859E-2</c:v>
                </c:pt>
                <c:pt idx="396">
                  <c:v>5.241713823767169E-2</c:v>
                </c:pt>
                <c:pt idx="397">
                  <c:v>5.4514702055685538E-2</c:v>
                </c:pt>
                <c:pt idx="398">
                  <c:v>5.6381863451710146E-2</c:v>
                </c:pt>
                <c:pt idx="399">
                  <c:v>6.1362660589847629E-2</c:v>
                </c:pt>
                <c:pt idx="400">
                  <c:v>6.2757338291937748E-2</c:v>
                </c:pt>
                <c:pt idx="401">
                  <c:v>6.5069860279441061E-2</c:v>
                </c:pt>
                <c:pt idx="402">
                  <c:v>6.3473013968063485E-2</c:v>
                </c:pt>
                <c:pt idx="403">
                  <c:v>6.2495822471759999E-2</c:v>
                </c:pt>
                <c:pt idx="404">
                  <c:v>5.8528595781662807E-2</c:v>
                </c:pt>
                <c:pt idx="405">
                  <c:v>5.4982932869285905E-2</c:v>
                </c:pt>
                <c:pt idx="406">
                  <c:v>5.1372391114690386E-2</c:v>
                </c:pt>
                <c:pt idx="407">
                  <c:v>5.0180420193572273E-2</c:v>
                </c:pt>
                <c:pt idx="408">
                  <c:v>4.5858838648584532E-2</c:v>
                </c:pt>
                <c:pt idx="409">
                  <c:v>4.1463414634146378E-2</c:v>
                </c:pt>
                <c:pt idx="410">
                  <c:v>3.5694896851248714E-2</c:v>
                </c:pt>
                <c:pt idx="411">
                  <c:v>3.0458753062891475E-2</c:v>
                </c:pt>
                <c:pt idx="412">
                  <c:v>2.9254955570745089E-2</c:v>
                </c:pt>
                <c:pt idx="413">
                  <c:v>3.2741264987803609E-2</c:v>
                </c:pt>
                <c:pt idx="414">
                  <c:v>3.770712976095747E-2</c:v>
                </c:pt>
                <c:pt idx="415">
                  <c:v>4.243311036789299E-2</c:v>
                </c:pt>
                <c:pt idx="416">
                  <c:v>5.0677811336657941E-2</c:v>
                </c:pt>
                <c:pt idx="417">
                  <c:v>5.7245966600622644E-2</c:v>
                </c:pt>
                <c:pt idx="418">
                  <c:v>5.7220901770193899E-2</c:v>
                </c:pt>
                <c:pt idx="419">
                  <c:v>5.3467386670456252E-2</c:v>
                </c:pt>
                <c:pt idx="420">
                  <c:v>5.6224325772459505E-2</c:v>
                </c:pt>
                <c:pt idx="421">
                  <c:v>5.8747579083279655E-2</c:v>
                </c:pt>
                <c:pt idx="422">
                  <c:v>6.0525368837711424E-2</c:v>
                </c:pt>
                <c:pt idx="423">
                  <c:v>5.903553665393213E-2</c:v>
                </c:pt>
                <c:pt idx="424">
                  <c:v>5.5212953947131105E-2</c:v>
                </c:pt>
                <c:pt idx="425">
                  <c:v>5.1667449506810792E-2</c:v>
                </c:pt>
                <c:pt idx="426">
                  <c:v>4.9751243781094523E-2</c:v>
                </c:pt>
                <c:pt idx="427">
                  <c:v>4.4731574158325849E-2</c:v>
                </c:pt>
                <c:pt idx="428">
                  <c:v>3.7720033528918728E-2</c:v>
                </c:pt>
                <c:pt idx="429">
                  <c:v>3.6070381231671611E-2</c:v>
                </c:pt>
                <c:pt idx="430">
                  <c:v>4.3534594454521791E-2</c:v>
                </c:pt>
                <c:pt idx="431">
                  <c:v>4.7406415122423162E-2</c:v>
                </c:pt>
                <c:pt idx="432">
                  <c:v>4.9366519229327555E-2</c:v>
                </c:pt>
                <c:pt idx="433">
                  <c:v>5.3542414509729852E-2</c:v>
                </c:pt>
                <c:pt idx="434">
                  <c:v>5.8021777202467151E-2</c:v>
                </c:pt>
                <c:pt idx="435">
                  <c:v>6.5105566218810029E-2</c:v>
                </c:pt>
                <c:pt idx="436">
                  <c:v>7.2771587743732491E-2</c:v>
                </c:pt>
                <c:pt idx="437">
                  <c:v>8.2062710141527662E-2</c:v>
                </c:pt>
                <c:pt idx="438">
                  <c:v>8.7086968536575604E-2</c:v>
                </c:pt>
                <c:pt idx="439">
                  <c:v>9.335827131998875E-2</c:v>
                </c:pt>
                <c:pt idx="440">
                  <c:v>9.6638823388353945E-2</c:v>
                </c:pt>
                <c:pt idx="441">
                  <c:v>9.4659122828137043E-2</c:v>
                </c:pt>
                <c:pt idx="442">
                  <c:v>9.0200984744531532E-2</c:v>
                </c:pt>
                <c:pt idx="443">
                  <c:v>8.8897893030794206E-2</c:v>
                </c:pt>
                <c:pt idx="444">
                  <c:v>8.6060902133203054E-2</c:v>
                </c:pt>
                <c:pt idx="445">
                  <c:v>8.2855973813420691E-2</c:v>
                </c:pt>
                <c:pt idx="446">
                  <c:v>8.1127804074912602E-2</c:v>
                </c:pt>
                <c:pt idx="447">
                  <c:v>7.9747989720633461E-2</c:v>
                </c:pt>
                <c:pt idx="448">
                  <c:v>8.1732580037664926E-2</c:v>
                </c:pt>
                <c:pt idx="449">
                  <c:v>7.6787067441273171E-2</c:v>
                </c:pt>
                <c:pt idx="450">
                  <c:v>7.053503507733927E-2</c:v>
                </c:pt>
                <c:pt idx="451">
                  <c:v>6.745677753706314E-2</c:v>
                </c:pt>
                <c:pt idx="452">
                  <c:v>7.2757674498370672E-2</c:v>
                </c:pt>
                <c:pt idx="453">
                  <c:v>8.0515088449531591E-2</c:v>
                </c:pt>
                <c:pt idx="454">
                  <c:v>8.6087490137634726E-2</c:v>
                </c:pt>
                <c:pt idx="455">
                  <c:v>9.2567178715303955E-2</c:v>
                </c:pt>
                <c:pt idx="456">
                  <c:v>9.4457315986455237E-2</c:v>
                </c:pt>
                <c:pt idx="457">
                  <c:v>9.5767575322811993E-2</c:v>
                </c:pt>
                <c:pt idx="458">
                  <c:v>9.2646728131324574E-2</c:v>
                </c:pt>
                <c:pt idx="459">
                  <c:v>8.9160760236558279E-2</c:v>
                </c:pt>
                <c:pt idx="460">
                  <c:v>8.41159657002859E-2</c:v>
                </c:pt>
                <c:pt idx="461">
                  <c:v>8.3816215722954945E-2</c:v>
                </c:pt>
                <c:pt idx="462">
                  <c:v>8.7808017653549175E-2</c:v>
                </c:pt>
                <c:pt idx="463">
                  <c:v>9.0770086182930365E-2</c:v>
                </c:pt>
                <c:pt idx="464">
                  <c:v>9.0824057618557719E-2</c:v>
                </c:pt>
                <c:pt idx="465">
                  <c:v>8.613138686131383E-2</c:v>
                </c:pt>
                <c:pt idx="466">
                  <c:v>8.0054916441793189E-2</c:v>
                </c:pt>
                <c:pt idx="467">
                  <c:v>7.6076600609756184E-2</c:v>
                </c:pt>
                <c:pt idx="468">
                  <c:v>7.738095238095255E-2</c:v>
                </c:pt>
                <c:pt idx="469">
                  <c:v>7.5409836065573721E-2</c:v>
                </c:pt>
                <c:pt idx="470">
                  <c:v>7.6859744285160625E-2</c:v>
                </c:pt>
                <c:pt idx="471">
                  <c:v>7.8694911127343614E-2</c:v>
                </c:pt>
                <c:pt idx="472">
                  <c:v>7.8801820762566699E-2</c:v>
                </c:pt>
                <c:pt idx="473">
                  <c:v>8.0400276052449815E-2</c:v>
                </c:pt>
                <c:pt idx="474">
                  <c:v>7.939658594680421E-2</c:v>
                </c:pt>
                <c:pt idx="475">
                  <c:v>8.0829326923076872E-2</c:v>
                </c:pt>
                <c:pt idx="476">
                  <c:v>9.1252424211493155E-2</c:v>
                </c:pt>
                <c:pt idx="477">
                  <c:v>0.11417178236003989</c:v>
                </c:pt>
                <c:pt idx="478">
                  <c:v>0.12135690396559973</c:v>
                </c:pt>
                <c:pt idx="479">
                  <c:v>0.12274696475370361</c:v>
                </c:pt>
                <c:pt idx="480">
                  <c:v>0.12096427034007728</c:v>
                </c:pt>
                <c:pt idx="481">
                  <c:v>0.12399739865597215</c:v>
                </c:pt>
                <c:pt idx="482">
                  <c:v>0.12738192738192744</c:v>
                </c:pt>
                <c:pt idx="483">
                  <c:v>0.12458926615553123</c:v>
                </c:pt>
                <c:pt idx="484">
                  <c:v>0.12542690316183758</c:v>
                </c:pt>
                <c:pt idx="485">
                  <c:v>0.12456344586728751</c:v>
                </c:pt>
                <c:pt idx="486">
                  <c:v>0.12801567310383444</c:v>
                </c:pt>
                <c:pt idx="487">
                  <c:v>0.12527472527472527</c:v>
                </c:pt>
                <c:pt idx="488">
                  <c:v>0.10675553547220962</c:v>
                </c:pt>
                <c:pt idx="489">
                  <c:v>8.5673597265736312E-2</c:v>
                </c:pt>
                <c:pt idx="490">
                  <c:v>8.5018144116122407E-2</c:v>
                </c:pt>
                <c:pt idx="491">
                  <c:v>8.5898478336624562E-2</c:v>
                </c:pt>
                <c:pt idx="492">
                  <c:v>8.9331770222743412E-2</c:v>
                </c:pt>
                <c:pt idx="493">
                  <c:v>8.9063329988785966E-2</c:v>
                </c:pt>
                <c:pt idx="494">
                  <c:v>8.8947024198822611E-2</c:v>
                </c:pt>
                <c:pt idx="495">
                  <c:v>9.3216787403460399E-2</c:v>
                </c:pt>
                <c:pt idx="496">
                  <c:v>9.0854464607619256E-2</c:v>
                </c:pt>
                <c:pt idx="497">
                  <c:v>8.7210703953712665E-2</c:v>
                </c:pt>
                <c:pt idx="498">
                  <c:v>9.1592325552975806E-2</c:v>
                </c:pt>
                <c:pt idx="499">
                  <c:v>9.6250077222462371E-2</c:v>
                </c:pt>
                <c:pt idx="500">
                  <c:v>0.10174870869375807</c:v>
                </c:pt>
                <c:pt idx="501">
                  <c:v>9.7324665583197856E-2</c:v>
                </c:pt>
                <c:pt idx="502">
                  <c:v>8.7918285499436033E-2</c:v>
                </c:pt>
                <c:pt idx="503">
                  <c:v>8.6446239273094472E-2</c:v>
                </c:pt>
                <c:pt idx="504">
                  <c:v>8.3862770012706589E-2</c:v>
                </c:pt>
                <c:pt idx="505">
                  <c:v>8.5046429715017524E-2</c:v>
                </c:pt>
                <c:pt idx="506">
                  <c:v>8.8256227758007233E-2</c:v>
                </c:pt>
                <c:pt idx="507">
                  <c:v>9.2270468218676349E-2</c:v>
                </c:pt>
                <c:pt idx="508">
                  <c:v>0.10044303378959207</c:v>
                </c:pt>
                <c:pt idx="509">
                  <c:v>0.10451338037544944</c:v>
                </c:pt>
                <c:pt idx="510">
                  <c:v>9.1212161621549548E-2</c:v>
                </c:pt>
                <c:pt idx="511">
                  <c:v>8.3032249431286065E-2</c:v>
                </c:pt>
                <c:pt idx="512">
                  <c:v>8.3766102380791851E-2</c:v>
                </c:pt>
                <c:pt idx="513">
                  <c:v>8.556694035421053E-2</c:v>
                </c:pt>
                <c:pt idx="514">
                  <c:v>8.861450303567775E-2</c:v>
                </c:pt>
                <c:pt idx="515">
                  <c:v>8.5182141878937134E-2</c:v>
                </c:pt>
                <c:pt idx="516">
                  <c:v>8.2456502303830614E-2</c:v>
                </c:pt>
                <c:pt idx="517">
                  <c:v>7.9427623392783087E-2</c:v>
                </c:pt>
                <c:pt idx="518">
                  <c:v>7.7153610259269589E-2</c:v>
                </c:pt>
                <c:pt idx="519">
                  <c:v>7.463106113843998E-2</c:v>
                </c:pt>
                <c:pt idx="520">
                  <c:v>7.2401077861296237E-2</c:v>
                </c:pt>
                <c:pt idx="521">
                  <c:v>7.1392910634048956E-2</c:v>
                </c:pt>
                <c:pt idx="522">
                  <c:v>8.0703271364749973E-2</c:v>
                </c:pt>
                <c:pt idx="523">
                  <c:v>8.4772826244738031E-2</c:v>
                </c:pt>
                <c:pt idx="524">
                  <c:v>8.100029163021305E-2</c:v>
                </c:pt>
                <c:pt idx="525">
                  <c:v>7.884333821376277E-2</c:v>
                </c:pt>
                <c:pt idx="526">
                  <c:v>7.8581414171142727E-2</c:v>
                </c:pt>
                <c:pt idx="527">
                  <c:v>7.993788360570897E-2</c:v>
                </c:pt>
                <c:pt idx="528">
                  <c:v>8.1115241635687729E-2</c:v>
                </c:pt>
                <c:pt idx="529">
                  <c:v>8.4814398200224961E-2</c:v>
                </c:pt>
                <c:pt idx="530">
                  <c:v>8.3603957405029794E-2</c:v>
                </c:pt>
                <c:pt idx="531">
                  <c:v>7.9256731133864333E-2</c:v>
                </c:pt>
                <c:pt idx="532">
                  <c:v>7.6077832888210573E-2</c:v>
                </c:pt>
                <c:pt idx="533">
                  <c:v>7.8206705629036977E-2</c:v>
                </c:pt>
                <c:pt idx="534">
                  <c:v>7.3982355672496336E-2</c:v>
                </c:pt>
                <c:pt idx="535">
                  <c:v>7.1800855698171961E-2</c:v>
                </c:pt>
                <c:pt idx="536">
                  <c:v>7.1813706337422678E-2</c:v>
                </c:pt>
                <c:pt idx="537">
                  <c:v>7.5336534676847977E-2</c:v>
                </c:pt>
                <c:pt idx="538">
                  <c:v>7.6600126742712105E-2</c:v>
                </c:pt>
                <c:pt idx="539">
                  <c:v>7.8389154704944231E-2</c:v>
                </c:pt>
                <c:pt idx="540">
                  <c:v>7.9281014283421491E-2</c:v>
                </c:pt>
                <c:pt idx="541">
                  <c:v>7.801131770412284E-2</c:v>
                </c:pt>
                <c:pt idx="542">
                  <c:v>7.9400016303904586E-2</c:v>
                </c:pt>
                <c:pt idx="543">
                  <c:v>8.2690096896042009E-2</c:v>
                </c:pt>
                <c:pt idx="544">
                  <c:v>8.3953680727874236E-2</c:v>
                </c:pt>
                <c:pt idx="545">
                  <c:v>8.4028009336445608E-2</c:v>
                </c:pt>
                <c:pt idx="546">
                  <c:v>8.7252839713925168E-2</c:v>
                </c:pt>
                <c:pt idx="547">
                  <c:v>9.1627038043478271E-2</c:v>
                </c:pt>
                <c:pt idx="548">
                  <c:v>9.8266392035702088E-2</c:v>
                </c:pt>
                <c:pt idx="549">
                  <c:v>0.10269097222222223</c:v>
                </c:pt>
                <c:pt idx="550">
                  <c:v>0.10911966262519779</c:v>
                </c:pt>
                <c:pt idx="551">
                  <c:v>0.11466666666666669</c:v>
                </c:pt>
                <c:pt idx="552">
                  <c:v>0.12189413035649999</c:v>
                </c:pt>
                <c:pt idx="553">
                  <c:v>0.12587603531446256</c:v>
                </c:pt>
                <c:pt idx="554">
                  <c:v>0.12924606462303245</c:v>
                </c:pt>
                <c:pt idx="555">
                  <c:v>0.13010393466963621</c:v>
                </c:pt>
                <c:pt idx="556">
                  <c:v>0.12769331219102709</c:v>
                </c:pt>
                <c:pt idx="557">
                  <c:v>0.13084464555052788</c:v>
                </c:pt>
                <c:pt idx="558">
                  <c:v>0.13190476190476197</c:v>
                </c:pt>
                <c:pt idx="559">
                  <c:v>0.13198115928097653</c:v>
                </c:pt>
                <c:pt idx="560">
                  <c:v>0.1350087668030393</c:v>
                </c:pt>
                <c:pt idx="561">
                  <c:v>0.13363511119858296</c:v>
                </c:pt>
                <c:pt idx="562">
                  <c:v>0.1304002383553482</c:v>
                </c:pt>
                <c:pt idx="563">
                  <c:v>0.127480457005412</c:v>
                </c:pt>
                <c:pt idx="564">
                  <c:v>0.12032274331820458</c:v>
                </c:pt>
                <c:pt idx="565">
                  <c:v>0.11758722408707145</c:v>
                </c:pt>
                <c:pt idx="566">
                  <c:v>0.11403958568351946</c:v>
                </c:pt>
                <c:pt idx="567">
                  <c:v>0.11900311526479745</c:v>
                </c:pt>
                <c:pt idx="568">
                  <c:v>0.13102647958645419</c:v>
                </c:pt>
                <c:pt idx="569">
                  <c:v>0.13442412576195051</c:v>
                </c:pt>
                <c:pt idx="570">
                  <c:v>0.13513513513513509</c:v>
                </c:pt>
                <c:pt idx="571">
                  <c:v>0.13805929329395017</c:v>
                </c:pt>
                <c:pt idx="572">
                  <c:v>0.1327375041377028</c:v>
                </c:pt>
                <c:pt idx="573">
                  <c:v>0.12648265159073269</c:v>
                </c:pt>
                <c:pt idx="574">
                  <c:v>0.12052081014912086</c:v>
                </c:pt>
                <c:pt idx="575">
                  <c:v>0.11698197693943801</c:v>
                </c:pt>
                <c:pt idx="576">
                  <c:v>0.11667980628449159</c:v>
                </c:pt>
                <c:pt idx="577">
                  <c:v>0.11197828299966073</c:v>
                </c:pt>
                <c:pt idx="578">
                  <c:v>0.10630814613115502</c:v>
                </c:pt>
                <c:pt idx="579">
                  <c:v>9.7060833902939292E-2</c:v>
                </c:pt>
                <c:pt idx="580">
                  <c:v>8.3809741596158283E-2</c:v>
                </c:pt>
                <c:pt idx="581">
                  <c:v>7.1256730438767457E-2</c:v>
                </c:pt>
                <c:pt idx="582">
                  <c:v>6.3096195839558611E-2</c:v>
                </c:pt>
                <c:pt idx="583">
                  <c:v>5.7741263596389647E-2</c:v>
                </c:pt>
                <c:pt idx="584">
                  <c:v>5.4204955216936135E-2</c:v>
                </c:pt>
                <c:pt idx="585">
                  <c:v>5.447106954997083E-2</c:v>
                </c:pt>
                <c:pt idx="586">
                  <c:v>5.8546354105312837E-2</c:v>
                </c:pt>
                <c:pt idx="587">
                  <c:v>6.0170899596486915E-2</c:v>
                </c:pt>
                <c:pt idx="588">
                  <c:v>5.7905397354938604E-2</c:v>
                </c:pt>
                <c:pt idx="589">
                  <c:v>5.4005722460658268E-2</c:v>
                </c:pt>
                <c:pt idx="590">
                  <c:v>5.3676031081888897E-2</c:v>
                </c:pt>
                <c:pt idx="591">
                  <c:v>5.340213608544353E-2</c:v>
                </c:pt>
                <c:pt idx="592">
                  <c:v>5.7813255926463469E-2</c:v>
                </c:pt>
                <c:pt idx="593">
                  <c:v>6.4901793339026348E-2</c:v>
                </c:pt>
                <c:pt idx="594">
                  <c:v>6.7214522261744181E-2</c:v>
                </c:pt>
                <c:pt idx="595">
                  <c:v>6.1540351308193131E-2</c:v>
                </c:pt>
                <c:pt idx="596">
                  <c:v>6.0965074663704932E-2</c:v>
                </c:pt>
                <c:pt idx="597">
                  <c:v>6.6309360588308719E-2</c:v>
                </c:pt>
                <c:pt idx="598">
                  <c:v>6.9278246630557927E-2</c:v>
                </c:pt>
                <c:pt idx="599">
                  <c:v>7.0784089464989153E-2</c:v>
                </c:pt>
                <c:pt idx="600">
                  <c:v>7.8375947578054772E-2</c:v>
                </c:pt>
                <c:pt idx="601">
                  <c:v>9.1192923116950597E-2</c:v>
                </c:pt>
                <c:pt idx="602">
                  <c:v>0.10138248847926268</c:v>
                </c:pt>
                <c:pt idx="603">
                  <c:v>0.11151127117513648</c:v>
                </c:pt>
                <c:pt idx="604">
                  <c:v>0.11233687609309828</c:v>
                </c:pt>
                <c:pt idx="605">
                  <c:v>0.11010292524377041</c:v>
                </c:pt>
                <c:pt idx="606">
                  <c:v>0.11152010906612131</c:v>
                </c:pt>
                <c:pt idx="607">
                  <c:v>0.12181342152404562</c:v>
                </c:pt>
                <c:pt idx="608">
                  <c:v>0.12902326877525416</c:v>
                </c:pt>
                <c:pt idx="609">
                  <c:v>0.12952273687174443</c:v>
                </c:pt>
                <c:pt idx="610">
                  <c:v>0.1267385750780583</c:v>
                </c:pt>
                <c:pt idx="611">
                  <c:v>0.12671821305841924</c:v>
                </c:pt>
                <c:pt idx="612">
                  <c:v>0.12389891696750888</c:v>
                </c:pt>
                <c:pt idx="613">
                  <c:v>0.12137126185266234</c:v>
                </c:pt>
                <c:pt idx="614">
                  <c:v>0.1175691583284284</c:v>
                </c:pt>
                <c:pt idx="615">
                  <c:v>0.11396731054977716</c:v>
                </c:pt>
                <c:pt idx="616">
                  <c:v>0.1148942552872354</c:v>
                </c:pt>
                <c:pt idx="617">
                  <c:v>0.12150668286755772</c:v>
                </c:pt>
                <c:pt idx="618">
                  <c:v>0.12863517464225271</c:v>
                </c:pt>
                <c:pt idx="619">
                  <c:v>0.13213728549141979</c:v>
                </c:pt>
                <c:pt idx="620">
                  <c:v>0.13398641175541171</c:v>
                </c:pt>
                <c:pt idx="621">
                  <c:v>0.13375897845171592</c:v>
                </c:pt>
                <c:pt idx="622">
                  <c:v>0.13443889872806314</c:v>
                </c:pt>
                <c:pt idx="623">
                  <c:v>0.13303049967553537</c:v>
                </c:pt>
                <c:pt idx="624">
                  <c:v>0.13301701570680624</c:v>
                </c:pt>
                <c:pt idx="625">
                  <c:v>0.13324516448999835</c:v>
                </c:pt>
                <c:pt idx="626">
                  <c:v>0.13436821899515938</c:v>
                </c:pt>
                <c:pt idx="627">
                  <c:v>0.13071236559139776</c:v>
                </c:pt>
                <c:pt idx="628">
                  <c:v>0.12713440405748111</c:v>
                </c:pt>
                <c:pt idx="629">
                  <c:v>0.11896668932698851</c:v>
                </c:pt>
                <c:pt idx="630">
                  <c:v>0.10658947726885759</c:v>
                </c:pt>
                <c:pt idx="631">
                  <c:v>9.3296946955483628E-2</c:v>
                </c:pt>
                <c:pt idx="632">
                  <c:v>7.3439620081411139E-2</c:v>
                </c:pt>
                <c:pt idx="633">
                  <c:v>6.5657424732097347E-2</c:v>
                </c:pt>
                <c:pt idx="634">
                  <c:v>6.0983942603348273E-2</c:v>
                </c:pt>
                <c:pt idx="635">
                  <c:v>5.6564964004113927E-2</c:v>
                </c:pt>
                <c:pt idx="636">
                  <c:v>4.9991410410582304E-2</c:v>
                </c:pt>
                <c:pt idx="637">
                  <c:v>4.275124978451994E-2</c:v>
                </c:pt>
                <c:pt idx="638">
                  <c:v>3.3822260569456475E-2</c:v>
                </c:pt>
                <c:pt idx="639">
                  <c:v>2.8867761452031182E-2</c:v>
                </c:pt>
                <c:pt idx="640">
                  <c:v>2.601908065915004E-2</c:v>
                </c:pt>
                <c:pt idx="641">
                  <c:v>2.2060100746916778E-2</c:v>
                </c:pt>
                <c:pt idx="642">
                  <c:v>2.2458217270195036E-2</c:v>
                </c:pt>
                <c:pt idx="643">
                  <c:v>2.5179227137611448E-2</c:v>
                </c:pt>
                <c:pt idx="644">
                  <c:v>3.5657825399613596E-2</c:v>
                </c:pt>
                <c:pt idx="645">
                  <c:v>3.7226534932957023E-2</c:v>
                </c:pt>
                <c:pt idx="646">
                  <c:v>4.0896159317211911E-2</c:v>
                </c:pt>
                <c:pt idx="647">
                  <c:v>4.6269727403156269E-2</c:v>
                </c:pt>
                <c:pt idx="648">
                  <c:v>5.1481213872832443E-2</c:v>
                </c:pt>
                <c:pt idx="649">
                  <c:v>5.5879140880961131E-2</c:v>
                </c:pt>
                <c:pt idx="650">
                  <c:v>6.2133431085043878E-2</c:v>
                </c:pt>
                <c:pt idx="651">
                  <c:v>6.6162919277552579E-2</c:v>
                </c:pt>
                <c:pt idx="652">
                  <c:v>6.977175728335494E-2</c:v>
                </c:pt>
                <c:pt idx="653">
                  <c:v>7.4668657830875507E-2</c:v>
                </c:pt>
                <c:pt idx="654">
                  <c:v>7.7269317329332177E-2</c:v>
                </c:pt>
                <c:pt idx="655">
                  <c:v>7.8242835595776716E-2</c:v>
                </c:pt>
                <c:pt idx="656">
                  <c:v>7.9446340538490645E-2</c:v>
                </c:pt>
                <c:pt idx="657">
                  <c:v>8.0030487804878092E-2</c:v>
                </c:pt>
                <c:pt idx="658">
                  <c:v>7.9048349961626796E-2</c:v>
                </c:pt>
                <c:pt idx="659">
                  <c:v>7.6032419915090577E-2</c:v>
                </c:pt>
                <c:pt idx="660">
                  <c:v>7.5578006605789838E-2</c:v>
                </c:pt>
                <c:pt idx="661">
                  <c:v>7.5567736883320302E-2</c:v>
                </c:pt>
                <c:pt idx="662">
                  <c:v>7.7621963262887617E-2</c:v>
                </c:pt>
                <c:pt idx="663">
                  <c:v>8.0876494023904399E-2</c:v>
                </c:pt>
                <c:pt idx="664">
                  <c:v>8.3869670152856068E-2</c:v>
                </c:pt>
                <c:pt idx="665">
                  <c:v>8.8599878073562399E-2</c:v>
                </c:pt>
                <c:pt idx="666">
                  <c:v>8.882989585460499E-2</c:v>
                </c:pt>
                <c:pt idx="667">
                  <c:v>9.3382807668521917E-2</c:v>
                </c:pt>
                <c:pt idx="668">
                  <c:v>9.5099667774086294E-2</c:v>
                </c:pt>
                <c:pt idx="669">
                  <c:v>9.2877967513536053E-2</c:v>
                </c:pt>
                <c:pt idx="670">
                  <c:v>9.1975696626859449E-2</c:v>
                </c:pt>
                <c:pt idx="671">
                  <c:v>8.9342022282951516E-2</c:v>
                </c:pt>
                <c:pt idx="672">
                  <c:v>8.266722759781242E-2</c:v>
                </c:pt>
                <c:pt idx="673">
                  <c:v>8.0829454083791719E-2</c:v>
                </c:pt>
                <c:pt idx="674">
                  <c:v>7.51751964323637E-2</c:v>
                </c:pt>
                <c:pt idx="675">
                  <c:v>6.5365025466893156E-2</c:v>
                </c:pt>
                <c:pt idx="676">
                  <c:v>5.7647309083173726E-2</c:v>
                </c:pt>
                <c:pt idx="677">
                  <c:v>4.8582995951417018E-2</c:v>
                </c:pt>
                <c:pt idx="678">
                  <c:v>4.8159246575342429E-2</c:v>
                </c:pt>
                <c:pt idx="679">
                  <c:v>4.4123977615152743E-2</c:v>
                </c:pt>
                <c:pt idx="680">
                  <c:v>4.2424242424242475E-2</c:v>
                </c:pt>
                <c:pt idx="681">
                  <c:v>4.57317073170731E-2</c:v>
                </c:pt>
                <c:pt idx="682">
                  <c:v>4.7399605003291656E-2</c:v>
                </c:pt>
                <c:pt idx="683">
                  <c:v>5.1038444542642392E-2</c:v>
                </c:pt>
                <c:pt idx="684">
                  <c:v>5.7619577308120062E-2</c:v>
                </c:pt>
                <c:pt idx="685">
                  <c:v>6.0116644235083116E-2</c:v>
                </c:pt>
                <c:pt idx="686">
                  <c:v>6.3219688417250008E-2</c:v>
                </c:pt>
                <c:pt idx="687">
                  <c:v>7.0665757782322203E-2</c:v>
                </c:pt>
                <c:pt idx="688">
                  <c:v>7.549759780370624E-2</c:v>
                </c:pt>
                <c:pt idx="689">
                  <c:v>7.7859439595774127E-2</c:v>
                </c:pt>
                <c:pt idx="690">
                  <c:v>7.8485687903970369E-2</c:v>
                </c:pt>
                <c:pt idx="691">
                  <c:v>7.9460966542751033E-2</c:v>
                </c:pt>
                <c:pt idx="692">
                  <c:v>8.0701754385964941E-2</c:v>
                </c:pt>
                <c:pt idx="693">
                  <c:v>8.1233812102660785E-2</c:v>
                </c:pt>
                <c:pt idx="694">
                  <c:v>7.9857819905213345E-2</c:v>
                </c:pt>
                <c:pt idx="695">
                  <c:v>7.9933190169410695E-2</c:v>
                </c:pt>
                <c:pt idx="696">
                  <c:v>7.8196210122331467E-2</c:v>
                </c:pt>
                <c:pt idx="697">
                  <c:v>7.8374455732946435E-2</c:v>
                </c:pt>
                <c:pt idx="698">
                  <c:v>7.9980492562789385E-2</c:v>
                </c:pt>
                <c:pt idx="699">
                  <c:v>8.1061164333087632E-2</c:v>
                </c:pt>
                <c:pt idx="700">
                  <c:v>8.1395348837209447E-2</c:v>
                </c:pt>
                <c:pt idx="701">
                  <c:v>8.3893452825491543E-2</c:v>
                </c:pt>
                <c:pt idx="702">
                  <c:v>8.3541770885442679E-2</c:v>
                </c:pt>
                <c:pt idx="703">
                  <c:v>8.2494969818913466E-2</c:v>
                </c:pt>
                <c:pt idx="704">
                  <c:v>8.1730769230769162E-2</c:v>
                </c:pt>
                <c:pt idx="705">
                  <c:v>8.0111902339776275E-2</c:v>
                </c:pt>
                <c:pt idx="706">
                  <c:v>7.7905491698595064E-2</c:v>
                </c:pt>
                <c:pt idx="707">
                  <c:v>7.932011331444766E-2</c:v>
                </c:pt>
                <c:pt idx="708">
                  <c:v>8.0051813471502475E-2</c:v>
                </c:pt>
                <c:pt idx="709">
                  <c:v>7.7685088633993704E-2</c:v>
                </c:pt>
                <c:pt idx="710">
                  <c:v>7.6095512988716862E-2</c:v>
                </c:pt>
                <c:pt idx="711">
                  <c:v>7.5845665961945086E-2</c:v>
                </c:pt>
                <c:pt idx="712">
                  <c:v>7.4714171762829018E-2</c:v>
                </c:pt>
                <c:pt idx="713">
                  <c:v>7.6078221269756163E-2</c:v>
                </c:pt>
                <c:pt idx="714">
                  <c:v>7.8500134879956995E-2</c:v>
                </c:pt>
                <c:pt idx="715">
                  <c:v>8.0728458820331639E-2</c:v>
                </c:pt>
                <c:pt idx="716">
                  <c:v>8.2146768893756938E-2</c:v>
                </c:pt>
                <c:pt idx="717">
                  <c:v>8.4091535704438947E-2</c:v>
                </c:pt>
                <c:pt idx="718">
                  <c:v>8.810450250138957E-2</c:v>
                </c:pt>
                <c:pt idx="719">
                  <c:v>8.7066069428891391E-2</c:v>
                </c:pt>
                <c:pt idx="720">
                  <c:v>8.7630318399549267E-2</c:v>
                </c:pt>
                <c:pt idx="721">
                  <c:v>8.7301587301587436E-2</c:v>
                </c:pt>
                <c:pt idx="722">
                  <c:v>8.6374002280501738E-2</c:v>
                </c:pt>
                <c:pt idx="723">
                  <c:v>8.3309476095047241E-2</c:v>
                </c:pt>
                <c:pt idx="724">
                  <c:v>8.2302158273381387E-2</c:v>
                </c:pt>
                <c:pt idx="725">
                  <c:v>8.0463096960926128E-2</c:v>
                </c:pt>
                <c:pt idx="726">
                  <c:v>8.0443019527834281E-2</c:v>
                </c:pt>
                <c:pt idx="727">
                  <c:v>8.1740664510437933E-2</c:v>
                </c:pt>
                <c:pt idx="728">
                  <c:v>8.2074074074073966E-2</c:v>
                </c:pt>
                <c:pt idx="729">
                  <c:v>8.1073025335320459E-2</c:v>
                </c:pt>
                <c:pt idx="730">
                  <c:v>7.918416316736665E-2</c:v>
                </c:pt>
                <c:pt idx="731">
                  <c:v>7.8828148595590397E-2</c:v>
                </c:pt>
                <c:pt idx="732">
                  <c:v>7.708649468892248E-2</c:v>
                </c:pt>
                <c:pt idx="733">
                  <c:v>7.6923076923076872E-2</c:v>
                </c:pt>
                <c:pt idx="734">
                  <c:v>7.7395577395577453E-2</c:v>
                </c:pt>
                <c:pt idx="735">
                  <c:v>7.7089115016959697E-2</c:v>
                </c:pt>
                <c:pt idx="736">
                  <c:v>7.8522656734947294E-2</c:v>
                </c:pt>
                <c:pt idx="737">
                  <c:v>8.0025007814942262E-2</c:v>
                </c:pt>
                <c:pt idx="738">
                  <c:v>7.7913917687715939E-2</c:v>
                </c:pt>
                <c:pt idx="739">
                  <c:v>7.4565560821485022E-2</c:v>
                </c:pt>
                <c:pt idx="740">
                  <c:v>7.4498567335243404E-2</c:v>
                </c:pt>
                <c:pt idx="741">
                  <c:v>7.3943661971830998E-2</c:v>
                </c:pt>
                <c:pt idx="742">
                  <c:v>7.2370537150209024E-2</c:v>
                </c:pt>
                <c:pt idx="743">
                  <c:v>6.9789983844911196E-2</c:v>
                </c:pt>
                <c:pt idx="744">
                  <c:v>6.841763942931256E-2</c:v>
                </c:pt>
                <c:pt idx="745">
                  <c:v>6.744868035190632E-2</c:v>
                </c:pt>
                <c:pt idx="746">
                  <c:v>7.0700427490956841E-2</c:v>
                </c:pt>
                <c:pt idx="747">
                  <c:v>7.2775388686735054E-2</c:v>
                </c:pt>
                <c:pt idx="748">
                  <c:v>7.0787637088733923E-2</c:v>
                </c:pt>
                <c:pt idx="749">
                  <c:v>6.5978007330889543E-2</c:v>
                </c:pt>
                <c:pt idx="750">
                  <c:v>6.3481456732375596E-2</c:v>
                </c:pt>
                <c:pt idx="751">
                  <c:v>6.0656836461126185E-2</c:v>
                </c:pt>
                <c:pt idx="752">
                  <c:v>5.3319919517102798E-2</c:v>
                </c:pt>
                <c:pt idx="753">
                  <c:v>4.9026192075218189E-2</c:v>
                </c:pt>
                <c:pt idx="754">
                  <c:v>4.6449007068326997E-2</c:v>
                </c:pt>
                <c:pt idx="755">
                  <c:v>4.3844856661045428E-2</c:v>
                </c:pt>
                <c:pt idx="756">
                  <c:v>3.9433771486349745E-2</c:v>
                </c:pt>
                <c:pt idx="757">
                  <c:v>3.5425101214574983E-2</c:v>
                </c:pt>
                <c:pt idx="758">
                  <c:v>3.0149051490514944E-2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E9E-4FA6-9A64-3DEEF82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 M2 (Billions of dollars, seasonally adjusted)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Data!$A$2:$A$760</c:f>
              <c:numCache>
                <c:formatCode>m/d/yyyy</c:formatCode>
                <c:ptCount val="759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  <c:pt idx="105">
                  <c:v>41974</c:v>
                </c:pt>
                <c:pt idx="106">
                  <c:v>41944</c:v>
                </c:pt>
                <c:pt idx="107">
                  <c:v>41913</c:v>
                </c:pt>
                <c:pt idx="108">
                  <c:v>41883</c:v>
                </c:pt>
                <c:pt idx="109">
                  <c:v>41852</c:v>
                </c:pt>
                <c:pt idx="110">
                  <c:v>41821</c:v>
                </c:pt>
                <c:pt idx="111">
                  <c:v>41791</c:v>
                </c:pt>
                <c:pt idx="112">
                  <c:v>41760</c:v>
                </c:pt>
                <c:pt idx="113">
                  <c:v>41730</c:v>
                </c:pt>
                <c:pt idx="114">
                  <c:v>41699</c:v>
                </c:pt>
                <c:pt idx="115">
                  <c:v>41671</c:v>
                </c:pt>
                <c:pt idx="116">
                  <c:v>41640</c:v>
                </c:pt>
                <c:pt idx="117">
                  <c:v>41609</c:v>
                </c:pt>
                <c:pt idx="118">
                  <c:v>41579</c:v>
                </c:pt>
                <c:pt idx="119">
                  <c:v>41548</c:v>
                </c:pt>
                <c:pt idx="120">
                  <c:v>41518</c:v>
                </c:pt>
                <c:pt idx="121">
                  <c:v>41487</c:v>
                </c:pt>
                <c:pt idx="122">
                  <c:v>41456</c:v>
                </c:pt>
                <c:pt idx="123">
                  <c:v>41426</c:v>
                </c:pt>
                <c:pt idx="124">
                  <c:v>41395</c:v>
                </c:pt>
                <c:pt idx="125">
                  <c:v>41365</c:v>
                </c:pt>
                <c:pt idx="126">
                  <c:v>41334</c:v>
                </c:pt>
                <c:pt idx="127">
                  <c:v>41306</c:v>
                </c:pt>
                <c:pt idx="128">
                  <c:v>41275</c:v>
                </c:pt>
                <c:pt idx="129">
                  <c:v>41244</c:v>
                </c:pt>
                <c:pt idx="130">
                  <c:v>41214</c:v>
                </c:pt>
                <c:pt idx="131">
                  <c:v>41183</c:v>
                </c:pt>
                <c:pt idx="132">
                  <c:v>41153</c:v>
                </c:pt>
                <c:pt idx="133">
                  <c:v>41122</c:v>
                </c:pt>
                <c:pt idx="134">
                  <c:v>41091</c:v>
                </c:pt>
                <c:pt idx="135">
                  <c:v>41061</c:v>
                </c:pt>
                <c:pt idx="136">
                  <c:v>41030</c:v>
                </c:pt>
                <c:pt idx="137">
                  <c:v>41000</c:v>
                </c:pt>
                <c:pt idx="138">
                  <c:v>40969</c:v>
                </c:pt>
                <c:pt idx="139">
                  <c:v>40940</c:v>
                </c:pt>
                <c:pt idx="140">
                  <c:v>40909</c:v>
                </c:pt>
                <c:pt idx="141">
                  <c:v>40878</c:v>
                </c:pt>
                <c:pt idx="142">
                  <c:v>40848</c:v>
                </c:pt>
                <c:pt idx="143">
                  <c:v>40817</c:v>
                </c:pt>
                <c:pt idx="144">
                  <c:v>40787</c:v>
                </c:pt>
                <c:pt idx="145">
                  <c:v>40756</c:v>
                </c:pt>
                <c:pt idx="146">
                  <c:v>40725</c:v>
                </c:pt>
                <c:pt idx="147">
                  <c:v>40695</c:v>
                </c:pt>
                <c:pt idx="148">
                  <c:v>40664</c:v>
                </c:pt>
                <c:pt idx="149">
                  <c:v>40634</c:v>
                </c:pt>
                <c:pt idx="150">
                  <c:v>40603</c:v>
                </c:pt>
                <c:pt idx="151">
                  <c:v>40575</c:v>
                </c:pt>
                <c:pt idx="152">
                  <c:v>40544</c:v>
                </c:pt>
                <c:pt idx="153">
                  <c:v>40513</c:v>
                </c:pt>
                <c:pt idx="154">
                  <c:v>40483</c:v>
                </c:pt>
                <c:pt idx="155">
                  <c:v>40452</c:v>
                </c:pt>
                <c:pt idx="156">
                  <c:v>40422</c:v>
                </c:pt>
                <c:pt idx="157">
                  <c:v>40391</c:v>
                </c:pt>
                <c:pt idx="158">
                  <c:v>40360</c:v>
                </c:pt>
                <c:pt idx="159">
                  <c:v>40330</c:v>
                </c:pt>
                <c:pt idx="160">
                  <c:v>40299</c:v>
                </c:pt>
                <c:pt idx="161">
                  <c:v>40269</c:v>
                </c:pt>
                <c:pt idx="162">
                  <c:v>40238</c:v>
                </c:pt>
                <c:pt idx="163">
                  <c:v>40210</c:v>
                </c:pt>
                <c:pt idx="164">
                  <c:v>40179</c:v>
                </c:pt>
                <c:pt idx="165">
                  <c:v>40148</c:v>
                </c:pt>
                <c:pt idx="166">
                  <c:v>40118</c:v>
                </c:pt>
                <c:pt idx="167">
                  <c:v>40087</c:v>
                </c:pt>
                <c:pt idx="168">
                  <c:v>40057</c:v>
                </c:pt>
                <c:pt idx="169">
                  <c:v>40026</c:v>
                </c:pt>
                <c:pt idx="170">
                  <c:v>39995</c:v>
                </c:pt>
                <c:pt idx="171">
                  <c:v>39965</c:v>
                </c:pt>
                <c:pt idx="172">
                  <c:v>39934</c:v>
                </c:pt>
                <c:pt idx="173">
                  <c:v>39904</c:v>
                </c:pt>
                <c:pt idx="174">
                  <c:v>39873</c:v>
                </c:pt>
                <c:pt idx="175">
                  <c:v>39845</c:v>
                </c:pt>
                <c:pt idx="176">
                  <c:v>39814</c:v>
                </c:pt>
                <c:pt idx="177">
                  <c:v>39783</c:v>
                </c:pt>
                <c:pt idx="178">
                  <c:v>39753</c:v>
                </c:pt>
                <c:pt idx="179">
                  <c:v>39722</c:v>
                </c:pt>
                <c:pt idx="180">
                  <c:v>39692</c:v>
                </c:pt>
                <c:pt idx="181">
                  <c:v>39661</c:v>
                </c:pt>
                <c:pt idx="182">
                  <c:v>39630</c:v>
                </c:pt>
                <c:pt idx="183">
                  <c:v>39600</c:v>
                </c:pt>
                <c:pt idx="184">
                  <c:v>39569</c:v>
                </c:pt>
                <c:pt idx="185">
                  <c:v>39539</c:v>
                </c:pt>
                <c:pt idx="186">
                  <c:v>39508</c:v>
                </c:pt>
                <c:pt idx="187">
                  <c:v>39479</c:v>
                </c:pt>
                <c:pt idx="188">
                  <c:v>39448</c:v>
                </c:pt>
                <c:pt idx="189">
                  <c:v>39417</c:v>
                </c:pt>
                <c:pt idx="190">
                  <c:v>39387</c:v>
                </c:pt>
                <c:pt idx="191">
                  <c:v>39356</c:v>
                </c:pt>
                <c:pt idx="192">
                  <c:v>39326</c:v>
                </c:pt>
                <c:pt idx="193">
                  <c:v>39295</c:v>
                </c:pt>
                <c:pt idx="194">
                  <c:v>39264</c:v>
                </c:pt>
                <c:pt idx="195">
                  <c:v>39234</c:v>
                </c:pt>
                <c:pt idx="196">
                  <c:v>39203</c:v>
                </c:pt>
                <c:pt idx="197">
                  <c:v>39173</c:v>
                </c:pt>
                <c:pt idx="198">
                  <c:v>39142</c:v>
                </c:pt>
                <c:pt idx="199">
                  <c:v>39114</c:v>
                </c:pt>
                <c:pt idx="200">
                  <c:v>39083</c:v>
                </c:pt>
                <c:pt idx="201">
                  <c:v>39052</c:v>
                </c:pt>
                <c:pt idx="202">
                  <c:v>39022</c:v>
                </c:pt>
                <c:pt idx="203">
                  <c:v>38991</c:v>
                </c:pt>
                <c:pt idx="204">
                  <c:v>38961</c:v>
                </c:pt>
                <c:pt idx="205">
                  <c:v>38930</c:v>
                </c:pt>
                <c:pt idx="206">
                  <c:v>38899</c:v>
                </c:pt>
                <c:pt idx="207">
                  <c:v>38869</c:v>
                </c:pt>
                <c:pt idx="208">
                  <c:v>38838</c:v>
                </c:pt>
                <c:pt idx="209">
                  <c:v>38808</c:v>
                </c:pt>
                <c:pt idx="210">
                  <c:v>38777</c:v>
                </c:pt>
                <c:pt idx="211">
                  <c:v>38749</c:v>
                </c:pt>
                <c:pt idx="212">
                  <c:v>38718</c:v>
                </c:pt>
                <c:pt idx="213">
                  <c:v>38687</c:v>
                </c:pt>
                <c:pt idx="214">
                  <c:v>38657</c:v>
                </c:pt>
                <c:pt idx="215">
                  <c:v>38626</c:v>
                </c:pt>
                <c:pt idx="216">
                  <c:v>38596</c:v>
                </c:pt>
                <c:pt idx="217">
                  <c:v>38565</c:v>
                </c:pt>
                <c:pt idx="218">
                  <c:v>38534</c:v>
                </c:pt>
                <c:pt idx="219">
                  <c:v>38504</c:v>
                </c:pt>
                <c:pt idx="220">
                  <c:v>38473</c:v>
                </c:pt>
                <c:pt idx="221">
                  <c:v>38443</c:v>
                </c:pt>
                <c:pt idx="222">
                  <c:v>38412</c:v>
                </c:pt>
                <c:pt idx="223">
                  <c:v>38384</c:v>
                </c:pt>
                <c:pt idx="224">
                  <c:v>38353</c:v>
                </c:pt>
                <c:pt idx="225">
                  <c:v>38322</c:v>
                </c:pt>
                <c:pt idx="226">
                  <c:v>38292</c:v>
                </c:pt>
                <c:pt idx="227">
                  <c:v>38261</c:v>
                </c:pt>
                <c:pt idx="228">
                  <c:v>38231</c:v>
                </c:pt>
                <c:pt idx="229">
                  <c:v>38200</c:v>
                </c:pt>
                <c:pt idx="230">
                  <c:v>38169</c:v>
                </c:pt>
                <c:pt idx="231">
                  <c:v>38139</c:v>
                </c:pt>
                <c:pt idx="232">
                  <c:v>38108</c:v>
                </c:pt>
                <c:pt idx="233">
                  <c:v>38078</c:v>
                </c:pt>
                <c:pt idx="234">
                  <c:v>38047</c:v>
                </c:pt>
                <c:pt idx="235">
                  <c:v>38018</c:v>
                </c:pt>
                <c:pt idx="236">
                  <c:v>37987</c:v>
                </c:pt>
                <c:pt idx="237">
                  <c:v>37956</c:v>
                </c:pt>
                <c:pt idx="238">
                  <c:v>37926</c:v>
                </c:pt>
                <c:pt idx="239">
                  <c:v>37895</c:v>
                </c:pt>
                <c:pt idx="240">
                  <c:v>37865</c:v>
                </c:pt>
                <c:pt idx="241">
                  <c:v>37834</c:v>
                </c:pt>
                <c:pt idx="242">
                  <c:v>37803</c:v>
                </c:pt>
                <c:pt idx="243">
                  <c:v>37773</c:v>
                </c:pt>
                <c:pt idx="244">
                  <c:v>37742</c:v>
                </c:pt>
                <c:pt idx="245">
                  <c:v>37712</c:v>
                </c:pt>
                <c:pt idx="246">
                  <c:v>37681</c:v>
                </c:pt>
                <c:pt idx="247">
                  <c:v>37653</c:v>
                </c:pt>
                <c:pt idx="248">
                  <c:v>37622</c:v>
                </c:pt>
                <c:pt idx="249">
                  <c:v>37591</c:v>
                </c:pt>
                <c:pt idx="250">
                  <c:v>37561</c:v>
                </c:pt>
                <c:pt idx="251">
                  <c:v>37530</c:v>
                </c:pt>
                <c:pt idx="252">
                  <c:v>37500</c:v>
                </c:pt>
                <c:pt idx="253">
                  <c:v>37469</c:v>
                </c:pt>
                <c:pt idx="254">
                  <c:v>37438</c:v>
                </c:pt>
                <c:pt idx="255">
                  <c:v>37408</c:v>
                </c:pt>
                <c:pt idx="256">
                  <c:v>37377</c:v>
                </c:pt>
                <c:pt idx="257">
                  <c:v>37347</c:v>
                </c:pt>
                <c:pt idx="258">
                  <c:v>37316</c:v>
                </c:pt>
                <c:pt idx="259">
                  <c:v>37288</c:v>
                </c:pt>
                <c:pt idx="260">
                  <c:v>37257</c:v>
                </c:pt>
                <c:pt idx="261">
                  <c:v>37226</c:v>
                </c:pt>
                <c:pt idx="262">
                  <c:v>37196</c:v>
                </c:pt>
                <c:pt idx="263">
                  <c:v>37165</c:v>
                </c:pt>
                <c:pt idx="264">
                  <c:v>37135</c:v>
                </c:pt>
                <c:pt idx="265">
                  <c:v>37104</c:v>
                </c:pt>
                <c:pt idx="266">
                  <c:v>37073</c:v>
                </c:pt>
                <c:pt idx="267">
                  <c:v>37043</c:v>
                </c:pt>
                <c:pt idx="268">
                  <c:v>37012</c:v>
                </c:pt>
                <c:pt idx="269">
                  <c:v>36982</c:v>
                </c:pt>
                <c:pt idx="270">
                  <c:v>36951</c:v>
                </c:pt>
                <c:pt idx="271">
                  <c:v>36923</c:v>
                </c:pt>
                <c:pt idx="272">
                  <c:v>36892</c:v>
                </c:pt>
                <c:pt idx="273">
                  <c:v>36861</c:v>
                </c:pt>
                <c:pt idx="274">
                  <c:v>36831</c:v>
                </c:pt>
                <c:pt idx="275">
                  <c:v>36800</c:v>
                </c:pt>
                <c:pt idx="276">
                  <c:v>36770</c:v>
                </c:pt>
                <c:pt idx="277">
                  <c:v>36739</c:v>
                </c:pt>
                <c:pt idx="278">
                  <c:v>36708</c:v>
                </c:pt>
                <c:pt idx="279">
                  <c:v>36678</c:v>
                </c:pt>
                <c:pt idx="280">
                  <c:v>36647</c:v>
                </c:pt>
                <c:pt idx="281">
                  <c:v>36617</c:v>
                </c:pt>
                <c:pt idx="282">
                  <c:v>36586</c:v>
                </c:pt>
                <c:pt idx="283">
                  <c:v>36557</c:v>
                </c:pt>
                <c:pt idx="284">
                  <c:v>36526</c:v>
                </c:pt>
                <c:pt idx="285">
                  <c:v>36495</c:v>
                </c:pt>
                <c:pt idx="286">
                  <c:v>36465</c:v>
                </c:pt>
                <c:pt idx="287">
                  <c:v>36434</c:v>
                </c:pt>
                <c:pt idx="288">
                  <c:v>36404</c:v>
                </c:pt>
                <c:pt idx="289">
                  <c:v>36373</c:v>
                </c:pt>
                <c:pt idx="290">
                  <c:v>36342</c:v>
                </c:pt>
                <c:pt idx="291">
                  <c:v>36312</c:v>
                </c:pt>
                <c:pt idx="292">
                  <c:v>36281</c:v>
                </c:pt>
                <c:pt idx="293">
                  <c:v>36251</c:v>
                </c:pt>
                <c:pt idx="294">
                  <c:v>36220</c:v>
                </c:pt>
                <c:pt idx="295">
                  <c:v>36192</c:v>
                </c:pt>
                <c:pt idx="296">
                  <c:v>36161</c:v>
                </c:pt>
                <c:pt idx="297">
                  <c:v>36130</c:v>
                </c:pt>
                <c:pt idx="298">
                  <c:v>36100</c:v>
                </c:pt>
                <c:pt idx="299">
                  <c:v>36069</c:v>
                </c:pt>
                <c:pt idx="300">
                  <c:v>36039</c:v>
                </c:pt>
                <c:pt idx="301">
                  <c:v>36008</c:v>
                </c:pt>
                <c:pt idx="302">
                  <c:v>35977</c:v>
                </c:pt>
                <c:pt idx="303">
                  <c:v>35947</c:v>
                </c:pt>
                <c:pt idx="304">
                  <c:v>35916</c:v>
                </c:pt>
                <c:pt idx="305">
                  <c:v>35886</c:v>
                </c:pt>
                <c:pt idx="306">
                  <c:v>35855</c:v>
                </c:pt>
                <c:pt idx="307">
                  <c:v>35827</c:v>
                </c:pt>
                <c:pt idx="308">
                  <c:v>35796</c:v>
                </c:pt>
                <c:pt idx="309">
                  <c:v>35765</c:v>
                </c:pt>
                <c:pt idx="310">
                  <c:v>35735</c:v>
                </c:pt>
                <c:pt idx="311">
                  <c:v>35704</c:v>
                </c:pt>
                <c:pt idx="312">
                  <c:v>35674</c:v>
                </c:pt>
                <c:pt idx="313">
                  <c:v>35643</c:v>
                </c:pt>
                <c:pt idx="314">
                  <c:v>35612</c:v>
                </c:pt>
                <c:pt idx="315">
                  <c:v>35582</c:v>
                </c:pt>
                <c:pt idx="316">
                  <c:v>35551</c:v>
                </c:pt>
                <c:pt idx="317">
                  <c:v>35521</c:v>
                </c:pt>
                <c:pt idx="318">
                  <c:v>35490</c:v>
                </c:pt>
                <c:pt idx="319">
                  <c:v>35462</c:v>
                </c:pt>
                <c:pt idx="320">
                  <c:v>35431</c:v>
                </c:pt>
                <c:pt idx="321">
                  <c:v>35400</c:v>
                </c:pt>
                <c:pt idx="322">
                  <c:v>35370</c:v>
                </c:pt>
                <c:pt idx="323">
                  <c:v>35339</c:v>
                </c:pt>
                <c:pt idx="324">
                  <c:v>35309</c:v>
                </c:pt>
                <c:pt idx="325">
                  <c:v>35278</c:v>
                </c:pt>
                <c:pt idx="326">
                  <c:v>35247</c:v>
                </c:pt>
                <c:pt idx="327">
                  <c:v>35217</c:v>
                </c:pt>
                <c:pt idx="328">
                  <c:v>35186</c:v>
                </c:pt>
                <c:pt idx="329">
                  <c:v>35156</c:v>
                </c:pt>
                <c:pt idx="330">
                  <c:v>35125</c:v>
                </c:pt>
                <c:pt idx="331">
                  <c:v>35096</c:v>
                </c:pt>
                <c:pt idx="332">
                  <c:v>35065</c:v>
                </c:pt>
                <c:pt idx="333">
                  <c:v>35034</c:v>
                </c:pt>
                <c:pt idx="334">
                  <c:v>35004</c:v>
                </c:pt>
                <c:pt idx="335">
                  <c:v>34973</c:v>
                </c:pt>
                <c:pt idx="336">
                  <c:v>34943</c:v>
                </c:pt>
                <c:pt idx="337">
                  <c:v>34912</c:v>
                </c:pt>
                <c:pt idx="338">
                  <c:v>34881</c:v>
                </c:pt>
                <c:pt idx="339">
                  <c:v>34851</c:v>
                </c:pt>
                <c:pt idx="340">
                  <c:v>34820</c:v>
                </c:pt>
                <c:pt idx="341">
                  <c:v>34790</c:v>
                </c:pt>
                <c:pt idx="342">
                  <c:v>34759</c:v>
                </c:pt>
                <c:pt idx="343">
                  <c:v>34731</c:v>
                </c:pt>
                <c:pt idx="344">
                  <c:v>34700</c:v>
                </c:pt>
                <c:pt idx="345">
                  <c:v>34669</c:v>
                </c:pt>
                <c:pt idx="346">
                  <c:v>34639</c:v>
                </c:pt>
                <c:pt idx="347">
                  <c:v>34608</c:v>
                </c:pt>
                <c:pt idx="348">
                  <c:v>34578</c:v>
                </c:pt>
                <c:pt idx="349">
                  <c:v>34547</c:v>
                </c:pt>
                <c:pt idx="350">
                  <c:v>34516</c:v>
                </c:pt>
                <c:pt idx="351">
                  <c:v>34486</c:v>
                </c:pt>
                <c:pt idx="352">
                  <c:v>34455</c:v>
                </c:pt>
                <c:pt idx="353">
                  <c:v>34425</c:v>
                </c:pt>
                <c:pt idx="354">
                  <c:v>34394</c:v>
                </c:pt>
                <c:pt idx="355">
                  <c:v>34366</c:v>
                </c:pt>
                <c:pt idx="356">
                  <c:v>34335</c:v>
                </c:pt>
                <c:pt idx="357">
                  <c:v>34304</c:v>
                </c:pt>
                <c:pt idx="358">
                  <c:v>34274</c:v>
                </c:pt>
                <c:pt idx="359">
                  <c:v>34243</c:v>
                </c:pt>
                <c:pt idx="360">
                  <c:v>34213</c:v>
                </c:pt>
                <c:pt idx="361">
                  <c:v>34182</c:v>
                </c:pt>
                <c:pt idx="362">
                  <c:v>34151</c:v>
                </c:pt>
                <c:pt idx="363">
                  <c:v>34121</c:v>
                </c:pt>
                <c:pt idx="364">
                  <c:v>34090</c:v>
                </c:pt>
                <c:pt idx="365">
                  <c:v>34060</c:v>
                </c:pt>
                <c:pt idx="366">
                  <c:v>34029</c:v>
                </c:pt>
                <c:pt idx="367">
                  <c:v>34001</c:v>
                </c:pt>
                <c:pt idx="368">
                  <c:v>33970</c:v>
                </c:pt>
                <c:pt idx="369">
                  <c:v>33939</c:v>
                </c:pt>
                <c:pt idx="370">
                  <c:v>33909</c:v>
                </c:pt>
                <c:pt idx="371">
                  <c:v>33878</c:v>
                </c:pt>
                <c:pt idx="372">
                  <c:v>33848</c:v>
                </c:pt>
                <c:pt idx="373">
                  <c:v>33817</c:v>
                </c:pt>
                <c:pt idx="374">
                  <c:v>33786</c:v>
                </c:pt>
                <c:pt idx="375">
                  <c:v>33756</c:v>
                </c:pt>
                <c:pt idx="376">
                  <c:v>33725</c:v>
                </c:pt>
                <c:pt idx="377">
                  <c:v>33695</c:v>
                </c:pt>
                <c:pt idx="378">
                  <c:v>33664</c:v>
                </c:pt>
                <c:pt idx="379">
                  <c:v>33635</c:v>
                </c:pt>
                <c:pt idx="380">
                  <c:v>33604</c:v>
                </c:pt>
                <c:pt idx="381">
                  <c:v>33573</c:v>
                </c:pt>
                <c:pt idx="382">
                  <c:v>33543</c:v>
                </c:pt>
                <c:pt idx="383">
                  <c:v>33512</c:v>
                </c:pt>
                <c:pt idx="384">
                  <c:v>33482</c:v>
                </c:pt>
                <c:pt idx="385">
                  <c:v>33451</c:v>
                </c:pt>
                <c:pt idx="386">
                  <c:v>33420</c:v>
                </c:pt>
                <c:pt idx="387">
                  <c:v>33390</c:v>
                </c:pt>
                <c:pt idx="388">
                  <c:v>33359</c:v>
                </c:pt>
                <c:pt idx="389">
                  <c:v>33329</c:v>
                </c:pt>
                <c:pt idx="390">
                  <c:v>33298</c:v>
                </c:pt>
                <c:pt idx="391">
                  <c:v>33270</c:v>
                </c:pt>
                <c:pt idx="392">
                  <c:v>33239</c:v>
                </c:pt>
                <c:pt idx="393">
                  <c:v>33208</c:v>
                </c:pt>
                <c:pt idx="394">
                  <c:v>33178</c:v>
                </c:pt>
                <c:pt idx="395">
                  <c:v>33147</c:v>
                </c:pt>
                <c:pt idx="396">
                  <c:v>33117</c:v>
                </c:pt>
                <c:pt idx="397">
                  <c:v>33086</c:v>
                </c:pt>
                <c:pt idx="398">
                  <c:v>33055</c:v>
                </c:pt>
                <c:pt idx="399">
                  <c:v>33025</c:v>
                </c:pt>
                <c:pt idx="400">
                  <c:v>32994</c:v>
                </c:pt>
                <c:pt idx="401">
                  <c:v>32964</c:v>
                </c:pt>
                <c:pt idx="402">
                  <c:v>32933</c:v>
                </c:pt>
                <c:pt idx="403">
                  <c:v>32905</c:v>
                </c:pt>
                <c:pt idx="404">
                  <c:v>32874</c:v>
                </c:pt>
                <c:pt idx="405">
                  <c:v>32843</c:v>
                </c:pt>
                <c:pt idx="406">
                  <c:v>32813</c:v>
                </c:pt>
                <c:pt idx="407">
                  <c:v>32782</c:v>
                </c:pt>
                <c:pt idx="408">
                  <c:v>32752</c:v>
                </c:pt>
                <c:pt idx="409">
                  <c:v>32721</c:v>
                </c:pt>
                <c:pt idx="410">
                  <c:v>32690</c:v>
                </c:pt>
                <c:pt idx="411">
                  <c:v>32660</c:v>
                </c:pt>
                <c:pt idx="412">
                  <c:v>32629</c:v>
                </c:pt>
                <c:pt idx="413">
                  <c:v>32599</c:v>
                </c:pt>
                <c:pt idx="414">
                  <c:v>32568</c:v>
                </c:pt>
                <c:pt idx="415">
                  <c:v>32540</c:v>
                </c:pt>
                <c:pt idx="416">
                  <c:v>32509</c:v>
                </c:pt>
                <c:pt idx="417">
                  <c:v>32478</c:v>
                </c:pt>
                <c:pt idx="418">
                  <c:v>32448</c:v>
                </c:pt>
                <c:pt idx="419">
                  <c:v>32417</c:v>
                </c:pt>
                <c:pt idx="420">
                  <c:v>32387</c:v>
                </c:pt>
                <c:pt idx="421">
                  <c:v>32356</c:v>
                </c:pt>
                <c:pt idx="422">
                  <c:v>32325</c:v>
                </c:pt>
                <c:pt idx="423">
                  <c:v>32295</c:v>
                </c:pt>
                <c:pt idx="424">
                  <c:v>32264</c:v>
                </c:pt>
                <c:pt idx="425">
                  <c:v>32234</c:v>
                </c:pt>
                <c:pt idx="426">
                  <c:v>32203</c:v>
                </c:pt>
                <c:pt idx="427">
                  <c:v>32174</c:v>
                </c:pt>
                <c:pt idx="428">
                  <c:v>32143</c:v>
                </c:pt>
                <c:pt idx="429">
                  <c:v>32112</c:v>
                </c:pt>
                <c:pt idx="430">
                  <c:v>32082</c:v>
                </c:pt>
                <c:pt idx="431">
                  <c:v>32051</c:v>
                </c:pt>
                <c:pt idx="432">
                  <c:v>32021</c:v>
                </c:pt>
                <c:pt idx="433">
                  <c:v>31990</c:v>
                </c:pt>
                <c:pt idx="434">
                  <c:v>31959</c:v>
                </c:pt>
                <c:pt idx="435">
                  <c:v>31929</c:v>
                </c:pt>
                <c:pt idx="436">
                  <c:v>31898</c:v>
                </c:pt>
                <c:pt idx="437">
                  <c:v>31868</c:v>
                </c:pt>
                <c:pt idx="438">
                  <c:v>31837</c:v>
                </c:pt>
                <c:pt idx="439">
                  <c:v>31809</c:v>
                </c:pt>
                <c:pt idx="440">
                  <c:v>31778</c:v>
                </c:pt>
                <c:pt idx="441">
                  <c:v>31747</c:v>
                </c:pt>
                <c:pt idx="442">
                  <c:v>31717</c:v>
                </c:pt>
                <c:pt idx="443">
                  <c:v>31686</c:v>
                </c:pt>
                <c:pt idx="444">
                  <c:v>31656</c:v>
                </c:pt>
                <c:pt idx="445">
                  <c:v>31625</c:v>
                </c:pt>
                <c:pt idx="446">
                  <c:v>31594</c:v>
                </c:pt>
                <c:pt idx="447">
                  <c:v>31564</c:v>
                </c:pt>
                <c:pt idx="448">
                  <c:v>31533</c:v>
                </c:pt>
                <c:pt idx="449">
                  <c:v>31503</c:v>
                </c:pt>
                <c:pt idx="450">
                  <c:v>31472</c:v>
                </c:pt>
                <c:pt idx="451">
                  <c:v>31444</c:v>
                </c:pt>
                <c:pt idx="452">
                  <c:v>31413</c:v>
                </c:pt>
                <c:pt idx="453">
                  <c:v>31382</c:v>
                </c:pt>
                <c:pt idx="454">
                  <c:v>31352</c:v>
                </c:pt>
                <c:pt idx="455">
                  <c:v>31321</c:v>
                </c:pt>
                <c:pt idx="456">
                  <c:v>31291</c:v>
                </c:pt>
                <c:pt idx="457">
                  <c:v>31260</c:v>
                </c:pt>
                <c:pt idx="458">
                  <c:v>31229</c:v>
                </c:pt>
                <c:pt idx="459">
                  <c:v>31199</c:v>
                </c:pt>
                <c:pt idx="460">
                  <c:v>31168</c:v>
                </c:pt>
                <c:pt idx="461">
                  <c:v>31138</c:v>
                </c:pt>
                <c:pt idx="462">
                  <c:v>31107</c:v>
                </c:pt>
                <c:pt idx="463">
                  <c:v>31079</c:v>
                </c:pt>
                <c:pt idx="464">
                  <c:v>31048</c:v>
                </c:pt>
                <c:pt idx="465">
                  <c:v>31017</c:v>
                </c:pt>
                <c:pt idx="466">
                  <c:v>30987</c:v>
                </c:pt>
                <c:pt idx="467">
                  <c:v>30956</c:v>
                </c:pt>
                <c:pt idx="468">
                  <c:v>30926</c:v>
                </c:pt>
                <c:pt idx="469">
                  <c:v>30895</c:v>
                </c:pt>
                <c:pt idx="470">
                  <c:v>30864</c:v>
                </c:pt>
                <c:pt idx="471">
                  <c:v>30834</c:v>
                </c:pt>
                <c:pt idx="472">
                  <c:v>30803</c:v>
                </c:pt>
                <c:pt idx="473">
                  <c:v>30773</c:v>
                </c:pt>
                <c:pt idx="474">
                  <c:v>30742</c:v>
                </c:pt>
                <c:pt idx="475">
                  <c:v>30713</c:v>
                </c:pt>
                <c:pt idx="476">
                  <c:v>30682</c:v>
                </c:pt>
                <c:pt idx="477">
                  <c:v>30651</c:v>
                </c:pt>
                <c:pt idx="478">
                  <c:v>30621</c:v>
                </c:pt>
                <c:pt idx="479">
                  <c:v>30590</c:v>
                </c:pt>
                <c:pt idx="480">
                  <c:v>30560</c:v>
                </c:pt>
                <c:pt idx="481">
                  <c:v>30529</c:v>
                </c:pt>
                <c:pt idx="482">
                  <c:v>30498</c:v>
                </c:pt>
                <c:pt idx="483">
                  <c:v>30468</c:v>
                </c:pt>
                <c:pt idx="484">
                  <c:v>30437</c:v>
                </c:pt>
                <c:pt idx="485">
                  <c:v>30407</c:v>
                </c:pt>
                <c:pt idx="486">
                  <c:v>30376</c:v>
                </c:pt>
                <c:pt idx="487">
                  <c:v>30348</c:v>
                </c:pt>
                <c:pt idx="488">
                  <c:v>30317</c:v>
                </c:pt>
                <c:pt idx="489">
                  <c:v>30286</c:v>
                </c:pt>
                <c:pt idx="490">
                  <c:v>30256</c:v>
                </c:pt>
                <c:pt idx="491">
                  <c:v>30225</c:v>
                </c:pt>
                <c:pt idx="492">
                  <c:v>30195</c:v>
                </c:pt>
                <c:pt idx="493">
                  <c:v>30164</c:v>
                </c:pt>
                <c:pt idx="494">
                  <c:v>30133</c:v>
                </c:pt>
                <c:pt idx="495">
                  <c:v>30103</c:v>
                </c:pt>
                <c:pt idx="496">
                  <c:v>30072</c:v>
                </c:pt>
                <c:pt idx="497">
                  <c:v>30042</c:v>
                </c:pt>
                <c:pt idx="498">
                  <c:v>30011</c:v>
                </c:pt>
                <c:pt idx="499">
                  <c:v>29983</c:v>
                </c:pt>
                <c:pt idx="500">
                  <c:v>29952</c:v>
                </c:pt>
                <c:pt idx="501">
                  <c:v>29921</c:v>
                </c:pt>
                <c:pt idx="502">
                  <c:v>29891</c:v>
                </c:pt>
                <c:pt idx="503">
                  <c:v>29860</c:v>
                </c:pt>
                <c:pt idx="504">
                  <c:v>29830</c:v>
                </c:pt>
                <c:pt idx="505">
                  <c:v>29799</c:v>
                </c:pt>
                <c:pt idx="506">
                  <c:v>29768</c:v>
                </c:pt>
                <c:pt idx="507">
                  <c:v>29738</c:v>
                </c:pt>
                <c:pt idx="508">
                  <c:v>29707</c:v>
                </c:pt>
                <c:pt idx="509">
                  <c:v>29677</c:v>
                </c:pt>
                <c:pt idx="510">
                  <c:v>29646</c:v>
                </c:pt>
                <c:pt idx="511">
                  <c:v>29618</c:v>
                </c:pt>
                <c:pt idx="512">
                  <c:v>29587</c:v>
                </c:pt>
                <c:pt idx="513">
                  <c:v>29556</c:v>
                </c:pt>
                <c:pt idx="514">
                  <c:v>29526</c:v>
                </c:pt>
                <c:pt idx="515">
                  <c:v>29495</c:v>
                </c:pt>
                <c:pt idx="516">
                  <c:v>29465</c:v>
                </c:pt>
                <c:pt idx="517">
                  <c:v>29434</c:v>
                </c:pt>
                <c:pt idx="518">
                  <c:v>29403</c:v>
                </c:pt>
                <c:pt idx="519">
                  <c:v>29373</c:v>
                </c:pt>
                <c:pt idx="520">
                  <c:v>29342</c:v>
                </c:pt>
                <c:pt idx="521">
                  <c:v>29312</c:v>
                </c:pt>
                <c:pt idx="522">
                  <c:v>29281</c:v>
                </c:pt>
                <c:pt idx="523">
                  <c:v>29252</c:v>
                </c:pt>
                <c:pt idx="524">
                  <c:v>29221</c:v>
                </c:pt>
                <c:pt idx="525">
                  <c:v>29190</c:v>
                </c:pt>
                <c:pt idx="526">
                  <c:v>29160</c:v>
                </c:pt>
                <c:pt idx="527">
                  <c:v>29129</c:v>
                </c:pt>
                <c:pt idx="528">
                  <c:v>29099</c:v>
                </c:pt>
                <c:pt idx="529">
                  <c:v>29068</c:v>
                </c:pt>
                <c:pt idx="530">
                  <c:v>29037</c:v>
                </c:pt>
                <c:pt idx="531">
                  <c:v>29007</c:v>
                </c:pt>
                <c:pt idx="532">
                  <c:v>28976</c:v>
                </c:pt>
                <c:pt idx="533">
                  <c:v>28946</c:v>
                </c:pt>
                <c:pt idx="534">
                  <c:v>28915</c:v>
                </c:pt>
                <c:pt idx="535">
                  <c:v>28887</c:v>
                </c:pt>
                <c:pt idx="536">
                  <c:v>28856</c:v>
                </c:pt>
                <c:pt idx="537">
                  <c:v>28825</c:v>
                </c:pt>
                <c:pt idx="538">
                  <c:v>28795</c:v>
                </c:pt>
                <c:pt idx="539">
                  <c:v>28764</c:v>
                </c:pt>
                <c:pt idx="540">
                  <c:v>28734</c:v>
                </c:pt>
                <c:pt idx="541">
                  <c:v>28703</c:v>
                </c:pt>
                <c:pt idx="542">
                  <c:v>28672</c:v>
                </c:pt>
                <c:pt idx="543">
                  <c:v>28642</c:v>
                </c:pt>
                <c:pt idx="544">
                  <c:v>28611</c:v>
                </c:pt>
                <c:pt idx="545">
                  <c:v>28581</c:v>
                </c:pt>
                <c:pt idx="546">
                  <c:v>28550</c:v>
                </c:pt>
                <c:pt idx="547">
                  <c:v>28522</c:v>
                </c:pt>
                <c:pt idx="548">
                  <c:v>28491</c:v>
                </c:pt>
                <c:pt idx="549">
                  <c:v>28460</c:v>
                </c:pt>
                <c:pt idx="550">
                  <c:v>28430</c:v>
                </c:pt>
                <c:pt idx="551">
                  <c:v>28399</c:v>
                </c:pt>
                <c:pt idx="552">
                  <c:v>28369</c:v>
                </c:pt>
                <c:pt idx="553">
                  <c:v>28338</c:v>
                </c:pt>
                <c:pt idx="554">
                  <c:v>28307</c:v>
                </c:pt>
                <c:pt idx="555">
                  <c:v>28277</c:v>
                </c:pt>
                <c:pt idx="556">
                  <c:v>28246</c:v>
                </c:pt>
                <c:pt idx="557">
                  <c:v>28216</c:v>
                </c:pt>
                <c:pt idx="558">
                  <c:v>28185</c:v>
                </c:pt>
                <c:pt idx="559">
                  <c:v>28157</c:v>
                </c:pt>
                <c:pt idx="560">
                  <c:v>28126</c:v>
                </c:pt>
                <c:pt idx="561">
                  <c:v>28095</c:v>
                </c:pt>
                <c:pt idx="562">
                  <c:v>28065</c:v>
                </c:pt>
                <c:pt idx="563">
                  <c:v>28034</c:v>
                </c:pt>
                <c:pt idx="564">
                  <c:v>28004</c:v>
                </c:pt>
                <c:pt idx="565">
                  <c:v>27973</c:v>
                </c:pt>
                <c:pt idx="566">
                  <c:v>27942</c:v>
                </c:pt>
                <c:pt idx="567">
                  <c:v>27912</c:v>
                </c:pt>
                <c:pt idx="568">
                  <c:v>27881</c:v>
                </c:pt>
                <c:pt idx="569">
                  <c:v>27851</c:v>
                </c:pt>
                <c:pt idx="570">
                  <c:v>27820</c:v>
                </c:pt>
                <c:pt idx="571">
                  <c:v>27791</c:v>
                </c:pt>
                <c:pt idx="572">
                  <c:v>27760</c:v>
                </c:pt>
                <c:pt idx="573">
                  <c:v>27729</c:v>
                </c:pt>
                <c:pt idx="574">
                  <c:v>27699</c:v>
                </c:pt>
                <c:pt idx="575">
                  <c:v>27668</c:v>
                </c:pt>
                <c:pt idx="576">
                  <c:v>27638</c:v>
                </c:pt>
                <c:pt idx="577">
                  <c:v>27607</c:v>
                </c:pt>
                <c:pt idx="578">
                  <c:v>27576</c:v>
                </c:pt>
                <c:pt idx="579">
                  <c:v>27546</c:v>
                </c:pt>
                <c:pt idx="580">
                  <c:v>27515</c:v>
                </c:pt>
                <c:pt idx="581">
                  <c:v>27485</c:v>
                </c:pt>
                <c:pt idx="582">
                  <c:v>27454</c:v>
                </c:pt>
                <c:pt idx="583">
                  <c:v>27426</c:v>
                </c:pt>
                <c:pt idx="584">
                  <c:v>27395</c:v>
                </c:pt>
                <c:pt idx="585">
                  <c:v>27364</c:v>
                </c:pt>
                <c:pt idx="586">
                  <c:v>27334</c:v>
                </c:pt>
                <c:pt idx="587">
                  <c:v>27303</c:v>
                </c:pt>
                <c:pt idx="588">
                  <c:v>27273</c:v>
                </c:pt>
                <c:pt idx="589">
                  <c:v>27242</c:v>
                </c:pt>
                <c:pt idx="590">
                  <c:v>27211</c:v>
                </c:pt>
                <c:pt idx="591">
                  <c:v>27181</c:v>
                </c:pt>
                <c:pt idx="592">
                  <c:v>27150</c:v>
                </c:pt>
                <c:pt idx="593">
                  <c:v>27120</c:v>
                </c:pt>
                <c:pt idx="594">
                  <c:v>27089</c:v>
                </c:pt>
                <c:pt idx="595">
                  <c:v>27061</c:v>
                </c:pt>
                <c:pt idx="596">
                  <c:v>27030</c:v>
                </c:pt>
                <c:pt idx="597">
                  <c:v>26999</c:v>
                </c:pt>
                <c:pt idx="598">
                  <c:v>26969</c:v>
                </c:pt>
                <c:pt idx="599">
                  <c:v>26938</c:v>
                </c:pt>
                <c:pt idx="600">
                  <c:v>26908</c:v>
                </c:pt>
                <c:pt idx="601">
                  <c:v>26877</c:v>
                </c:pt>
                <c:pt idx="602">
                  <c:v>26846</c:v>
                </c:pt>
                <c:pt idx="603">
                  <c:v>26816</c:v>
                </c:pt>
                <c:pt idx="604">
                  <c:v>26785</c:v>
                </c:pt>
                <c:pt idx="605">
                  <c:v>26755</c:v>
                </c:pt>
                <c:pt idx="606">
                  <c:v>26724</c:v>
                </c:pt>
                <c:pt idx="607">
                  <c:v>26696</c:v>
                </c:pt>
                <c:pt idx="608">
                  <c:v>26665</c:v>
                </c:pt>
                <c:pt idx="609">
                  <c:v>26634</c:v>
                </c:pt>
                <c:pt idx="610">
                  <c:v>26604</c:v>
                </c:pt>
                <c:pt idx="611">
                  <c:v>26573</c:v>
                </c:pt>
                <c:pt idx="612">
                  <c:v>26543</c:v>
                </c:pt>
                <c:pt idx="613">
                  <c:v>26512</c:v>
                </c:pt>
                <c:pt idx="614">
                  <c:v>26481</c:v>
                </c:pt>
                <c:pt idx="615">
                  <c:v>26451</c:v>
                </c:pt>
                <c:pt idx="616">
                  <c:v>26420</c:v>
                </c:pt>
                <c:pt idx="617">
                  <c:v>26390</c:v>
                </c:pt>
                <c:pt idx="618">
                  <c:v>26359</c:v>
                </c:pt>
                <c:pt idx="619">
                  <c:v>26330</c:v>
                </c:pt>
                <c:pt idx="620">
                  <c:v>26299</c:v>
                </c:pt>
                <c:pt idx="621">
                  <c:v>26268</c:v>
                </c:pt>
                <c:pt idx="622">
                  <c:v>26238</c:v>
                </c:pt>
                <c:pt idx="623">
                  <c:v>26207</c:v>
                </c:pt>
                <c:pt idx="624">
                  <c:v>26177</c:v>
                </c:pt>
                <c:pt idx="625">
                  <c:v>26146</c:v>
                </c:pt>
                <c:pt idx="626">
                  <c:v>26115</c:v>
                </c:pt>
                <c:pt idx="627">
                  <c:v>26085</c:v>
                </c:pt>
                <c:pt idx="628">
                  <c:v>26054</c:v>
                </c:pt>
                <c:pt idx="629">
                  <c:v>26024</c:v>
                </c:pt>
                <c:pt idx="630">
                  <c:v>25993</c:v>
                </c:pt>
                <c:pt idx="631">
                  <c:v>25965</c:v>
                </c:pt>
                <c:pt idx="632">
                  <c:v>25934</c:v>
                </c:pt>
                <c:pt idx="633">
                  <c:v>25903</c:v>
                </c:pt>
                <c:pt idx="634">
                  <c:v>25873</c:v>
                </c:pt>
                <c:pt idx="635">
                  <c:v>25842</c:v>
                </c:pt>
                <c:pt idx="636">
                  <c:v>25812</c:v>
                </c:pt>
                <c:pt idx="637">
                  <c:v>25781</c:v>
                </c:pt>
                <c:pt idx="638">
                  <c:v>25750</c:v>
                </c:pt>
                <c:pt idx="639">
                  <c:v>25720</c:v>
                </c:pt>
                <c:pt idx="640">
                  <c:v>25689</c:v>
                </c:pt>
                <c:pt idx="641">
                  <c:v>25659</c:v>
                </c:pt>
                <c:pt idx="642">
                  <c:v>25628</c:v>
                </c:pt>
                <c:pt idx="643">
                  <c:v>25600</c:v>
                </c:pt>
                <c:pt idx="644">
                  <c:v>25569</c:v>
                </c:pt>
                <c:pt idx="645">
                  <c:v>25538</c:v>
                </c:pt>
                <c:pt idx="646">
                  <c:v>25508</c:v>
                </c:pt>
                <c:pt idx="647">
                  <c:v>25477</c:v>
                </c:pt>
                <c:pt idx="648">
                  <c:v>25447</c:v>
                </c:pt>
                <c:pt idx="649">
                  <c:v>25416</c:v>
                </c:pt>
                <c:pt idx="650">
                  <c:v>25385</c:v>
                </c:pt>
                <c:pt idx="651">
                  <c:v>25355</c:v>
                </c:pt>
                <c:pt idx="652">
                  <c:v>25324</c:v>
                </c:pt>
                <c:pt idx="653">
                  <c:v>25294</c:v>
                </c:pt>
                <c:pt idx="654">
                  <c:v>25263</c:v>
                </c:pt>
                <c:pt idx="655">
                  <c:v>25235</c:v>
                </c:pt>
                <c:pt idx="656">
                  <c:v>25204</c:v>
                </c:pt>
                <c:pt idx="657">
                  <c:v>25173</c:v>
                </c:pt>
                <c:pt idx="658">
                  <c:v>25143</c:v>
                </c:pt>
                <c:pt idx="659">
                  <c:v>25112</c:v>
                </c:pt>
                <c:pt idx="660">
                  <c:v>25082</c:v>
                </c:pt>
                <c:pt idx="661">
                  <c:v>25051</c:v>
                </c:pt>
                <c:pt idx="662">
                  <c:v>25020</c:v>
                </c:pt>
                <c:pt idx="663">
                  <c:v>24990</c:v>
                </c:pt>
                <c:pt idx="664">
                  <c:v>24959</c:v>
                </c:pt>
                <c:pt idx="665">
                  <c:v>24929</c:v>
                </c:pt>
                <c:pt idx="666">
                  <c:v>24898</c:v>
                </c:pt>
                <c:pt idx="667">
                  <c:v>24869</c:v>
                </c:pt>
                <c:pt idx="668">
                  <c:v>24838</c:v>
                </c:pt>
                <c:pt idx="669">
                  <c:v>24807</c:v>
                </c:pt>
                <c:pt idx="670">
                  <c:v>24777</c:v>
                </c:pt>
                <c:pt idx="671">
                  <c:v>24746</c:v>
                </c:pt>
                <c:pt idx="672">
                  <c:v>24716</c:v>
                </c:pt>
                <c:pt idx="673">
                  <c:v>24685</c:v>
                </c:pt>
                <c:pt idx="674">
                  <c:v>24654</c:v>
                </c:pt>
                <c:pt idx="675">
                  <c:v>24624</c:v>
                </c:pt>
                <c:pt idx="676">
                  <c:v>24593</c:v>
                </c:pt>
                <c:pt idx="677">
                  <c:v>24563</c:v>
                </c:pt>
                <c:pt idx="678">
                  <c:v>24532</c:v>
                </c:pt>
                <c:pt idx="679">
                  <c:v>24504</c:v>
                </c:pt>
                <c:pt idx="680">
                  <c:v>24473</c:v>
                </c:pt>
                <c:pt idx="681">
                  <c:v>24442</c:v>
                </c:pt>
                <c:pt idx="682">
                  <c:v>24412</c:v>
                </c:pt>
                <c:pt idx="683">
                  <c:v>24381</c:v>
                </c:pt>
                <c:pt idx="684">
                  <c:v>24351</c:v>
                </c:pt>
                <c:pt idx="685">
                  <c:v>24320</c:v>
                </c:pt>
                <c:pt idx="686">
                  <c:v>24289</c:v>
                </c:pt>
                <c:pt idx="687">
                  <c:v>24259</c:v>
                </c:pt>
                <c:pt idx="688">
                  <c:v>24228</c:v>
                </c:pt>
                <c:pt idx="689">
                  <c:v>24198</c:v>
                </c:pt>
                <c:pt idx="690">
                  <c:v>24167</c:v>
                </c:pt>
                <c:pt idx="691">
                  <c:v>24139</c:v>
                </c:pt>
                <c:pt idx="692">
                  <c:v>24108</c:v>
                </c:pt>
                <c:pt idx="693">
                  <c:v>24077</c:v>
                </c:pt>
                <c:pt idx="694">
                  <c:v>24047</c:v>
                </c:pt>
                <c:pt idx="695">
                  <c:v>24016</c:v>
                </c:pt>
                <c:pt idx="696">
                  <c:v>23986</c:v>
                </c:pt>
                <c:pt idx="697">
                  <c:v>23955</c:v>
                </c:pt>
                <c:pt idx="698">
                  <c:v>23924</c:v>
                </c:pt>
                <c:pt idx="699">
                  <c:v>23894</c:v>
                </c:pt>
                <c:pt idx="700">
                  <c:v>23863</c:v>
                </c:pt>
                <c:pt idx="701">
                  <c:v>23833</c:v>
                </c:pt>
                <c:pt idx="702">
                  <c:v>23802</c:v>
                </c:pt>
                <c:pt idx="703">
                  <c:v>23774</c:v>
                </c:pt>
                <c:pt idx="704">
                  <c:v>23743</c:v>
                </c:pt>
                <c:pt idx="705">
                  <c:v>23712</c:v>
                </c:pt>
                <c:pt idx="706">
                  <c:v>23682</c:v>
                </c:pt>
                <c:pt idx="707">
                  <c:v>23651</c:v>
                </c:pt>
                <c:pt idx="708">
                  <c:v>23621</c:v>
                </c:pt>
                <c:pt idx="709">
                  <c:v>23590</c:v>
                </c:pt>
                <c:pt idx="710">
                  <c:v>23559</c:v>
                </c:pt>
                <c:pt idx="711">
                  <c:v>23529</c:v>
                </c:pt>
                <c:pt idx="712">
                  <c:v>23498</c:v>
                </c:pt>
                <c:pt idx="713">
                  <c:v>23468</c:v>
                </c:pt>
                <c:pt idx="714">
                  <c:v>23437</c:v>
                </c:pt>
                <c:pt idx="715">
                  <c:v>23408</c:v>
                </c:pt>
                <c:pt idx="716">
                  <c:v>23377</c:v>
                </c:pt>
                <c:pt idx="717">
                  <c:v>23346</c:v>
                </c:pt>
                <c:pt idx="718">
                  <c:v>23316</c:v>
                </c:pt>
                <c:pt idx="719">
                  <c:v>23285</c:v>
                </c:pt>
                <c:pt idx="720">
                  <c:v>23255</c:v>
                </c:pt>
                <c:pt idx="721">
                  <c:v>23224</c:v>
                </c:pt>
                <c:pt idx="722">
                  <c:v>23193</c:v>
                </c:pt>
                <c:pt idx="723">
                  <c:v>23163</c:v>
                </c:pt>
                <c:pt idx="724">
                  <c:v>23132</c:v>
                </c:pt>
                <c:pt idx="725">
                  <c:v>23102</c:v>
                </c:pt>
                <c:pt idx="726">
                  <c:v>23071</c:v>
                </c:pt>
                <c:pt idx="727">
                  <c:v>23043</c:v>
                </c:pt>
                <c:pt idx="728">
                  <c:v>23012</c:v>
                </c:pt>
                <c:pt idx="729">
                  <c:v>22981</c:v>
                </c:pt>
                <c:pt idx="730">
                  <c:v>22951</c:v>
                </c:pt>
                <c:pt idx="731">
                  <c:v>22920</c:v>
                </c:pt>
                <c:pt idx="732">
                  <c:v>22890</c:v>
                </c:pt>
                <c:pt idx="733">
                  <c:v>22859</c:v>
                </c:pt>
                <c:pt idx="734">
                  <c:v>22828</c:v>
                </c:pt>
                <c:pt idx="735">
                  <c:v>22798</c:v>
                </c:pt>
                <c:pt idx="736">
                  <c:v>22767</c:v>
                </c:pt>
                <c:pt idx="737">
                  <c:v>22737</c:v>
                </c:pt>
                <c:pt idx="738">
                  <c:v>22706</c:v>
                </c:pt>
                <c:pt idx="739">
                  <c:v>22678</c:v>
                </c:pt>
                <c:pt idx="740">
                  <c:v>22647</c:v>
                </c:pt>
                <c:pt idx="741">
                  <c:v>22616</c:v>
                </c:pt>
                <c:pt idx="742">
                  <c:v>22586</c:v>
                </c:pt>
                <c:pt idx="743">
                  <c:v>22555</c:v>
                </c:pt>
                <c:pt idx="744">
                  <c:v>22525</c:v>
                </c:pt>
                <c:pt idx="745">
                  <c:v>22494</c:v>
                </c:pt>
                <c:pt idx="746">
                  <c:v>22463</c:v>
                </c:pt>
                <c:pt idx="747">
                  <c:v>22433</c:v>
                </c:pt>
                <c:pt idx="748">
                  <c:v>22402</c:v>
                </c:pt>
                <c:pt idx="749">
                  <c:v>22372</c:v>
                </c:pt>
                <c:pt idx="750">
                  <c:v>22341</c:v>
                </c:pt>
                <c:pt idx="751">
                  <c:v>22313</c:v>
                </c:pt>
                <c:pt idx="752">
                  <c:v>22282</c:v>
                </c:pt>
                <c:pt idx="753">
                  <c:v>22251</c:v>
                </c:pt>
                <c:pt idx="754">
                  <c:v>22221</c:v>
                </c:pt>
                <c:pt idx="755">
                  <c:v>22190</c:v>
                </c:pt>
                <c:pt idx="756">
                  <c:v>22160</c:v>
                </c:pt>
                <c:pt idx="757">
                  <c:v>22129</c:v>
                </c:pt>
                <c:pt idx="758">
                  <c:v>22098</c:v>
                </c:pt>
              </c:numCache>
            </c:numRef>
          </c:cat>
          <c:val>
            <c:numRef>
              <c:f>Data!$B$2:$B$760</c:f>
              <c:numCache>
                <c:formatCode>General</c:formatCode>
                <c:ptCount val="759"/>
                <c:pt idx="0">
                  <c:v>20754.900000000001</c:v>
                </c:pt>
                <c:pt idx="1">
                  <c:v>20825.3</c:v>
                </c:pt>
                <c:pt idx="2">
                  <c:v>20863.7</c:v>
                </c:pt>
                <c:pt idx="3">
                  <c:v>20854.400000000001</c:v>
                </c:pt>
                <c:pt idx="4">
                  <c:v>20820.400000000001</c:v>
                </c:pt>
                <c:pt idx="5">
                  <c:v>20705.7</c:v>
                </c:pt>
                <c:pt idx="6">
                  <c:v>20876.3</c:v>
                </c:pt>
                <c:pt idx="7">
                  <c:v>21100.9</c:v>
                </c:pt>
                <c:pt idx="8">
                  <c:v>21222.3</c:v>
                </c:pt>
                <c:pt idx="9">
                  <c:v>21358.2</c:v>
                </c:pt>
                <c:pt idx="10">
                  <c:v>21399.3</c:v>
                </c:pt>
                <c:pt idx="11">
                  <c:v>21433.3</c:v>
                </c:pt>
                <c:pt idx="12">
                  <c:v>21525.200000000001</c:v>
                </c:pt>
                <c:pt idx="13">
                  <c:v>21659.9</c:v>
                </c:pt>
                <c:pt idx="14">
                  <c:v>21703.599999999999</c:v>
                </c:pt>
                <c:pt idx="15">
                  <c:v>21666.400000000001</c:v>
                </c:pt>
                <c:pt idx="16">
                  <c:v>21665.599999999999</c:v>
                </c:pt>
                <c:pt idx="17">
                  <c:v>21677.200000000001</c:v>
                </c:pt>
                <c:pt idx="18">
                  <c:v>21697.599999999999</c:v>
                </c:pt>
                <c:pt idx="19">
                  <c:v>21570.5</c:v>
                </c:pt>
                <c:pt idx="20">
                  <c:v>21562.1</c:v>
                </c:pt>
                <c:pt idx="21">
                  <c:v>21549.3</c:v>
                </c:pt>
                <c:pt idx="22">
                  <c:v>21316.3</c:v>
                </c:pt>
                <c:pt idx="23">
                  <c:v>21116.3</c:v>
                </c:pt>
                <c:pt idx="24">
                  <c:v>20964.3</c:v>
                </c:pt>
                <c:pt idx="25">
                  <c:v>20847.900000000001</c:v>
                </c:pt>
                <c:pt idx="26">
                  <c:v>20663</c:v>
                </c:pt>
                <c:pt idx="27">
                  <c:v>20506.599999999999</c:v>
                </c:pt>
                <c:pt idx="28">
                  <c:v>20431.099999999999</c:v>
                </c:pt>
                <c:pt idx="29">
                  <c:v>20116.900000000001</c:v>
                </c:pt>
                <c:pt idx="30">
                  <c:v>19841</c:v>
                </c:pt>
                <c:pt idx="31">
                  <c:v>19600.5</c:v>
                </c:pt>
                <c:pt idx="32">
                  <c:v>19357</c:v>
                </c:pt>
                <c:pt idx="33">
                  <c:v>19114.400000000001</c:v>
                </c:pt>
                <c:pt idx="34">
                  <c:v>18949.3</c:v>
                </c:pt>
                <c:pt idx="35">
                  <c:v>18729.099999999999</c:v>
                </c:pt>
                <c:pt idx="36">
                  <c:v>18577.3</c:v>
                </c:pt>
                <c:pt idx="37">
                  <c:v>18346</c:v>
                </c:pt>
                <c:pt idx="38">
                  <c:v>18286.3</c:v>
                </c:pt>
                <c:pt idx="39">
                  <c:v>18131.7</c:v>
                </c:pt>
                <c:pt idx="40">
                  <c:v>17851.099999999999</c:v>
                </c:pt>
                <c:pt idx="41">
                  <c:v>16997.599999999999</c:v>
                </c:pt>
                <c:pt idx="42">
                  <c:v>15978.7</c:v>
                </c:pt>
                <c:pt idx="43">
                  <c:v>15450.3</c:v>
                </c:pt>
                <c:pt idx="44">
                  <c:v>15396</c:v>
                </c:pt>
                <c:pt idx="45">
                  <c:v>15320.7</c:v>
                </c:pt>
                <c:pt idx="46">
                  <c:v>15242.2</c:v>
                </c:pt>
                <c:pt idx="47">
                  <c:v>15140.8</c:v>
                </c:pt>
                <c:pt idx="48">
                  <c:v>15008.1</c:v>
                </c:pt>
                <c:pt idx="49">
                  <c:v>14914.6</c:v>
                </c:pt>
                <c:pt idx="50">
                  <c:v>14840.6</c:v>
                </c:pt>
                <c:pt idx="51">
                  <c:v>14757.7</c:v>
                </c:pt>
                <c:pt idx="52">
                  <c:v>14643.2</c:v>
                </c:pt>
                <c:pt idx="53">
                  <c:v>14541</c:v>
                </c:pt>
                <c:pt idx="54">
                  <c:v>14509.9</c:v>
                </c:pt>
                <c:pt idx="55">
                  <c:v>14469.9</c:v>
                </c:pt>
                <c:pt idx="56">
                  <c:v>14430</c:v>
                </c:pt>
                <c:pt idx="57">
                  <c:v>14362.7</c:v>
                </c:pt>
                <c:pt idx="58">
                  <c:v>14236.8</c:v>
                </c:pt>
                <c:pt idx="59">
                  <c:v>14222.5</c:v>
                </c:pt>
                <c:pt idx="60">
                  <c:v>14212.9</c:v>
                </c:pt>
                <c:pt idx="61">
                  <c:v>14181.3</c:v>
                </c:pt>
                <c:pt idx="62">
                  <c:v>14139.2</c:v>
                </c:pt>
                <c:pt idx="63">
                  <c:v>14103.6</c:v>
                </c:pt>
                <c:pt idx="64">
                  <c:v>14047.2</c:v>
                </c:pt>
                <c:pt idx="65">
                  <c:v>13988.8</c:v>
                </c:pt>
                <c:pt idx="66">
                  <c:v>13970.2</c:v>
                </c:pt>
                <c:pt idx="67">
                  <c:v>13912.3</c:v>
                </c:pt>
                <c:pt idx="68">
                  <c:v>13869.7</c:v>
                </c:pt>
                <c:pt idx="69">
                  <c:v>13857.9</c:v>
                </c:pt>
                <c:pt idx="70">
                  <c:v>13799.9</c:v>
                </c:pt>
                <c:pt idx="71">
                  <c:v>13770.1</c:v>
                </c:pt>
                <c:pt idx="72">
                  <c:v>13717.9</c:v>
                </c:pt>
                <c:pt idx="73">
                  <c:v>13673.7</c:v>
                </c:pt>
                <c:pt idx="74">
                  <c:v>13618.7</c:v>
                </c:pt>
                <c:pt idx="75">
                  <c:v>13559.2</c:v>
                </c:pt>
                <c:pt idx="76">
                  <c:v>13538.1</c:v>
                </c:pt>
                <c:pt idx="77">
                  <c:v>13484.9</c:v>
                </c:pt>
                <c:pt idx="78">
                  <c:v>13426.9</c:v>
                </c:pt>
                <c:pt idx="79">
                  <c:v>13358.8</c:v>
                </c:pt>
                <c:pt idx="80">
                  <c:v>13283.4</c:v>
                </c:pt>
                <c:pt idx="81">
                  <c:v>13213.4</c:v>
                </c:pt>
                <c:pt idx="82">
                  <c:v>13173.4</c:v>
                </c:pt>
                <c:pt idx="83">
                  <c:v>13100.5</c:v>
                </c:pt>
                <c:pt idx="84">
                  <c:v>13033.6</c:v>
                </c:pt>
                <c:pt idx="85">
                  <c:v>12972.8</c:v>
                </c:pt>
                <c:pt idx="86">
                  <c:v>12887.7</c:v>
                </c:pt>
                <c:pt idx="87">
                  <c:v>12829.4</c:v>
                </c:pt>
                <c:pt idx="88">
                  <c:v>12766.2</c:v>
                </c:pt>
                <c:pt idx="89">
                  <c:v>12700.4</c:v>
                </c:pt>
                <c:pt idx="90">
                  <c:v>12616.7</c:v>
                </c:pt>
                <c:pt idx="91">
                  <c:v>12556.7</c:v>
                </c:pt>
                <c:pt idx="92">
                  <c:v>12469.9</c:v>
                </c:pt>
                <c:pt idx="93">
                  <c:v>12346.8</c:v>
                </c:pt>
                <c:pt idx="94">
                  <c:v>12284.6</c:v>
                </c:pt>
                <c:pt idx="95">
                  <c:v>12195.9</c:v>
                </c:pt>
                <c:pt idx="96">
                  <c:v>12160.8</c:v>
                </c:pt>
                <c:pt idx="97">
                  <c:v>12101.9</c:v>
                </c:pt>
                <c:pt idx="98">
                  <c:v>12051.3</c:v>
                </c:pt>
                <c:pt idx="99">
                  <c:v>12001.7</c:v>
                </c:pt>
                <c:pt idx="100">
                  <c:v>11957.9</c:v>
                </c:pt>
                <c:pt idx="101">
                  <c:v>11928.9</c:v>
                </c:pt>
                <c:pt idx="102">
                  <c:v>11886.8</c:v>
                </c:pt>
                <c:pt idx="103">
                  <c:v>11879</c:v>
                </c:pt>
                <c:pt idx="104">
                  <c:v>11745.6</c:v>
                </c:pt>
                <c:pt idx="105">
                  <c:v>11684.9</c:v>
                </c:pt>
                <c:pt idx="106">
                  <c:v>11604.8</c:v>
                </c:pt>
                <c:pt idx="107">
                  <c:v>11566</c:v>
                </c:pt>
                <c:pt idx="108">
                  <c:v>11499.8</c:v>
                </c:pt>
                <c:pt idx="109">
                  <c:v>11458.9</c:v>
                </c:pt>
                <c:pt idx="110">
                  <c:v>11429.9</c:v>
                </c:pt>
                <c:pt idx="111">
                  <c:v>11374.9</c:v>
                </c:pt>
                <c:pt idx="112">
                  <c:v>11321</c:v>
                </c:pt>
                <c:pt idx="113">
                  <c:v>11257.7</c:v>
                </c:pt>
                <c:pt idx="114">
                  <c:v>11208.1</c:v>
                </c:pt>
                <c:pt idx="115">
                  <c:v>11178.8</c:v>
                </c:pt>
                <c:pt idx="116">
                  <c:v>11080.8</c:v>
                </c:pt>
                <c:pt idx="117">
                  <c:v>11035</c:v>
                </c:pt>
                <c:pt idx="118">
                  <c:v>10969.7</c:v>
                </c:pt>
                <c:pt idx="119">
                  <c:v>10961.6</c:v>
                </c:pt>
                <c:pt idx="120">
                  <c:v>10837.2</c:v>
                </c:pt>
                <c:pt idx="121">
                  <c:v>10776.6</c:v>
                </c:pt>
                <c:pt idx="122">
                  <c:v>10718.4</c:v>
                </c:pt>
                <c:pt idx="123">
                  <c:v>10678.7</c:v>
                </c:pt>
                <c:pt idx="124">
                  <c:v>10621</c:v>
                </c:pt>
                <c:pt idx="125">
                  <c:v>10586.3</c:v>
                </c:pt>
                <c:pt idx="126">
                  <c:v>10558.3</c:v>
                </c:pt>
                <c:pt idx="127">
                  <c:v>10501.3</c:v>
                </c:pt>
                <c:pt idx="128">
                  <c:v>10482.9</c:v>
                </c:pt>
                <c:pt idx="129">
                  <c:v>10459.700000000001</c:v>
                </c:pt>
                <c:pt idx="130">
                  <c:v>10337.6</c:v>
                </c:pt>
                <c:pt idx="131">
                  <c:v>10267.299999999999</c:v>
                </c:pt>
                <c:pt idx="132">
                  <c:v>10200.799999999999</c:v>
                </c:pt>
                <c:pt idx="133">
                  <c:v>10121.299999999999</c:v>
                </c:pt>
                <c:pt idx="134">
                  <c:v>10051.799999999999</c:v>
                </c:pt>
                <c:pt idx="135">
                  <c:v>9999.2999999999993</c:v>
                </c:pt>
                <c:pt idx="136">
                  <c:v>9928.4</c:v>
                </c:pt>
                <c:pt idx="137">
                  <c:v>9884.6</c:v>
                </c:pt>
                <c:pt idx="138">
                  <c:v>9830.6</c:v>
                </c:pt>
                <c:pt idx="139">
                  <c:v>9785.7000000000007</c:v>
                </c:pt>
                <c:pt idx="140">
                  <c:v>9733.2999999999993</c:v>
                </c:pt>
                <c:pt idx="141">
                  <c:v>9660.1</c:v>
                </c:pt>
                <c:pt idx="142">
                  <c:v>9612.6</c:v>
                </c:pt>
                <c:pt idx="143">
                  <c:v>9562.1</c:v>
                </c:pt>
                <c:pt idx="144">
                  <c:v>9528.2999999999993</c:v>
                </c:pt>
                <c:pt idx="145">
                  <c:v>9507.6</c:v>
                </c:pt>
                <c:pt idx="146">
                  <c:v>9316.6</c:v>
                </c:pt>
                <c:pt idx="147">
                  <c:v>9151</c:v>
                </c:pt>
                <c:pt idx="148">
                  <c:v>9075.5</c:v>
                </c:pt>
                <c:pt idx="149">
                  <c:v>9004.9</c:v>
                </c:pt>
                <c:pt idx="150">
                  <c:v>8943.5</c:v>
                </c:pt>
                <c:pt idx="151">
                  <c:v>8886.9</c:v>
                </c:pt>
                <c:pt idx="152">
                  <c:v>8823.1</c:v>
                </c:pt>
                <c:pt idx="153">
                  <c:v>8801.7999999999993</c:v>
                </c:pt>
                <c:pt idx="154">
                  <c:v>8770</c:v>
                </c:pt>
                <c:pt idx="155">
                  <c:v>8749.4</c:v>
                </c:pt>
                <c:pt idx="156">
                  <c:v>8700.1</c:v>
                </c:pt>
                <c:pt idx="157">
                  <c:v>8669.1</c:v>
                </c:pt>
                <c:pt idx="158">
                  <c:v>8618.7999999999993</c:v>
                </c:pt>
                <c:pt idx="159">
                  <c:v>8609</c:v>
                </c:pt>
                <c:pt idx="160">
                  <c:v>8589.9</c:v>
                </c:pt>
                <c:pt idx="161">
                  <c:v>8535.2000000000007</c:v>
                </c:pt>
                <c:pt idx="162">
                  <c:v>8504.5</c:v>
                </c:pt>
                <c:pt idx="163">
                  <c:v>8507.4</c:v>
                </c:pt>
                <c:pt idx="164">
                  <c:v>8458.1</c:v>
                </c:pt>
                <c:pt idx="165">
                  <c:v>8496</c:v>
                </c:pt>
                <c:pt idx="166">
                  <c:v>8500.7999999999993</c:v>
                </c:pt>
                <c:pt idx="167">
                  <c:v>8471.1</c:v>
                </c:pt>
                <c:pt idx="168">
                  <c:v>8444.2000000000007</c:v>
                </c:pt>
                <c:pt idx="169">
                  <c:v>8445</c:v>
                </c:pt>
                <c:pt idx="170">
                  <c:v>8445.1</c:v>
                </c:pt>
                <c:pt idx="171">
                  <c:v>8440.5</c:v>
                </c:pt>
                <c:pt idx="172">
                  <c:v>8430.7000000000007</c:v>
                </c:pt>
                <c:pt idx="173">
                  <c:v>8372.9</c:v>
                </c:pt>
                <c:pt idx="174">
                  <c:v>8369.2999999999993</c:v>
                </c:pt>
                <c:pt idx="175">
                  <c:v>8303.1</c:v>
                </c:pt>
                <c:pt idx="176">
                  <c:v>8273.7000000000007</c:v>
                </c:pt>
                <c:pt idx="177">
                  <c:v>8192.1</c:v>
                </c:pt>
                <c:pt idx="178">
                  <c:v>8015.8</c:v>
                </c:pt>
                <c:pt idx="179">
                  <c:v>7965.3</c:v>
                </c:pt>
                <c:pt idx="180">
                  <c:v>7859.5</c:v>
                </c:pt>
                <c:pt idx="181">
                  <c:v>7790.2</c:v>
                </c:pt>
                <c:pt idx="182">
                  <c:v>7775.4</c:v>
                </c:pt>
                <c:pt idx="183">
                  <c:v>7728.9</c:v>
                </c:pt>
                <c:pt idx="184">
                  <c:v>7711.2</c:v>
                </c:pt>
                <c:pt idx="185">
                  <c:v>7699.2</c:v>
                </c:pt>
                <c:pt idx="186">
                  <c:v>7656.2</c:v>
                </c:pt>
                <c:pt idx="187">
                  <c:v>7590.6</c:v>
                </c:pt>
                <c:pt idx="188">
                  <c:v>7505.5</c:v>
                </c:pt>
                <c:pt idx="189">
                  <c:v>7471.6</c:v>
                </c:pt>
                <c:pt idx="190">
                  <c:v>7441.8</c:v>
                </c:pt>
                <c:pt idx="191">
                  <c:v>7417.2</c:v>
                </c:pt>
                <c:pt idx="192">
                  <c:v>7403.2</c:v>
                </c:pt>
                <c:pt idx="193">
                  <c:v>7385.1</c:v>
                </c:pt>
                <c:pt idx="194">
                  <c:v>7309</c:v>
                </c:pt>
                <c:pt idx="195">
                  <c:v>7278.6</c:v>
                </c:pt>
                <c:pt idx="196">
                  <c:v>7245.4</c:v>
                </c:pt>
                <c:pt idx="197">
                  <c:v>7231.3</c:v>
                </c:pt>
                <c:pt idx="198">
                  <c:v>7159.1</c:v>
                </c:pt>
                <c:pt idx="199">
                  <c:v>7125.3</c:v>
                </c:pt>
                <c:pt idx="200">
                  <c:v>7109.6</c:v>
                </c:pt>
                <c:pt idx="201">
                  <c:v>7071.6</c:v>
                </c:pt>
                <c:pt idx="202">
                  <c:v>7028.4</c:v>
                </c:pt>
                <c:pt idx="203">
                  <c:v>6993.3</c:v>
                </c:pt>
                <c:pt idx="204">
                  <c:v>6944.2</c:v>
                </c:pt>
                <c:pt idx="205">
                  <c:v>6917.1</c:v>
                </c:pt>
                <c:pt idx="206">
                  <c:v>6886.3</c:v>
                </c:pt>
                <c:pt idx="207">
                  <c:v>6844.9</c:v>
                </c:pt>
                <c:pt idx="208">
                  <c:v>6806.9</c:v>
                </c:pt>
                <c:pt idx="209">
                  <c:v>6800.1</c:v>
                </c:pt>
                <c:pt idx="210">
                  <c:v>6762.9</c:v>
                </c:pt>
                <c:pt idx="211">
                  <c:v>6748.6</c:v>
                </c:pt>
                <c:pt idx="212">
                  <c:v>6724.3</c:v>
                </c:pt>
                <c:pt idx="213">
                  <c:v>6681.9</c:v>
                </c:pt>
                <c:pt idx="214">
                  <c:v>6655</c:v>
                </c:pt>
                <c:pt idx="215">
                  <c:v>6638.6</c:v>
                </c:pt>
                <c:pt idx="216">
                  <c:v>6604.3</c:v>
                </c:pt>
                <c:pt idx="217">
                  <c:v>6570.2</c:v>
                </c:pt>
                <c:pt idx="218">
                  <c:v>6537.4</c:v>
                </c:pt>
                <c:pt idx="219">
                  <c:v>6505.8</c:v>
                </c:pt>
                <c:pt idx="220">
                  <c:v>6473.3</c:v>
                </c:pt>
                <c:pt idx="221">
                  <c:v>6455.9</c:v>
                </c:pt>
                <c:pt idx="222">
                  <c:v>6441.9</c:v>
                </c:pt>
                <c:pt idx="223">
                  <c:v>6432.8</c:v>
                </c:pt>
                <c:pt idx="224">
                  <c:v>6424.5</c:v>
                </c:pt>
                <c:pt idx="225">
                  <c:v>6418.3</c:v>
                </c:pt>
                <c:pt idx="226">
                  <c:v>6399.8</c:v>
                </c:pt>
                <c:pt idx="227">
                  <c:v>6373.3</c:v>
                </c:pt>
                <c:pt idx="228">
                  <c:v>6345.3</c:v>
                </c:pt>
                <c:pt idx="229">
                  <c:v>6310.6</c:v>
                </c:pt>
                <c:pt idx="230">
                  <c:v>6284.3</c:v>
                </c:pt>
                <c:pt idx="231">
                  <c:v>6270.5</c:v>
                </c:pt>
                <c:pt idx="232">
                  <c:v>6268.1</c:v>
                </c:pt>
                <c:pt idx="233">
                  <c:v>6191.2</c:v>
                </c:pt>
                <c:pt idx="234">
                  <c:v>6150.1</c:v>
                </c:pt>
                <c:pt idx="235">
                  <c:v>6114.3</c:v>
                </c:pt>
                <c:pt idx="236">
                  <c:v>6075.5</c:v>
                </c:pt>
                <c:pt idx="237">
                  <c:v>6067.3</c:v>
                </c:pt>
                <c:pt idx="238">
                  <c:v>6069.1</c:v>
                </c:pt>
                <c:pt idx="239">
                  <c:v>6063.6</c:v>
                </c:pt>
                <c:pt idx="240">
                  <c:v>6072.8</c:v>
                </c:pt>
                <c:pt idx="241">
                  <c:v>6100.8</c:v>
                </c:pt>
                <c:pt idx="242">
                  <c:v>6042.7</c:v>
                </c:pt>
                <c:pt idx="243">
                  <c:v>5996</c:v>
                </c:pt>
                <c:pt idx="244">
                  <c:v>5959.3</c:v>
                </c:pt>
                <c:pt idx="245">
                  <c:v>5898.8</c:v>
                </c:pt>
                <c:pt idx="246">
                  <c:v>5861.4</c:v>
                </c:pt>
                <c:pt idx="247">
                  <c:v>5840.7</c:v>
                </c:pt>
                <c:pt idx="248">
                  <c:v>5804.6</c:v>
                </c:pt>
                <c:pt idx="249">
                  <c:v>5772</c:v>
                </c:pt>
                <c:pt idx="250">
                  <c:v>5750.6</c:v>
                </c:pt>
                <c:pt idx="251">
                  <c:v>5700.4</c:v>
                </c:pt>
                <c:pt idx="252">
                  <c:v>5656</c:v>
                </c:pt>
                <c:pt idx="253">
                  <c:v>5631.6</c:v>
                </c:pt>
                <c:pt idx="254">
                  <c:v>5589.1</c:v>
                </c:pt>
                <c:pt idx="255">
                  <c:v>5546.5</c:v>
                </c:pt>
                <c:pt idx="256">
                  <c:v>5521.5</c:v>
                </c:pt>
                <c:pt idx="257">
                  <c:v>5495.4</c:v>
                </c:pt>
                <c:pt idx="258">
                  <c:v>5495.2</c:v>
                </c:pt>
                <c:pt idx="259">
                  <c:v>5483.4</c:v>
                </c:pt>
                <c:pt idx="260">
                  <c:v>5454.1</c:v>
                </c:pt>
                <c:pt idx="261">
                  <c:v>5433.8</c:v>
                </c:pt>
                <c:pt idx="262">
                  <c:v>5380.8</c:v>
                </c:pt>
                <c:pt idx="263">
                  <c:v>5337.1</c:v>
                </c:pt>
                <c:pt idx="264">
                  <c:v>5348.4</c:v>
                </c:pt>
                <c:pt idx="265">
                  <c:v>5237.2</c:v>
                </c:pt>
                <c:pt idx="266">
                  <c:v>5203.3999999999996</c:v>
                </c:pt>
                <c:pt idx="267">
                  <c:v>5173.5</c:v>
                </c:pt>
                <c:pt idx="268">
                  <c:v>5133</c:v>
                </c:pt>
                <c:pt idx="269">
                  <c:v>5135.8999999999996</c:v>
                </c:pt>
                <c:pt idx="270">
                  <c:v>5072</c:v>
                </c:pt>
                <c:pt idx="271">
                  <c:v>5014.1000000000004</c:v>
                </c:pt>
                <c:pt idx="272">
                  <c:v>4975.7</c:v>
                </c:pt>
                <c:pt idx="273">
                  <c:v>4925</c:v>
                </c:pt>
                <c:pt idx="274">
                  <c:v>4880.3</c:v>
                </c:pt>
                <c:pt idx="275">
                  <c:v>4869.2</c:v>
                </c:pt>
                <c:pt idx="276">
                  <c:v>4853.2</c:v>
                </c:pt>
                <c:pt idx="277">
                  <c:v>4817.5</c:v>
                </c:pt>
                <c:pt idx="278">
                  <c:v>4789.3999999999996</c:v>
                </c:pt>
                <c:pt idx="279">
                  <c:v>4771.8</c:v>
                </c:pt>
                <c:pt idx="280">
                  <c:v>4753.8999999999996</c:v>
                </c:pt>
                <c:pt idx="281">
                  <c:v>4766.1000000000004</c:v>
                </c:pt>
                <c:pt idx="282">
                  <c:v>4710.2</c:v>
                </c:pt>
                <c:pt idx="283">
                  <c:v>4679.3999999999996</c:v>
                </c:pt>
                <c:pt idx="284">
                  <c:v>4666.2</c:v>
                </c:pt>
                <c:pt idx="285">
                  <c:v>4638</c:v>
                </c:pt>
                <c:pt idx="286">
                  <c:v>4610.5</c:v>
                </c:pt>
                <c:pt idx="287">
                  <c:v>4591.5</c:v>
                </c:pt>
                <c:pt idx="288">
                  <c:v>4567.7</c:v>
                </c:pt>
                <c:pt idx="289">
                  <c:v>4551.7</c:v>
                </c:pt>
                <c:pt idx="290">
                  <c:v>4534.5</c:v>
                </c:pt>
                <c:pt idx="291">
                  <c:v>4507.2</c:v>
                </c:pt>
                <c:pt idx="292">
                  <c:v>4485.3</c:v>
                </c:pt>
                <c:pt idx="293">
                  <c:v>4460.7</c:v>
                </c:pt>
                <c:pt idx="294">
                  <c:v>4432.1000000000004</c:v>
                </c:pt>
                <c:pt idx="295">
                  <c:v>4425.3</c:v>
                </c:pt>
                <c:pt idx="296">
                  <c:v>4402.6000000000004</c:v>
                </c:pt>
                <c:pt idx="297">
                  <c:v>4375.2</c:v>
                </c:pt>
                <c:pt idx="298">
                  <c:v>4346.3999999999996</c:v>
                </c:pt>
                <c:pt idx="299">
                  <c:v>4307.7</c:v>
                </c:pt>
                <c:pt idx="300">
                  <c:v>4267.6000000000004</c:v>
                </c:pt>
                <c:pt idx="301">
                  <c:v>4228.7</c:v>
                </c:pt>
                <c:pt idx="302">
                  <c:v>4203.8</c:v>
                </c:pt>
                <c:pt idx="303">
                  <c:v>4184.1000000000004</c:v>
                </c:pt>
                <c:pt idx="304">
                  <c:v>4164.3999999999996</c:v>
                </c:pt>
                <c:pt idx="305">
                  <c:v>4140.2</c:v>
                </c:pt>
                <c:pt idx="306">
                  <c:v>4114.3</c:v>
                </c:pt>
                <c:pt idx="307">
                  <c:v>4088.9</c:v>
                </c:pt>
                <c:pt idx="308">
                  <c:v>4056.2</c:v>
                </c:pt>
                <c:pt idx="309">
                  <c:v>4032.9</c:v>
                </c:pt>
                <c:pt idx="310">
                  <c:v>4014.8</c:v>
                </c:pt>
                <c:pt idx="311">
                  <c:v>3992.3</c:v>
                </c:pt>
                <c:pt idx="312">
                  <c:v>3973.1</c:v>
                </c:pt>
                <c:pt idx="313">
                  <c:v>3957.4</c:v>
                </c:pt>
                <c:pt idx="314">
                  <c:v>3923.9</c:v>
                </c:pt>
                <c:pt idx="315">
                  <c:v>3906</c:v>
                </c:pt>
                <c:pt idx="316">
                  <c:v>3889.2</c:v>
                </c:pt>
                <c:pt idx="317">
                  <c:v>3877</c:v>
                </c:pt>
                <c:pt idx="318">
                  <c:v>3861.2</c:v>
                </c:pt>
                <c:pt idx="319">
                  <c:v>3846.3</c:v>
                </c:pt>
                <c:pt idx="320">
                  <c:v>3834.6</c:v>
                </c:pt>
                <c:pt idx="321">
                  <c:v>3818.6</c:v>
                </c:pt>
                <c:pt idx="322">
                  <c:v>3795.1</c:v>
                </c:pt>
                <c:pt idx="323">
                  <c:v>3772.8</c:v>
                </c:pt>
                <c:pt idx="324">
                  <c:v>3753.4</c:v>
                </c:pt>
                <c:pt idx="325">
                  <c:v>3744</c:v>
                </c:pt>
                <c:pt idx="326">
                  <c:v>3737.1</c:v>
                </c:pt>
                <c:pt idx="327">
                  <c:v>3722.5</c:v>
                </c:pt>
                <c:pt idx="328">
                  <c:v>3709.6</c:v>
                </c:pt>
                <c:pt idx="329">
                  <c:v>3697.7</c:v>
                </c:pt>
                <c:pt idx="330">
                  <c:v>3686.9</c:v>
                </c:pt>
                <c:pt idx="331">
                  <c:v>3661.8</c:v>
                </c:pt>
                <c:pt idx="332">
                  <c:v>3647.9</c:v>
                </c:pt>
                <c:pt idx="333">
                  <c:v>3629.5</c:v>
                </c:pt>
                <c:pt idx="334">
                  <c:v>3619.9</c:v>
                </c:pt>
                <c:pt idx="335">
                  <c:v>3613.4</c:v>
                </c:pt>
                <c:pt idx="336">
                  <c:v>3602.1</c:v>
                </c:pt>
                <c:pt idx="337">
                  <c:v>3589</c:v>
                </c:pt>
                <c:pt idx="338">
                  <c:v>3567.4</c:v>
                </c:pt>
                <c:pt idx="339">
                  <c:v>3548.9</c:v>
                </c:pt>
                <c:pt idx="340">
                  <c:v>3524.2</c:v>
                </c:pt>
                <c:pt idx="341">
                  <c:v>3499.2</c:v>
                </c:pt>
                <c:pt idx="342">
                  <c:v>3491.1</c:v>
                </c:pt>
                <c:pt idx="343">
                  <c:v>3489.9</c:v>
                </c:pt>
                <c:pt idx="344">
                  <c:v>3492.4</c:v>
                </c:pt>
                <c:pt idx="345">
                  <c:v>3486.4</c:v>
                </c:pt>
                <c:pt idx="346">
                  <c:v>3487.2</c:v>
                </c:pt>
                <c:pt idx="347">
                  <c:v>3484.3</c:v>
                </c:pt>
                <c:pt idx="348">
                  <c:v>3486.1</c:v>
                </c:pt>
                <c:pt idx="349">
                  <c:v>3485.7</c:v>
                </c:pt>
                <c:pt idx="350">
                  <c:v>3488.2</c:v>
                </c:pt>
                <c:pt idx="351">
                  <c:v>3479.5</c:v>
                </c:pt>
                <c:pt idx="352">
                  <c:v>3490.8</c:v>
                </c:pt>
                <c:pt idx="353">
                  <c:v>3481.3</c:v>
                </c:pt>
                <c:pt idx="354">
                  <c:v>3480.1</c:v>
                </c:pt>
                <c:pt idx="355">
                  <c:v>3475.7</c:v>
                </c:pt>
                <c:pt idx="356">
                  <c:v>3474.9</c:v>
                </c:pt>
                <c:pt idx="357">
                  <c:v>3474.5</c:v>
                </c:pt>
                <c:pt idx="358">
                  <c:v>3470.1</c:v>
                </c:pt>
                <c:pt idx="359">
                  <c:v>3456.7</c:v>
                </c:pt>
                <c:pt idx="360">
                  <c:v>3452.2</c:v>
                </c:pt>
                <c:pt idx="361">
                  <c:v>3445.7</c:v>
                </c:pt>
                <c:pt idx="362">
                  <c:v>3442</c:v>
                </c:pt>
                <c:pt idx="363">
                  <c:v>3442.4</c:v>
                </c:pt>
                <c:pt idx="364">
                  <c:v>3436.9</c:v>
                </c:pt>
                <c:pt idx="365">
                  <c:v>3411.3</c:v>
                </c:pt>
                <c:pt idx="366">
                  <c:v>3411.7</c:v>
                </c:pt>
                <c:pt idx="367">
                  <c:v>3414.5</c:v>
                </c:pt>
                <c:pt idx="368">
                  <c:v>3419.1</c:v>
                </c:pt>
                <c:pt idx="369">
                  <c:v>3424.7</c:v>
                </c:pt>
                <c:pt idx="370">
                  <c:v>3426.5</c:v>
                </c:pt>
                <c:pt idx="371">
                  <c:v>3423.8</c:v>
                </c:pt>
                <c:pt idx="372">
                  <c:v>3410.3</c:v>
                </c:pt>
                <c:pt idx="373">
                  <c:v>3398.8</c:v>
                </c:pt>
                <c:pt idx="374">
                  <c:v>3393.9</c:v>
                </c:pt>
                <c:pt idx="375">
                  <c:v>3393.4</c:v>
                </c:pt>
                <c:pt idx="376">
                  <c:v>3398.6</c:v>
                </c:pt>
                <c:pt idx="377">
                  <c:v>3399.7</c:v>
                </c:pt>
                <c:pt idx="378">
                  <c:v>3403.9</c:v>
                </c:pt>
                <c:pt idx="379">
                  <c:v>3400</c:v>
                </c:pt>
                <c:pt idx="380">
                  <c:v>3381.2</c:v>
                </c:pt>
                <c:pt idx="381">
                  <c:v>3372.2</c:v>
                </c:pt>
                <c:pt idx="382">
                  <c:v>3365.5</c:v>
                </c:pt>
                <c:pt idx="383">
                  <c:v>3360.1</c:v>
                </c:pt>
                <c:pt idx="384">
                  <c:v>3354.9</c:v>
                </c:pt>
                <c:pt idx="385">
                  <c:v>3355</c:v>
                </c:pt>
                <c:pt idx="386">
                  <c:v>3356.1</c:v>
                </c:pt>
                <c:pt idx="387">
                  <c:v>3351.9</c:v>
                </c:pt>
                <c:pt idx="388">
                  <c:v>3343</c:v>
                </c:pt>
                <c:pt idx="389">
                  <c:v>3332.4</c:v>
                </c:pt>
                <c:pt idx="390">
                  <c:v>3321.9</c:v>
                </c:pt>
                <c:pt idx="391">
                  <c:v>3304.5</c:v>
                </c:pt>
                <c:pt idx="392">
                  <c:v>3287.7</c:v>
                </c:pt>
                <c:pt idx="393">
                  <c:v>3271.8</c:v>
                </c:pt>
                <c:pt idx="394">
                  <c:v>3262.6</c:v>
                </c:pt>
                <c:pt idx="395">
                  <c:v>3259.3</c:v>
                </c:pt>
                <c:pt idx="396">
                  <c:v>3254.6</c:v>
                </c:pt>
                <c:pt idx="397">
                  <c:v>3242</c:v>
                </c:pt>
                <c:pt idx="398">
                  <c:v>3224.5</c:v>
                </c:pt>
                <c:pt idx="399">
                  <c:v>3213.7</c:v>
                </c:pt>
                <c:pt idx="400">
                  <c:v>3200.6</c:v>
                </c:pt>
                <c:pt idx="401">
                  <c:v>3201.6</c:v>
                </c:pt>
                <c:pt idx="402">
                  <c:v>3190.1</c:v>
                </c:pt>
                <c:pt idx="403">
                  <c:v>3179.2</c:v>
                </c:pt>
                <c:pt idx="404">
                  <c:v>3166.8</c:v>
                </c:pt>
                <c:pt idx="405">
                  <c:v>3152.5</c:v>
                </c:pt>
                <c:pt idx="406">
                  <c:v>3133.3</c:v>
                </c:pt>
                <c:pt idx="407">
                  <c:v>3114.1</c:v>
                </c:pt>
                <c:pt idx="408">
                  <c:v>3092.5</c:v>
                </c:pt>
                <c:pt idx="409">
                  <c:v>3074.4</c:v>
                </c:pt>
                <c:pt idx="410">
                  <c:v>3052.4</c:v>
                </c:pt>
                <c:pt idx="411">
                  <c:v>3027.9</c:v>
                </c:pt>
                <c:pt idx="412">
                  <c:v>3011.6</c:v>
                </c:pt>
                <c:pt idx="413">
                  <c:v>3006</c:v>
                </c:pt>
                <c:pt idx="414">
                  <c:v>2999.7</c:v>
                </c:pt>
                <c:pt idx="415">
                  <c:v>2992.2</c:v>
                </c:pt>
                <c:pt idx="416">
                  <c:v>2991.7</c:v>
                </c:pt>
                <c:pt idx="417">
                  <c:v>2988.2</c:v>
                </c:pt>
                <c:pt idx="418">
                  <c:v>2980.2</c:v>
                </c:pt>
                <c:pt idx="419">
                  <c:v>2965.3</c:v>
                </c:pt>
                <c:pt idx="420">
                  <c:v>2956.9</c:v>
                </c:pt>
                <c:pt idx="421">
                  <c:v>2952</c:v>
                </c:pt>
                <c:pt idx="422">
                  <c:v>2947.2</c:v>
                </c:pt>
                <c:pt idx="423">
                  <c:v>2938.4</c:v>
                </c:pt>
                <c:pt idx="424">
                  <c:v>2926</c:v>
                </c:pt>
                <c:pt idx="425">
                  <c:v>2910.7</c:v>
                </c:pt>
                <c:pt idx="426">
                  <c:v>2890.7</c:v>
                </c:pt>
                <c:pt idx="427">
                  <c:v>2870.4</c:v>
                </c:pt>
                <c:pt idx="428">
                  <c:v>2847.4</c:v>
                </c:pt>
                <c:pt idx="429">
                  <c:v>2826.4</c:v>
                </c:pt>
                <c:pt idx="430">
                  <c:v>2818.9</c:v>
                </c:pt>
                <c:pt idx="431">
                  <c:v>2814.8</c:v>
                </c:pt>
                <c:pt idx="432">
                  <c:v>2799.5</c:v>
                </c:pt>
                <c:pt idx="433">
                  <c:v>2788.2</c:v>
                </c:pt>
                <c:pt idx="434">
                  <c:v>2779</c:v>
                </c:pt>
                <c:pt idx="435">
                  <c:v>2774.6</c:v>
                </c:pt>
                <c:pt idx="436">
                  <c:v>2772.9</c:v>
                </c:pt>
                <c:pt idx="437">
                  <c:v>2767.7</c:v>
                </c:pt>
                <c:pt idx="438">
                  <c:v>2753.7</c:v>
                </c:pt>
                <c:pt idx="439">
                  <c:v>2747.5</c:v>
                </c:pt>
                <c:pt idx="440">
                  <c:v>2743.9</c:v>
                </c:pt>
                <c:pt idx="441">
                  <c:v>2728</c:v>
                </c:pt>
                <c:pt idx="442">
                  <c:v>2701.3</c:v>
                </c:pt>
                <c:pt idx="443">
                  <c:v>2687.4</c:v>
                </c:pt>
                <c:pt idx="444">
                  <c:v>2667.8</c:v>
                </c:pt>
                <c:pt idx="445">
                  <c:v>2646.5</c:v>
                </c:pt>
                <c:pt idx="446">
                  <c:v>2626.6</c:v>
                </c:pt>
                <c:pt idx="447">
                  <c:v>2605</c:v>
                </c:pt>
                <c:pt idx="448">
                  <c:v>2584.8000000000002</c:v>
                </c:pt>
                <c:pt idx="449">
                  <c:v>2557.8000000000002</c:v>
                </c:pt>
                <c:pt idx="450">
                  <c:v>2533.1</c:v>
                </c:pt>
                <c:pt idx="451">
                  <c:v>2512.9</c:v>
                </c:pt>
                <c:pt idx="452">
                  <c:v>2502.1</c:v>
                </c:pt>
                <c:pt idx="453">
                  <c:v>2492.1</c:v>
                </c:pt>
                <c:pt idx="454">
                  <c:v>2477.8000000000002</c:v>
                </c:pt>
                <c:pt idx="455">
                  <c:v>2468</c:v>
                </c:pt>
                <c:pt idx="456">
                  <c:v>2456.4</c:v>
                </c:pt>
                <c:pt idx="457">
                  <c:v>2444</c:v>
                </c:pt>
                <c:pt idx="458">
                  <c:v>2429.5</c:v>
                </c:pt>
                <c:pt idx="459">
                  <c:v>2412.6</c:v>
                </c:pt>
                <c:pt idx="460">
                  <c:v>2389.5</c:v>
                </c:pt>
                <c:pt idx="461">
                  <c:v>2375.4</c:v>
                </c:pt>
                <c:pt idx="462">
                  <c:v>2366.1999999999998</c:v>
                </c:pt>
                <c:pt idx="463">
                  <c:v>2354.1</c:v>
                </c:pt>
                <c:pt idx="464">
                  <c:v>2332.4</c:v>
                </c:pt>
                <c:pt idx="465">
                  <c:v>2306.4</c:v>
                </c:pt>
                <c:pt idx="466">
                  <c:v>2281.4</c:v>
                </c:pt>
                <c:pt idx="467">
                  <c:v>2258.9</c:v>
                </c:pt>
                <c:pt idx="468">
                  <c:v>2244.4</c:v>
                </c:pt>
                <c:pt idx="469">
                  <c:v>2230.4</c:v>
                </c:pt>
                <c:pt idx="470">
                  <c:v>2223.5</c:v>
                </c:pt>
                <c:pt idx="471">
                  <c:v>2215.1</c:v>
                </c:pt>
                <c:pt idx="472">
                  <c:v>2204.1</c:v>
                </c:pt>
                <c:pt idx="473">
                  <c:v>2191.6999999999998</c:v>
                </c:pt>
                <c:pt idx="474">
                  <c:v>2175.1999999999998</c:v>
                </c:pt>
                <c:pt idx="475">
                  <c:v>2158.1999999999998</c:v>
                </c:pt>
                <c:pt idx="476">
                  <c:v>2138.1999999999998</c:v>
                </c:pt>
                <c:pt idx="477">
                  <c:v>2123.5</c:v>
                </c:pt>
                <c:pt idx="478">
                  <c:v>2112.3000000000002</c:v>
                </c:pt>
                <c:pt idx="479">
                  <c:v>2099.1999999999998</c:v>
                </c:pt>
                <c:pt idx="480">
                  <c:v>2083.1999999999998</c:v>
                </c:pt>
                <c:pt idx="481">
                  <c:v>2074</c:v>
                </c:pt>
                <c:pt idx="482">
                  <c:v>2064.8000000000002</c:v>
                </c:pt>
                <c:pt idx="483">
                  <c:v>2053.5</c:v>
                </c:pt>
                <c:pt idx="484">
                  <c:v>2043.1</c:v>
                </c:pt>
                <c:pt idx="485">
                  <c:v>2028.6</c:v>
                </c:pt>
                <c:pt idx="486">
                  <c:v>2015.2</c:v>
                </c:pt>
                <c:pt idx="487">
                  <c:v>1996.8</c:v>
                </c:pt>
                <c:pt idx="488">
                  <c:v>1959.4</c:v>
                </c:pt>
                <c:pt idx="489">
                  <c:v>1905.9</c:v>
                </c:pt>
                <c:pt idx="490">
                  <c:v>1883.7</c:v>
                </c:pt>
                <c:pt idx="491">
                  <c:v>1869.7</c:v>
                </c:pt>
                <c:pt idx="492">
                  <c:v>1858.4</c:v>
                </c:pt>
                <c:pt idx="493">
                  <c:v>1845.2</c:v>
                </c:pt>
                <c:pt idx="494">
                  <c:v>1831.5</c:v>
                </c:pt>
                <c:pt idx="495">
                  <c:v>1826</c:v>
                </c:pt>
                <c:pt idx="496">
                  <c:v>1815.4</c:v>
                </c:pt>
                <c:pt idx="497">
                  <c:v>1803.9</c:v>
                </c:pt>
                <c:pt idx="498">
                  <c:v>1786.5</c:v>
                </c:pt>
                <c:pt idx="499">
                  <c:v>1774.5</c:v>
                </c:pt>
                <c:pt idx="500">
                  <c:v>1770.4</c:v>
                </c:pt>
                <c:pt idx="501">
                  <c:v>1755.5</c:v>
                </c:pt>
                <c:pt idx="502">
                  <c:v>1736.1</c:v>
                </c:pt>
                <c:pt idx="503">
                  <c:v>1721.8</c:v>
                </c:pt>
                <c:pt idx="504">
                  <c:v>1706</c:v>
                </c:pt>
                <c:pt idx="505">
                  <c:v>1694.3</c:v>
                </c:pt>
                <c:pt idx="506">
                  <c:v>1681.9</c:v>
                </c:pt>
                <c:pt idx="507">
                  <c:v>1670.3</c:v>
                </c:pt>
                <c:pt idx="508">
                  <c:v>1664.2</c:v>
                </c:pt>
                <c:pt idx="509">
                  <c:v>1659.2</c:v>
                </c:pt>
                <c:pt idx="510">
                  <c:v>1636.6</c:v>
                </c:pt>
                <c:pt idx="511">
                  <c:v>1618.7</c:v>
                </c:pt>
                <c:pt idx="512">
                  <c:v>1606.9</c:v>
                </c:pt>
                <c:pt idx="513">
                  <c:v>1599.8</c:v>
                </c:pt>
                <c:pt idx="514">
                  <c:v>1595.8</c:v>
                </c:pt>
                <c:pt idx="515">
                  <c:v>1584.8</c:v>
                </c:pt>
                <c:pt idx="516">
                  <c:v>1574</c:v>
                </c:pt>
                <c:pt idx="517">
                  <c:v>1561.5</c:v>
                </c:pt>
                <c:pt idx="518">
                  <c:v>1545.5</c:v>
                </c:pt>
                <c:pt idx="519">
                  <c:v>1529.2</c:v>
                </c:pt>
                <c:pt idx="520">
                  <c:v>1512.3</c:v>
                </c:pt>
                <c:pt idx="521">
                  <c:v>1502.2</c:v>
                </c:pt>
                <c:pt idx="522">
                  <c:v>1499.8</c:v>
                </c:pt>
                <c:pt idx="523">
                  <c:v>1494.6</c:v>
                </c:pt>
                <c:pt idx="524">
                  <c:v>1482.7</c:v>
                </c:pt>
                <c:pt idx="525">
                  <c:v>1473.7</c:v>
                </c:pt>
                <c:pt idx="526">
                  <c:v>1465.9</c:v>
                </c:pt>
                <c:pt idx="527">
                  <c:v>1460.4</c:v>
                </c:pt>
                <c:pt idx="528">
                  <c:v>1454.1</c:v>
                </c:pt>
                <c:pt idx="529">
                  <c:v>1446.6</c:v>
                </c:pt>
                <c:pt idx="530">
                  <c:v>1434.8</c:v>
                </c:pt>
                <c:pt idx="531">
                  <c:v>1423</c:v>
                </c:pt>
                <c:pt idx="532">
                  <c:v>1410.2</c:v>
                </c:pt>
                <c:pt idx="533">
                  <c:v>1402.1</c:v>
                </c:pt>
                <c:pt idx="534">
                  <c:v>1387.8</c:v>
                </c:pt>
                <c:pt idx="535">
                  <c:v>1377.8</c:v>
                </c:pt>
                <c:pt idx="536">
                  <c:v>1371.6</c:v>
                </c:pt>
                <c:pt idx="537">
                  <c:v>1366</c:v>
                </c:pt>
                <c:pt idx="538">
                  <c:v>1359.1</c:v>
                </c:pt>
                <c:pt idx="539">
                  <c:v>1352.3</c:v>
                </c:pt>
                <c:pt idx="540">
                  <c:v>1345</c:v>
                </c:pt>
                <c:pt idx="541">
                  <c:v>1333.5</c:v>
                </c:pt>
                <c:pt idx="542">
                  <c:v>1324.1</c:v>
                </c:pt>
                <c:pt idx="543">
                  <c:v>1318.5</c:v>
                </c:pt>
                <c:pt idx="544">
                  <c:v>1310.5</c:v>
                </c:pt>
                <c:pt idx="545">
                  <c:v>1300.4000000000001</c:v>
                </c:pt>
                <c:pt idx="546">
                  <c:v>1292.2</c:v>
                </c:pt>
                <c:pt idx="547">
                  <c:v>1285.5</c:v>
                </c:pt>
                <c:pt idx="548">
                  <c:v>1279.7</c:v>
                </c:pt>
                <c:pt idx="549">
                  <c:v>1270.3</c:v>
                </c:pt>
                <c:pt idx="550">
                  <c:v>1262.4000000000001</c:v>
                </c:pt>
                <c:pt idx="551">
                  <c:v>1254</c:v>
                </c:pt>
                <c:pt idx="552">
                  <c:v>1246.2</c:v>
                </c:pt>
                <c:pt idx="553">
                  <c:v>1237</c:v>
                </c:pt>
                <c:pt idx="554">
                  <c:v>1226.7</c:v>
                </c:pt>
                <c:pt idx="555">
                  <c:v>1217.8</c:v>
                </c:pt>
                <c:pt idx="556">
                  <c:v>1209</c:v>
                </c:pt>
                <c:pt idx="557">
                  <c:v>1199.5999999999999</c:v>
                </c:pt>
                <c:pt idx="558">
                  <c:v>1188.5</c:v>
                </c:pt>
                <c:pt idx="559">
                  <c:v>1177.5999999999999</c:v>
                </c:pt>
                <c:pt idx="560">
                  <c:v>1165.2</c:v>
                </c:pt>
                <c:pt idx="561">
                  <c:v>1152</c:v>
                </c:pt>
                <c:pt idx="562">
                  <c:v>1138.2</c:v>
                </c:pt>
                <c:pt idx="563">
                  <c:v>1125</c:v>
                </c:pt>
                <c:pt idx="564">
                  <c:v>1110.8</c:v>
                </c:pt>
                <c:pt idx="565">
                  <c:v>1098.7</c:v>
                </c:pt>
                <c:pt idx="566">
                  <c:v>1086.3</c:v>
                </c:pt>
                <c:pt idx="567">
                  <c:v>1077.5999999999999</c:v>
                </c:pt>
                <c:pt idx="568">
                  <c:v>1072.0999999999999</c:v>
                </c:pt>
                <c:pt idx="569">
                  <c:v>1060.8</c:v>
                </c:pt>
                <c:pt idx="570">
                  <c:v>1050</c:v>
                </c:pt>
                <c:pt idx="571">
                  <c:v>1040.3</c:v>
                </c:pt>
                <c:pt idx="572">
                  <c:v>1026.5999999999999</c:v>
                </c:pt>
                <c:pt idx="573">
                  <c:v>1016.2</c:v>
                </c:pt>
                <c:pt idx="574">
                  <c:v>1006.9</c:v>
                </c:pt>
                <c:pt idx="575">
                  <c:v>997.8</c:v>
                </c:pt>
                <c:pt idx="576">
                  <c:v>991.5</c:v>
                </c:pt>
                <c:pt idx="577">
                  <c:v>983.1</c:v>
                </c:pt>
                <c:pt idx="578">
                  <c:v>975.1</c:v>
                </c:pt>
                <c:pt idx="579">
                  <c:v>963</c:v>
                </c:pt>
                <c:pt idx="580">
                  <c:v>947.9</c:v>
                </c:pt>
                <c:pt idx="581">
                  <c:v>935.1</c:v>
                </c:pt>
                <c:pt idx="582">
                  <c:v>925</c:v>
                </c:pt>
                <c:pt idx="583">
                  <c:v>914.1</c:v>
                </c:pt>
                <c:pt idx="584">
                  <c:v>906.3</c:v>
                </c:pt>
                <c:pt idx="585">
                  <c:v>902.1</c:v>
                </c:pt>
                <c:pt idx="586">
                  <c:v>898.6</c:v>
                </c:pt>
                <c:pt idx="587">
                  <c:v>893.3</c:v>
                </c:pt>
                <c:pt idx="588">
                  <c:v>887.9</c:v>
                </c:pt>
                <c:pt idx="589">
                  <c:v>884.1</c:v>
                </c:pt>
                <c:pt idx="590">
                  <c:v>881.4</c:v>
                </c:pt>
                <c:pt idx="591">
                  <c:v>877.8</c:v>
                </c:pt>
                <c:pt idx="592">
                  <c:v>874.6</c:v>
                </c:pt>
                <c:pt idx="593">
                  <c:v>872.9</c:v>
                </c:pt>
                <c:pt idx="594">
                  <c:v>870.1</c:v>
                </c:pt>
                <c:pt idx="595">
                  <c:v>864.2</c:v>
                </c:pt>
                <c:pt idx="596">
                  <c:v>859.7</c:v>
                </c:pt>
                <c:pt idx="597">
                  <c:v>855.5</c:v>
                </c:pt>
                <c:pt idx="598">
                  <c:v>848.9</c:v>
                </c:pt>
                <c:pt idx="599">
                  <c:v>842.6</c:v>
                </c:pt>
                <c:pt idx="600">
                  <c:v>839.3</c:v>
                </c:pt>
                <c:pt idx="601">
                  <c:v>838.8</c:v>
                </c:pt>
                <c:pt idx="602">
                  <c:v>836.5</c:v>
                </c:pt>
                <c:pt idx="603">
                  <c:v>833.3</c:v>
                </c:pt>
                <c:pt idx="604">
                  <c:v>826.8</c:v>
                </c:pt>
                <c:pt idx="605">
                  <c:v>819.7</c:v>
                </c:pt>
                <c:pt idx="606">
                  <c:v>815.3</c:v>
                </c:pt>
                <c:pt idx="607">
                  <c:v>814.1</c:v>
                </c:pt>
                <c:pt idx="608">
                  <c:v>810.3</c:v>
                </c:pt>
                <c:pt idx="609">
                  <c:v>802.3</c:v>
                </c:pt>
                <c:pt idx="610">
                  <c:v>793.9</c:v>
                </c:pt>
                <c:pt idx="611">
                  <c:v>786.9</c:v>
                </c:pt>
                <c:pt idx="612">
                  <c:v>778.3</c:v>
                </c:pt>
                <c:pt idx="613">
                  <c:v>768.7</c:v>
                </c:pt>
                <c:pt idx="614">
                  <c:v>759.5</c:v>
                </c:pt>
                <c:pt idx="615">
                  <c:v>749.7</c:v>
                </c:pt>
                <c:pt idx="616">
                  <c:v>743.3</c:v>
                </c:pt>
                <c:pt idx="617">
                  <c:v>738.4</c:v>
                </c:pt>
                <c:pt idx="618">
                  <c:v>733.5</c:v>
                </c:pt>
                <c:pt idx="619">
                  <c:v>725.7</c:v>
                </c:pt>
                <c:pt idx="620">
                  <c:v>717.7</c:v>
                </c:pt>
                <c:pt idx="621">
                  <c:v>710.3</c:v>
                </c:pt>
                <c:pt idx="622">
                  <c:v>704.6</c:v>
                </c:pt>
                <c:pt idx="623">
                  <c:v>698.4</c:v>
                </c:pt>
                <c:pt idx="624">
                  <c:v>692.5</c:v>
                </c:pt>
                <c:pt idx="625">
                  <c:v>685.5</c:v>
                </c:pt>
                <c:pt idx="626">
                  <c:v>679.6</c:v>
                </c:pt>
                <c:pt idx="627">
                  <c:v>673</c:v>
                </c:pt>
                <c:pt idx="628">
                  <c:v>666.7</c:v>
                </c:pt>
                <c:pt idx="629">
                  <c:v>658.4</c:v>
                </c:pt>
                <c:pt idx="630">
                  <c:v>649.9</c:v>
                </c:pt>
                <c:pt idx="631">
                  <c:v>641</c:v>
                </c:pt>
                <c:pt idx="632">
                  <c:v>632.9</c:v>
                </c:pt>
                <c:pt idx="633">
                  <c:v>626.5</c:v>
                </c:pt>
                <c:pt idx="634">
                  <c:v>621.1</c:v>
                </c:pt>
                <c:pt idx="635">
                  <c:v>616.4</c:v>
                </c:pt>
                <c:pt idx="636">
                  <c:v>611.20000000000005</c:v>
                </c:pt>
                <c:pt idx="637">
                  <c:v>604.9</c:v>
                </c:pt>
                <c:pt idx="638">
                  <c:v>599.1</c:v>
                </c:pt>
                <c:pt idx="639">
                  <c:v>595.20000000000005</c:v>
                </c:pt>
                <c:pt idx="640">
                  <c:v>591.5</c:v>
                </c:pt>
                <c:pt idx="641">
                  <c:v>588.4</c:v>
                </c:pt>
                <c:pt idx="642">
                  <c:v>587.29999999999995</c:v>
                </c:pt>
                <c:pt idx="643">
                  <c:v>586.29999999999995</c:v>
                </c:pt>
                <c:pt idx="644">
                  <c:v>589.6</c:v>
                </c:pt>
                <c:pt idx="645">
                  <c:v>587.9</c:v>
                </c:pt>
                <c:pt idx="646">
                  <c:v>585.4</c:v>
                </c:pt>
                <c:pt idx="647">
                  <c:v>583.4</c:v>
                </c:pt>
                <c:pt idx="648">
                  <c:v>582.1</c:v>
                </c:pt>
                <c:pt idx="649">
                  <c:v>580.1</c:v>
                </c:pt>
                <c:pt idx="650">
                  <c:v>579.5</c:v>
                </c:pt>
                <c:pt idx="651">
                  <c:v>578.5</c:v>
                </c:pt>
                <c:pt idx="652">
                  <c:v>576.5</c:v>
                </c:pt>
                <c:pt idx="653">
                  <c:v>575.70000000000005</c:v>
                </c:pt>
                <c:pt idx="654">
                  <c:v>574.4</c:v>
                </c:pt>
                <c:pt idx="655">
                  <c:v>571.9</c:v>
                </c:pt>
                <c:pt idx="656">
                  <c:v>569.29999999999995</c:v>
                </c:pt>
                <c:pt idx="657">
                  <c:v>566.79999999999995</c:v>
                </c:pt>
                <c:pt idx="658">
                  <c:v>562.4</c:v>
                </c:pt>
                <c:pt idx="659">
                  <c:v>557.6</c:v>
                </c:pt>
                <c:pt idx="660">
                  <c:v>553.6</c:v>
                </c:pt>
                <c:pt idx="661">
                  <c:v>549.4</c:v>
                </c:pt>
                <c:pt idx="662">
                  <c:v>545.6</c:v>
                </c:pt>
                <c:pt idx="663">
                  <c:v>542.6</c:v>
                </c:pt>
                <c:pt idx="664">
                  <c:v>538.9</c:v>
                </c:pt>
                <c:pt idx="665">
                  <c:v>535.70000000000005</c:v>
                </c:pt>
                <c:pt idx="666">
                  <c:v>533.20000000000005</c:v>
                </c:pt>
                <c:pt idx="667">
                  <c:v>530.4</c:v>
                </c:pt>
                <c:pt idx="668">
                  <c:v>527.4</c:v>
                </c:pt>
                <c:pt idx="669">
                  <c:v>524.79999999999995</c:v>
                </c:pt>
                <c:pt idx="670">
                  <c:v>521.20000000000005</c:v>
                </c:pt>
                <c:pt idx="671">
                  <c:v>518.20000000000005</c:v>
                </c:pt>
                <c:pt idx="672">
                  <c:v>514.70000000000005</c:v>
                </c:pt>
                <c:pt idx="673">
                  <c:v>510.8</c:v>
                </c:pt>
                <c:pt idx="674">
                  <c:v>506.3</c:v>
                </c:pt>
                <c:pt idx="675">
                  <c:v>502</c:v>
                </c:pt>
                <c:pt idx="676">
                  <c:v>497.2</c:v>
                </c:pt>
                <c:pt idx="677">
                  <c:v>492.1</c:v>
                </c:pt>
                <c:pt idx="678">
                  <c:v>489.7</c:v>
                </c:pt>
                <c:pt idx="679">
                  <c:v>485.1</c:v>
                </c:pt>
                <c:pt idx="680">
                  <c:v>481.6</c:v>
                </c:pt>
                <c:pt idx="681">
                  <c:v>480.2</c:v>
                </c:pt>
                <c:pt idx="682">
                  <c:v>477.3</c:v>
                </c:pt>
                <c:pt idx="683">
                  <c:v>475.7</c:v>
                </c:pt>
                <c:pt idx="684">
                  <c:v>475.4</c:v>
                </c:pt>
                <c:pt idx="685">
                  <c:v>472.6</c:v>
                </c:pt>
                <c:pt idx="686">
                  <c:v>470.9</c:v>
                </c:pt>
                <c:pt idx="687">
                  <c:v>471.2</c:v>
                </c:pt>
                <c:pt idx="688">
                  <c:v>470.1</c:v>
                </c:pt>
                <c:pt idx="689">
                  <c:v>469.3</c:v>
                </c:pt>
                <c:pt idx="690">
                  <c:v>467.2</c:v>
                </c:pt>
                <c:pt idx="691">
                  <c:v>464.6</c:v>
                </c:pt>
                <c:pt idx="692">
                  <c:v>462</c:v>
                </c:pt>
                <c:pt idx="693">
                  <c:v>459.2</c:v>
                </c:pt>
                <c:pt idx="694">
                  <c:v>455.7</c:v>
                </c:pt>
                <c:pt idx="695">
                  <c:v>452.6</c:v>
                </c:pt>
                <c:pt idx="696">
                  <c:v>449.5</c:v>
                </c:pt>
                <c:pt idx="697">
                  <c:v>445.8</c:v>
                </c:pt>
                <c:pt idx="698">
                  <c:v>442.9</c:v>
                </c:pt>
                <c:pt idx="699">
                  <c:v>440.1</c:v>
                </c:pt>
                <c:pt idx="700">
                  <c:v>437.1</c:v>
                </c:pt>
                <c:pt idx="701">
                  <c:v>435.4</c:v>
                </c:pt>
                <c:pt idx="702">
                  <c:v>433.2</c:v>
                </c:pt>
                <c:pt idx="703">
                  <c:v>430.4</c:v>
                </c:pt>
                <c:pt idx="704">
                  <c:v>427.5</c:v>
                </c:pt>
                <c:pt idx="705">
                  <c:v>424.7</c:v>
                </c:pt>
                <c:pt idx="706">
                  <c:v>422</c:v>
                </c:pt>
                <c:pt idx="707">
                  <c:v>419.1</c:v>
                </c:pt>
                <c:pt idx="708">
                  <c:v>416.9</c:v>
                </c:pt>
                <c:pt idx="709">
                  <c:v>413.4</c:v>
                </c:pt>
                <c:pt idx="710">
                  <c:v>410.1</c:v>
                </c:pt>
                <c:pt idx="711">
                  <c:v>407.1</c:v>
                </c:pt>
                <c:pt idx="712">
                  <c:v>404.2</c:v>
                </c:pt>
                <c:pt idx="713">
                  <c:v>401.7</c:v>
                </c:pt>
                <c:pt idx="714">
                  <c:v>399.8</c:v>
                </c:pt>
                <c:pt idx="715">
                  <c:v>397.6</c:v>
                </c:pt>
                <c:pt idx="716">
                  <c:v>395.2</c:v>
                </c:pt>
                <c:pt idx="717">
                  <c:v>393.2</c:v>
                </c:pt>
                <c:pt idx="718">
                  <c:v>391.5</c:v>
                </c:pt>
                <c:pt idx="719">
                  <c:v>388.3</c:v>
                </c:pt>
                <c:pt idx="720">
                  <c:v>386</c:v>
                </c:pt>
                <c:pt idx="721">
                  <c:v>383.6</c:v>
                </c:pt>
                <c:pt idx="722">
                  <c:v>381.1</c:v>
                </c:pt>
                <c:pt idx="723">
                  <c:v>378.4</c:v>
                </c:pt>
                <c:pt idx="724">
                  <c:v>376.1</c:v>
                </c:pt>
                <c:pt idx="725">
                  <c:v>373.3</c:v>
                </c:pt>
                <c:pt idx="726">
                  <c:v>370.7</c:v>
                </c:pt>
                <c:pt idx="727">
                  <c:v>367.9</c:v>
                </c:pt>
                <c:pt idx="728">
                  <c:v>365.2</c:v>
                </c:pt>
                <c:pt idx="729">
                  <c:v>362.7</c:v>
                </c:pt>
                <c:pt idx="730">
                  <c:v>359.8</c:v>
                </c:pt>
                <c:pt idx="731">
                  <c:v>357.2</c:v>
                </c:pt>
                <c:pt idx="732">
                  <c:v>354.9</c:v>
                </c:pt>
                <c:pt idx="733">
                  <c:v>352.8</c:v>
                </c:pt>
                <c:pt idx="734">
                  <c:v>350.8</c:v>
                </c:pt>
                <c:pt idx="735">
                  <c:v>349.3</c:v>
                </c:pt>
                <c:pt idx="736">
                  <c:v>347.5</c:v>
                </c:pt>
                <c:pt idx="737">
                  <c:v>345.5</c:v>
                </c:pt>
                <c:pt idx="738">
                  <c:v>343.1</c:v>
                </c:pt>
                <c:pt idx="739">
                  <c:v>340.1</c:v>
                </c:pt>
                <c:pt idx="740">
                  <c:v>337.5</c:v>
                </c:pt>
                <c:pt idx="741">
                  <c:v>335.5</c:v>
                </c:pt>
                <c:pt idx="742">
                  <c:v>333.4</c:v>
                </c:pt>
                <c:pt idx="743">
                  <c:v>331.1</c:v>
                </c:pt>
                <c:pt idx="744">
                  <c:v>329.5</c:v>
                </c:pt>
                <c:pt idx="745">
                  <c:v>327.60000000000002</c:v>
                </c:pt>
                <c:pt idx="746">
                  <c:v>325.60000000000002</c:v>
                </c:pt>
                <c:pt idx="747">
                  <c:v>324.3</c:v>
                </c:pt>
                <c:pt idx="748">
                  <c:v>322.2</c:v>
                </c:pt>
                <c:pt idx="749">
                  <c:v>319.89999999999998</c:v>
                </c:pt>
                <c:pt idx="750">
                  <c:v>318.3</c:v>
                </c:pt>
                <c:pt idx="751">
                  <c:v>316.5</c:v>
                </c:pt>
                <c:pt idx="752">
                  <c:v>314.10000000000002</c:v>
                </c:pt>
                <c:pt idx="753">
                  <c:v>312.39999999999998</c:v>
                </c:pt>
                <c:pt idx="754">
                  <c:v>310.89999999999998</c:v>
                </c:pt>
                <c:pt idx="755">
                  <c:v>309.5</c:v>
                </c:pt>
                <c:pt idx="756">
                  <c:v>308.39999999999998</c:v>
                </c:pt>
                <c:pt idx="757">
                  <c:v>306.89999999999998</c:v>
                </c:pt>
                <c:pt idx="758">
                  <c:v>304.10000000000002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11E-9E82-F666649E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6626526553095E-2"/>
          <c:y val="0.12842105263157894"/>
          <c:w val="0.93420035978648741"/>
          <c:h val="0.67219469419869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DOR!$D$17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DOR!$B$18:$B$37</c:f>
              <c:strCache>
                <c:ptCount val="20"/>
                <c:pt idx="0">
                  <c:v>&lt;-0.800%</c:v>
                </c:pt>
                <c:pt idx="1">
                  <c:v>-0.800% to -0.650%</c:v>
                </c:pt>
                <c:pt idx="2">
                  <c:v>-0.650% to -0.500%</c:v>
                </c:pt>
                <c:pt idx="3">
                  <c:v>-0.500% to -0.350%</c:v>
                </c:pt>
                <c:pt idx="4">
                  <c:v>-0.350% to -0.200%</c:v>
                </c:pt>
                <c:pt idx="5">
                  <c:v>-0.200% to -0.050%</c:v>
                </c:pt>
                <c:pt idx="6">
                  <c:v>-0.050% to 0.100%</c:v>
                </c:pt>
                <c:pt idx="7">
                  <c:v>0.100% to 0.250%</c:v>
                </c:pt>
                <c:pt idx="8">
                  <c:v>0.250% to 0.400%</c:v>
                </c:pt>
                <c:pt idx="9">
                  <c:v>0.400% to 0.550%</c:v>
                </c:pt>
                <c:pt idx="10">
                  <c:v>0.550% to 0.700%</c:v>
                </c:pt>
                <c:pt idx="11">
                  <c:v>0.700% to 0.850%</c:v>
                </c:pt>
                <c:pt idx="12">
                  <c:v>0.850% to 1.000%</c:v>
                </c:pt>
                <c:pt idx="13">
                  <c:v>1.000% to 1.150%</c:v>
                </c:pt>
                <c:pt idx="14">
                  <c:v>1.150% to 1.300%</c:v>
                </c:pt>
                <c:pt idx="15">
                  <c:v>1.300% to 1.450%</c:v>
                </c:pt>
                <c:pt idx="16">
                  <c:v>1.450% to 1.600%</c:v>
                </c:pt>
                <c:pt idx="17">
                  <c:v>1.600% to 1.750%</c:v>
                </c:pt>
                <c:pt idx="18">
                  <c:v>1.750% to 1.900%</c:v>
                </c:pt>
                <c:pt idx="19">
                  <c:v>&gt;1.900%</c:v>
                </c:pt>
              </c:strCache>
            </c:strRef>
          </c:cat>
          <c:val>
            <c:numRef>
              <c:f>DOR!$D$18:$D$37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19</c:v>
                </c:pt>
                <c:pt idx="6">
                  <c:v>39</c:v>
                </c:pt>
                <c:pt idx="7">
                  <c:v>79</c:v>
                </c:pt>
                <c:pt idx="8">
                  <c:v>109</c:v>
                </c:pt>
                <c:pt idx="9">
                  <c:v>146</c:v>
                </c:pt>
                <c:pt idx="10">
                  <c:v>148</c:v>
                </c:pt>
                <c:pt idx="11">
                  <c:v>92</c:v>
                </c:pt>
                <c:pt idx="12">
                  <c:v>56</c:v>
                </c:pt>
                <c:pt idx="13">
                  <c:v>34</c:v>
                </c:pt>
                <c:pt idx="14">
                  <c:v>20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1C9-A2F0-6D0F4981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04160"/>
        <c:axId val="545292280"/>
      </c:barChart>
      <c:catAx>
        <c:axId val="545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292280"/>
        <c:crosses val="autoZero"/>
        <c:auto val="1"/>
        <c:lblAlgn val="ctr"/>
        <c:lblOffset val="100"/>
        <c:noMultiLvlLbl val="0"/>
      </c:catAx>
      <c:valAx>
        <c:axId val="5452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9</xdr:col>
      <xdr:colOff>352426</xdr:colOff>
      <xdr:row>57</xdr:row>
      <xdr:rowOff>143994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E1818-0DA4-430D-9CAF-8B7D39CB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39</xdr:row>
      <xdr:rowOff>0</xdr:rowOff>
    </xdr:from>
    <xdr:to>
      <xdr:col>18</xdr:col>
      <xdr:colOff>760880</xdr:colOff>
      <xdr:row>57</xdr:row>
      <xdr:rowOff>123266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FE0B43A-3A6F-4448-89C0-FCAE2034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752474</xdr:colOff>
      <xdr:row>59</xdr:row>
      <xdr:rowOff>0</xdr:rowOff>
    </xdr:from>
    <xdr:to>
      <xdr:col>19</xdr:col>
      <xdr:colOff>0</xdr:colOff>
      <xdr:row>79</xdr:row>
      <xdr:rowOff>27175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A9B0C8-6705-4EAD-8B5F-AC132E19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41</xdr:row>
      <xdr:rowOff>171450</xdr:rowOff>
    </xdr:from>
    <xdr:to>
      <xdr:col>9</xdr:col>
      <xdr:colOff>752474</xdr:colOff>
      <xdr:row>59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C2F9D-70E8-57C9-80C3-221843C6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E9BDB8-0DA0-4196-B09F-A51B24FEDD5A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E" tableColumnId="1"/>
      <queryTableField id="2" name="M2SL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691C8-26DF-4705-B6B7-046719BDC30E}" name="M2_Seasonally_Adjusted" displayName="M2_Seasonally_Adjusted" ref="A1:F778" tableType="queryTable" totalsRowShown="0">
  <autoFilter ref="A1:F778" xr:uid="{ED4736C6-56CE-4B23-A14E-321735989676}"/>
  <tableColumns count="6">
    <tableColumn id="1" xr3:uid="{7903CBE3-B8A3-499D-9A2D-3A1196029DB5}" uniqueName="1" name="DATE" queryTableFieldId="1" dataDxfId="5"/>
    <tableColumn id="2" xr3:uid="{D48D7B81-4DF7-4A10-B991-67ADF97B7A6C}" uniqueName="2" name="M2SL" queryTableFieldId="2"/>
    <tableColumn id="3" xr3:uid="{E945026C-6ECF-48DE-A3E4-A1A1BB32AEE8}" uniqueName="3" name="M2 MoM %" queryTableFieldId="3" dataDxfId="4">
      <calculatedColumnFormula>IF(ISBLANK(B3), "", M2_Seasonally_Adjusted[[#This Row],[M2SL]]/B3-1)</calculatedColumnFormula>
    </tableColumn>
    <tableColumn id="4" xr3:uid="{AF499CBD-67E1-4662-B783-20AA0FA3E375}" uniqueName="4" name="M2 YoY%" queryTableFieldId="4" dataDxfId="3">
      <calculatedColumnFormula>IF(ISBLANK(B14), "", M2_Seasonally_Adjusted[[#This Row],[M2SL]]/B14-1)</calculatedColumnFormula>
    </tableColumn>
    <tableColumn id="5" xr3:uid="{9CD24214-4A1E-4AA6-A2BA-517ADC0F30AA}" uniqueName="5" name="MoM Std." queryTableFieldId="5" dataDxfId="2">
      <calculatedColumnFormula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calculatedColumnFormula>
    </tableColumn>
    <tableColumn id="6" xr3:uid="{CBA69B15-6129-4DE6-A701-649D33ABC2B5}" uniqueName="6" name="YoY Std." queryTableFieldId="6" dataDxfId="1">
      <calculatedColumnFormula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71CD-847F-4ECA-A3E8-B4B270E4DCCB}">
  <dimension ref="B2:AB38"/>
  <sheetViews>
    <sheetView showGridLines="0" tabSelected="1" workbookViewId="0">
      <selection activeCell="W29" sqref="W29"/>
    </sheetView>
  </sheetViews>
  <sheetFormatPr baseColWidth="10" defaultRowHeight="15" x14ac:dyDescent="0.25"/>
  <sheetData>
    <row r="2" spans="2:28" ht="15.75" x14ac:dyDescent="0.25">
      <c r="C2" s="26" t="s">
        <v>51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Q2" s="26" t="s">
        <v>52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2:28" x14ac:dyDescent="0.25">
      <c r="C3" s="23" t="s">
        <v>40</v>
      </c>
      <c r="D3" s="23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3" t="s">
        <v>45</v>
      </c>
      <c r="J3" s="23" t="s">
        <v>46</v>
      </c>
      <c r="K3" s="23" t="s">
        <v>47</v>
      </c>
      <c r="L3" s="23" t="s">
        <v>48</v>
      </c>
      <c r="M3" s="23" t="s">
        <v>49</v>
      </c>
      <c r="N3" s="23" t="s">
        <v>50</v>
      </c>
      <c r="Q3" s="23" t="s">
        <v>40</v>
      </c>
      <c r="R3" s="23" t="s">
        <v>41</v>
      </c>
      <c r="S3" s="23" t="s">
        <v>42</v>
      </c>
      <c r="T3" s="23" t="s">
        <v>43</v>
      </c>
      <c r="U3" s="23" t="s">
        <v>44</v>
      </c>
      <c r="V3" s="23" t="s">
        <v>45</v>
      </c>
      <c r="W3" s="23" t="s">
        <v>45</v>
      </c>
      <c r="X3" s="23" t="s">
        <v>46</v>
      </c>
      <c r="Y3" s="23" t="s">
        <v>47</v>
      </c>
      <c r="Z3" s="23" t="s">
        <v>48</v>
      </c>
      <c r="AA3" s="23" t="s">
        <v>49</v>
      </c>
      <c r="AB3" s="23" t="s">
        <v>50</v>
      </c>
    </row>
    <row r="4" spans="2:28" x14ac:dyDescent="0.25">
      <c r="B4" s="22">
        <v>2023</v>
      </c>
      <c r="C4" s="6">
        <f ca="1">INDEX(Data!$E:$E, MATCH(DATE(B4,1,1),Data!$A:$A,0),0)</f>
        <v>3</v>
      </c>
      <c r="D4" s="6">
        <f ca="1">INDEX(Data!$E:$E, MATCH(DATE(B4,2,1),Data!$A:$A,0),0)</f>
        <v>3</v>
      </c>
      <c r="E4" s="6">
        <f ca="1">INDEX(Data!$E:$E, MATCH(DATE(B4,3,1),Data!$A:$A,0),0)</f>
        <v>4</v>
      </c>
      <c r="F4" s="6">
        <f ca="1">INDEX(Data!$E:$E, MATCH(DATE(B4,4,1),Data!$A:$A,0),0)</f>
        <v>3</v>
      </c>
      <c r="G4" s="6">
        <f ca="1">INDEX(Data!$E:$E, MATCH(DATE(B4,5,1),Data!$A:$A,0),0)</f>
        <v>1</v>
      </c>
      <c r="H4" s="6">
        <f ca="1">INDEX(Data!$E:$E, MATCH(DATE(B4,6,1),Data!$A:$A,0),0)</f>
        <v>1</v>
      </c>
      <c r="I4" s="6">
        <f ca="1">INDEX(Data!$E:$E, MATCH(DATE(B4,7,1),Data!$A:$A,0),0)</f>
        <v>2</v>
      </c>
      <c r="J4" s="6">
        <f ca="1">INDEX(Data!$E:$E, MATCH(DATE(B4,8,1),Data!$A:$A,0),0)</f>
        <v>2</v>
      </c>
      <c r="K4" s="6">
        <f ca="1">INDEX(Data!$E:$E, MATCH(DATE(B4,9,1),Data!$A:$A,0),0)</f>
        <v>2</v>
      </c>
      <c r="L4" s="6" t="e">
        <f>INDEX(Data!$E:$E, MATCH(DATE(B4,10,1),Data!$A:$A,0),0)</f>
        <v>#N/A</v>
      </c>
      <c r="M4" s="6" t="e">
        <f>INDEX(Data!$E:$E, MATCH(DATE(B4,11,1),Data!$A:$A,0),0)</f>
        <v>#N/A</v>
      </c>
      <c r="N4" s="6" t="e">
        <f>INDEX(Data!$E:$E, MATCH(DATE(B4,12,1),Data!$A:$A,0),0)</f>
        <v>#N/A</v>
      </c>
      <c r="P4" s="22">
        <v>2023</v>
      </c>
      <c r="Q4" s="6">
        <f ca="1">INDEX(Data!$F:$F, MATCH(DATE(P4,1,1),Data!$A:$A,0),0)</f>
        <v>3</v>
      </c>
      <c r="R4" s="6">
        <f ca="1">INDEX(Data!$F:$F, MATCH(DATE(P4,2,1),Data!$A:$A,0),0)</f>
        <v>3</v>
      </c>
      <c r="S4" s="6">
        <f ca="1">INDEX(Data!$F:$F, MATCH(DATE(P4,3,1),Data!$A:$A,0),0)</f>
        <v>3</v>
      </c>
      <c r="T4" s="6">
        <f ca="1">INDEX(Data!$F:$F, MATCH(DATE(P4,4,1),Data!$A:$A,0),0)</f>
        <v>4</v>
      </c>
      <c r="U4" s="6">
        <f ca="1">INDEX(Data!$F:$F, MATCH(DATE(P4,5,1),Data!$A:$A,0),0)</f>
        <v>3</v>
      </c>
      <c r="V4" s="6">
        <f ca="1">INDEX(Data!$F:$F, MATCH(DATE(P4,6,1),Data!$A:$A,0),0)</f>
        <v>3</v>
      </c>
      <c r="W4" s="6">
        <f ca="1">INDEX(Data!$F:$F, MATCH(DATE(P4,7,1),Data!$A:$A,0),0)</f>
        <v>3</v>
      </c>
      <c r="X4" s="6">
        <f ca="1">INDEX(Data!$F:$F, MATCH(DATE(P4,8,1),Data!$A:$A,0),0)</f>
        <v>3</v>
      </c>
      <c r="Y4" s="6">
        <f ca="1">INDEX(Data!$F:$F, MATCH(DATE(P4,9,1),Data!$A:$A,0),0)</f>
        <v>3</v>
      </c>
      <c r="Z4" s="6" t="e">
        <f>INDEX(Data!$F:$F, MATCH(DATE(P4,10,1),Data!$A:$A,0),0)</f>
        <v>#N/A</v>
      </c>
      <c r="AA4" s="6" t="e">
        <f>INDEX(Data!$F:$F, MATCH(DATE(P4,11,1),Data!$A:$A,0),0)</f>
        <v>#N/A</v>
      </c>
      <c r="AB4" s="6" t="e">
        <f>INDEX(Data!$F:$F, MATCH(DATE(P4,12,1),Data!$A:$A,0),0)</f>
        <v>#N/A</v>
      </c>
    </row>
    <row r="5" spans="2:28" x14ac:dyDescent="0.25">
      <c r="B5" s="22">
        <f>+B4-1</f>
        <v>2022</v>
      </c>
      <c r="C5" s="6">
        <f ca="1">INDEX(Data!$E:$E, MATCH(DATE(B5,1,1),Data!$A:$A,0),0)</f>
        <v>2</v>
      </c>
      <c r="D5" s="6">
        <f ca="1">INDEX(Data!$E:$E, MATCH(DATE(B5,2,1),Data!$A:$A,0),0)</f>
        <v>2</v>
      </c>
      <c r="E5" s="6">
        <f ca="1">INDEX(Data!$E:$E, MATCH(DATE(B5,3,1),Data!$A:$A,0),0)</f>
        <v>1</v>
      </c>
      <c r="F5" s="6">
        <f ca="1">INDEX(Data!$E:$E, MATCH(DATE(B5,4,1),Data!$A:$A,0),0)</f>
        <v>2</v>
      </c>
      <c r="G5" s="6">
        <f ca="1">INDEX(Data!$E:$E, MATCH(DATE(B5,5,1),Data!$A:$A,0),0)</f>
        <v>2</v>
      </c>
      <c r="H5" s="6">
        <f ca="1">INDEX(Data!$E:$E, MATCH(DATE(B5,6,1),Data!$A:$A,0),0)</f>
        <v>2</v>
      </c>
      <c r="I5" s="6">
        <f ca="1">INDEX(Data!$E:$E, MATCH(DATE(B5,7,1),Data!$A:$A,0),0)</f>
        <v>1</v>
      </c>
      <c r="J5" s="6">
        <f ca="1">INDEX(Data!$E:$E, MATCH(DATE(B5,8,1),Data!$A:$A,0),0)</f>
        <v>2</v>
      </c>
      <c r="K5" s="6">
        <f ca="1">INDEX(Data!$E:$E, MATCH(DATE(B5,9,1),Data!$A:$A,0),0)</f>
        <v>3</v>
      </c>
      <c r="L5" s="6">
        <f ca="1">INDEX(Data!$E:$E, MATCH(DATE(B5,10,1),Data!$A:$A,0),0)</f>
        <v>3</v>
      </c>
      <c r="M5" s="6">
        <f ca="1">INDEX(Data!$E:$E, MATCH(DATE(B5,11,1),Data!$A:$A,0),0)</f>
        <v>2</v>
      </c>
      <c r="N5" s="6">
        <f ca="1">INDEX(Data!$E:$E, MATCH(DATE(B5,12,1),Data!$A:$A,0),0)</f>
        <v>2</v>
      </c>
      <c r="P5" s="22">
        <f>+P4-1</f>
        <v>2022</v>
      </c>
      <c r="Q5" s="6">
        <f ca="1">INDEX(Data!$F:$F, MATCH(DATE(P5,1,1),Data!$A:$A,0),0)</f>
        <v>2</v>
      </c>
      <c r="R5" s="6">
        <f ca="1">INDEX(Data!$F:$F, MATCH(DATE(P5,2,1),Data!$A:$A,0),0)</f>
        <v>1</v>
      </c>
      <c r="S5" s="6">
        <f ca="1">INDEX(Data!$F:$F, MATCH(DATE(P5,3,1),Data!$A:$A,0),0)</f>
        <v>1</v>
      </c>
      <c r="T5" s="6">
        <f ca="1">INDEX(Data!$F:$F, MATCH(DATE(P5,4,1),Data!$A:$A,0),0)</f>
        <v>1</v>
      </c>
      <c r="U5" s="6">
        <f ca="1">INDEX(Data!$F:$F, MATCH(DATE(P5,5,1),Data!$A:$A,0),0)</f>
        <v>1</v>
      </c>
      <c r="V5" s="6">
        <f ca="1">INDEX(Data!$F:$F, MATCH(DATE(P5,6,1),Data!$A:$A,0),0)</f>
        <v>1</v>
      </c>
      <c r="W5" s="6">
        <f ca="1">INDEX(Data!$F:$F, MATCH(DATE(P5,7,1),Data!$A:$A,0),0)</f>
        <v>1</v>
      </c>
      <c r="X5" s="6">
        <f ca="1">INDEX(Data!$F:$F, MATCH(DATE(P5,8,1),Data!$A:$A,0),0)</f>
        <v>1</v>
      </c>
      <c r="Y5" s="6">
        <f ca="1">INDEX(Data!$F:$F, MATCH(DATE(P5,9,1),Data!$A:$A,0),0)</f>
        <v>2</v>
      </c>
      <c r="Z5" s="6">
        <f ca="1">INDEX(Data!$F:$F, MATCH(DATE(P5,10,1),Data!$A:$A,0),0)</f>
        <v>2</v>
      </c>
      <c r="AA5" s="6">
        <f ca="1">INDEX(Data!$F:$F, MATCH(DATE(P5,11,1),Data!$A:$A,0),0)</f>
        <v>2</v>
      </c>
      <c r="AB5" s="6">
        <f ca="1">INDEX(Data!$F:$F, MATCH(DATE(P5,12,1),Data!$A:$A,0),0)</f>
        <v>3</v>
      </c>
    </row>
    <row r="6" spans="2:28" x14ac:dyDescent="0.25">
      <c r="B6" s="22">
        <f>B5-1</f>
        <v>2021</v>
      </c>
      <c r="C6" s="6">
        <f ca="1">INDEX(Data!$E:$E, MATCH(DATE(B6,1,1),Data!$A:$A,0),0)</f>
        <v>2</v>
      </c>
      <c r="D6" s="6">
        <f ca="1">INDEX(Data!$E:$E, MATCH(DATE(B6,2,1),Data!$A:$A,0),0)</f>
        <v>2</v>
      </c>
      <c r="E6" s="6">
        <f ca="1">INDEX(Data!$E:$E, MATCH(DATE(B6,3,1),Data!$A:$A,0),0)</f>
        <v>2</v>
      </c>
      <c r="F6" s="6">
        <f ca="1">INDEX(Data!$E:$E, MATCH(DATE(B6,4,1),Data!$A:$A,0),0)</f>
        <v>2</v>
      </c>
      <c r="G6" s="6">
        <f ca="1">INDEX(Data!$E:$E, MATCH(DATE(B6,5,1),Data!$A:$A,0),0)</f>
        <v>3</v>
      </c>
      <c r="H6" s="6">
        <f ca="1">INDEX(Data!$E:$E, MATCH(DATE(B6,6,1),Data!$A:$A,0),0)</f>
        <v>1</v>
      </c>
      <c r="I6" s="6">
        <f ca="1">INDEX(Data!$E:$E, MATCH(DATE(B6,7,1),Data!$A:$A,0),0)</f>
        <v>1</v>
      </c>
      <c r="J6" s="6">
        <f ca="1">INDEX(Data!$E:$E, MATCH(DATE(B6,8,1),Data!$A:$A,0),0)</f>
        <v>1</v>
      </c>
      <c r="K6" s="6">
        <f ca="1">INDEX(Data!$E:$E, MATCH(DATE(B6,9,1),Data!$A:$A,0),0)</f>
        <v>1</v>
      </c>
      <c r="L6" s="6">
        <f ca="1">INDEX(Data!$E:$E, MATCH(DATE(B6,10,1),Data!$A:$A,0),0)</f>
        <v>1</v>
      </c>
      <c r="M6" s="6">
        <f ca="1">INDEX(Data!$E:$E, MATCH(DATE(B6,11,1),Data!$A:$A,0),0)</f>
        <v>1</v>
      </c>
      <c r="N6" s="6">
        <f ca="1">INDEX(Data!$E:$E, MATCH(DATE(B6,12,1),Data!$A:$A,0),0)</f>
        <v>2</v>
      </c>
      <c r="P6" s="22">
        <f>P5-1</f>
        <v>2021</v>
      </c>
      <c r="Q6" s="6">
        <f ca="1">INDEX(Data!$F:$F, MATCH(DATE(P6,1,1),Data!$A:$A,0),0)</f>
        <v>4</v>
      </c>
      <c r="R6" s="6">
        <f ca="1">INDEX(Data!$F:$F, MATCH(DATE(P6,2,1),Data!$A:$A,0),0)</f>
        <v>4</v>
      </c>
      <c r="S6" s="6">
        <f ca="1">INDEX(Data!$F:$F, MATCH(DATE(P6,3,1),Data!$A:$A,0),0)</f>
        <v>4</v>
      </c>
      <c r="T6" s="6">
        <f ca="1">INDEX(Data!$F:$F, MATCH(DATE(P6,4,1),Data!$A:$A,0),0)</f>
        <v>4</v>
      </c>
      <c r="U6" s="6">
        <f ca="1">INDEX(Data!$F:$F, MATCH(DATE(P6,5,1),Data!$A:$A,0),0)</f>
        <v>2</v>
      </c>
      <c r="V6" s="6">
        <f ca="1">INDEX(Data!$F:$F, MATCH(DATE(P6,6,1),Data!$A:$A,0),0)</f>
        <v>2</v>
      </c>
      <c r="W6" s="6">
        <f ca="1">INDEX(Data!$F:$F, MATCH(DATE(P6,7,1),Data!$A:$A,0),0)</f>
        <v>2</v>
      </c>
      <c r="X6" s="6">
        <f ca="1">INDEX(Data!$F:$F, MATCH(DATE(P6,8,1),Data!$A:$A,0),0)</f>
        <v>2</v>
      </c>
      <c r="Y6" s="6">
        <f ca="1">INDEX(Data!$F:$F, MATCH(DATE(P6,9,1),Data!$A:$A,0),0)</f>
        <v>2</v>
      </c>
      <c r="Z6" s="6">
        <f ca="1">INDEX(Data!$F:$F, MATCH(DATE(P6,10,1),Data!$A:$A,0),0)</f>
        <v>2</v>
      </c>
      <c r="AA6" s="6">
        <f ca="1">INDEX(Data!$F:$F, MATCH(DATE(P6,11,1),Data!$A:$A,0),0)</f>
        <v>2</v>
      </c>
      <c r="AB6" s="6">
        <f ca="1">INDEX(Data!$F:$F, MATCH(DATE(P6,12,1),Data!$A:$A,0),0)</f>
        <v>2</v>
      </c>
    </row>
    <row r="7" spans="2:28" x14ac:dyDescent="0.25">
      <c r="B7" s="22">
        <f t="shared" ref="B7:B15" si="0">B6-1</f>
        <v>2020</v>
      </c>
      <c r="C7" s="6">
        <f ca="1">INDEX(Data!$E:$E, MATCH(DATE(B7,1,1),Data!$A:$A,0),0)</f>
        <v>1</v>
      </c>
      <c r="D7" s="6">
        <f ca="1">INDEX(Data!$E:$E, MATCH(DATE(B7,2,1),Data!$A:$A,0),0)</f>
        <v>1</v>
      </c>
      <c r="E7" s="6">
        <f ca="1">INDEX(Data!$E:$E, MATCH(DATE(B7,3,1),Data!$A:$A,0),0)</f>
        <v>4</v>
      </c>
      <c r="F7" s="6">
        <f ca="1">INDEX(Data!$E:$E, MATCH(DATE(B7,4,1),Data!$A:$A,0),0)</f>
        <v>4</v>
      </c>
      <c r="G7" s="6">
        <f ca="1">INDEX(Data!$E:$E, MATCH(DATE(B7,5,1),Data!$A:$A,0),0)</f>
        <v>4</v>
      </c>
      <c r="H7" s="6">
        <f ca="1">INDEX(Data!$E:$E, MATCH(DATE(B7,6,1),Data!$A:$A,0),0)</f>
        <v>3</v>
      </c>
      <c r="I7" s="6">
        <f ca="1">INDEX(Data!$E:$E, MATCH(DATE(B7,7,1),Data!$A:$A,0),0)</f>
        <v>1</v>
      </c>
      <c r="J7" s="6">
        <f ca="1">INDEX(Data!$E:$E, MATCH(DATE(B7,8,1),Data!$A:$A,0),0)</f>
        <v>1</v>
      </c>
      <c r="K7" s="6">
        <f ca="1">INDEX(Data!$E:$E, MATCH(DATE(B7,9,1),Data!$A:$A,0),0)</f>
        <v>2</v>
      </c>
      <c r="L7" s="6">
        <f ca="1">INDEX(Data!$E:$E, MATCH(DATE(B7,10,1),Data!$A:$A,0),0)</f>
        <v>1</v>
      </c>
      <c r="M7" s="6">
        <f ca="1">INDEX(Data!$E:$E, MATCH(DATE(B7,11,1),Data!$A:$A,0),0)</f>
        <v>2</v>
      </c>
      <c r="N7" s="6">
        <f ca="1">INDEX(Data!$E:$E, MATCH(DATE(B7,12,1),Data!$A:$A,0),0)</f>
        <v>1</v>
      </c>
      <c r="P7" s="22">
        <f t="shared" ref="P7:P37" si="1">P6-1</f>
        <v>2020</v>
      </c>
      <c r="Q7" s="6">
        <f ca="1">INDEX(Data!$F:$F, MATCH(DATE(P7,1,1),Data!$A:$A,0),0)</f>
        <v>1</v>
      </c>
      <c r="R7" s="6">
        <f ca="1">INDEX(Data!$F:$F, MATCH(DATE(P7,2,1),Data!$A:$A,0),0)</f>
        <v>1</v>
      </c>
      <c r="S7" s="6">
        <f ca="1">INDEX(Data!$F:$F, MATCH(DATE(P7,3,1),Data!$A:$A,0),0)</f>
        <v>1</v>
      </c>
      <c r="T7" s="6">
        <f ca="1">INDEX(Data!$F:$F, MATCH(DATE(P7,4,1),Data!$A:$A,0),0)</f>
        <v>3</v>
      </c>
      <c r="U7" s="6">
        <f ca="1">INDEX(Data!$F:$F, MATCH(DATE(P7,5,1),Data!$A:$A,0),0)</f>
        <v>4</v>
      </c>
      <c r="V7" s="6">
        <f ca="1">INDEX(Data!$F:$F, MATCH(DATE(P7,6,1),Data!$A:$A,0),0)</f>
        <v>4</v>
      </c>
      <c r="W7" s="6">
        <f ca="1">INDEX(Data!$F:$F, MATCH(DATE(P7,7,1),Data!$A:$A,0),0)</f>
        <v>4</v>
      </c>
      <c r="X7" s="6">
        <f ca="1">INDEX(Data!$F:$F, MATCH(DATE(P7,8,1),Data!$A:$A,0),0)</f>
        <v>4</v>
      </c>
      <c r="Y7" s="6">
        <f ca="1">INDEX(Data!$F:$F, MATCH(DATE(P7,9,1),Data!$A:$A,0),0)</f>
        <v>4</v>
      </c>
      <c r="Z7" s="6">
        <f ca="1">INDEX(Data!$F:$F, MATCH(DATE(P7,10,1),Data!$A:$A,0),0)</f>
        <v>4</v>
      </c>
      <c r="AA7" s="6">
        <f ca="1">INDEX(Data!$F:$F, MATCH(DATE(P7,11,1),Data!$A:$A,0),0)</f>
        <v>4</v>
      </c>
      <c r="AB7" s="6">
        <f ca="1">INDEX(Data!$F:$F, MATCH(DATE(P7,12,1),Data!$A:$A,0),0)</f>
        <v>4</v>
      </c>
    </row>
    <row r="8" spans="2:28" x14ac:dyDescent="0.25">
      <c r="B8" s="22">
        <f t="shared" si="0"/>
        <v>2019</v>
      </c>
      <c r="C8" s="6">
        <f ca="1">INDEX(Data!$E:$E, MATCH(DATE(B8,1,1),Data!$A:$A,0),0)</f>
        <v>1</v>
      </c>
      <c r="D8" s="6">
        <f ca="1">INDEX(Data!$E:$E, MATCH(DATE(B8,2,1),Data!$A:$A,0),0)</f>
        <v>1</v>
      </c>
      <c r="E8" s="6">
        <f ca="1">INDEX(Data!$E:$E, MATCH(DATE(B8,3,1),Data!$A:$A,0),0)</f>
        <v>1</v>
      </c>
      <c r="F8" s="6">
        <f ca="1">INDEX(Data!$E:$E, MATCH(DATE(B8,4,1),Data!$A:$A,0),0)</f>
        <v>1</v>
      </c>
      <c r="G8" s="6">
        <f ca="1">INDEX(Data!$E:$E, MATCH(DATE(B8,5,1),Data!$A:$A,0),0)</f>
        <v>1</v>
      </c>
      <c r="H8" s="6">
        <f ca="1">INDEX(Data!$E:$E, MATCH(DATE(B8,6,1),Data!$A:$A,0),0)</f>
        <v>1</v>
      </c>
      <c r="I8" s="6">
        <f ca="1">INDEX(Data!$E:$E, MATCH(DATE(B8,7,1),Data!$A:$A,0),0)</f>
        <v>1</v>
      </c>
      <c r="J8" s="6">
        <f ca="1">INDEX(Data!$E:$E, MATCH(DATE(B8,8,1),Data!$A:$A,0),0)</f>
        <v>1</v>
      </c>
      <c r="K8" s="6">
        <f ca="1">INDEX(Data!$E:$E, MATCH(DATE(B8,9,1),Data!$A:$A,0),0)</f>
        <v>1</v>
      </c>
      <c r="L8" s="6">
        <f ca="1">INDEX(Data!$E:$E, MATCH(DATE(B8,10,1),Data!$A:$A,0),0)</f>
        <v>1</v>
      </c>
      <c r="M8" s="6">
        <f ca="1">INDEX(Data!$E:$E, MATCH(DATE(B8,11,1),Data!$A:$A,0),0)</f>
        <v>1</v>
      </c>
      <c r="N8" s="6">
        <f ca="1">INDEX(Data!$E:$E, MATCH(DATE(B8,12,1),Data!$A:$A,0),0)</f>
        <v>1</v>
      </c>
      <c r="P8" s="22">
        <f t="shared" si="1"/>
        <v>2019</v>
      </c>
      <c r="Q8" s="6">
        <f ca="1">INDEX(Data!$F:$F, MATCH(DATE(P8,1,1),Data!$A:$A,0),0)</f>
        <v>1</v>
      </c>
      <c r="R8" s="6">
        <f ca="1">INDEX(Data!$F:$F, MATCH(DATE(P8,2,1),Data!$A:$A,0),0)</f>
        <v>1</v>
      </c>
      <c r="S8" s="6">
        <f ca="1">INDEX(Data!$F:$F, MATCH(DATE(P8,3,1),Data!$A:$A,0),0)</f>
        <v>1</v>
      </c>
      <c r="T8" s="6">
        <f ca="1">INDEX(Data!$F:$F, MATCH(DATE(P8,4,1),Data!$A:$A,0),0)</f>
        <v>1</v>
      </c>
      <c r="U8" s="6">
        <f ca="1">INDEX(Data!$F:$F, MATCH(DATE(P8,5,1),Data!$A:$A,0),0)</f>
        <v>1</v>
      </c>
      <c r="V8" s="6">
        <f ca="1">INDEX(Data!$F:$F, MATCH(DATE(P8,6,1),Data!$A:$A,0),0)</f>
        <v>1</v>
      </c>
      <c r="W8" s="6">
        <f ca="1">INDEX(Data!$F:$F, MATCH(DATE(P8,7,1),Data!$A:$A,0),0)</f>
        <v>1</v>
      </c>
      <c r="X8" s="6">
        <f ca="1">INDEX(Data!$F:$F, MATCH(DATE(P8,8,1),Data!$A:$A,0),0)</f>
        <v>1</v>
      </c>
      <c r="Y8" s="6">
        <f ca="1">INDEX(Data!$F:$F, MATCH(DATE(P8,9,1),Data!$A:$A,0),0)</f>
        <v>1</v>
      </c>
      <c r="Z8" s="6">
        <f ca="1">INDEX(Data!$F:$F, MATCH(DATE(P8,10,1),Data!$A:$A,0),0)</f>
        <v>1</v>
      </c>
      <c r="AA8" s="6">
        <f ca="1">INDEX(Data!$F:$F, MATCH(DATE(P8,11,1),Data!$A:$A,0),0)</f>
        <v>1</v>
      </c>
      <c r="AB8" s="6">
        <f ca="1">INDEX(Data!$F:$F, MATCH(DATE(P8,12,1),Data!$A:$A,0),0)</f>
        <v>1</v>
      </c>
    </row>
    <row r="9" spans="2:28" x14ac:dyDescent="0.25">
      <c r="B9" s="22">
        <f t="shared" si="0"/>
        <v>2018</v>
      </c>
      <c r="C9" s="6">
        <f ca="1">INDEX(Data!$E:$E, MATCH(DATE(B9,1,1),Data!$A:$A,0),0)</f>
        <v>2</v>
      </c>
      <c r="D9" s="6">
        <f ca="1">INDEX(Data!$E:$E, MATCH(DATE(B9,2,1),Data!$A:$A,0),0)</f>
        <v>1</v>
      </c>
      <c r="E9" s="6">
        <f ca="1">INDEX(Data!$E:$E, MATCH(DATE(B9,3,1),Data!$A:$A,0),0)</f>
        <v>1</v>
      </c>
      <c r="F9" s="6">
        <f ca="1">INDEX(Data!$E:$E, MATCH(DATE(B9,4,1),Data!$A:$A,0),0)</f>
        <v>1</v>
      </c>
      <c r="G9" s="6">
        <f ca="1">INDEX(Data!$E:$E, MATCH(DATE(B9,5,1),Data!$A:$A,0),0)</f>
        <v>1</v>
      </c>
      <c r="H9" s="6">
        <f ca="1">INDEX(Data!$E:$E, MATCH(DATE(B9,6,1),Data!$A:$A,0),0)</f>
        <v>1</v>
      </c>
      <c r="I9" s="6">
        <f ca="1">INDEX(Data!$E:$E, MATCH(DATE(B9,7,1),Data!$A:$A,0),0)</f>
        <v>1</v>
      </c>
      <c r="J9" s="6">
        <f ca="1">INDEX(Data!$E:$E, MATCH(DATE(B9,8,1),Data!$A:$A,0),0)</f>
        <v>1</v>
      </c>
      <c r="K9" s="6">
        <f ca="1">INDEX(Data!$E:$E, MATCH(DATE(B9,9,1),Data!$A:$A,0),0)</f>
        <v>1</v>
      </c>
      <c r="L9" s="6">
        <f ca="1">INDEX(Data!$E:$E, MATCH(DATE(B9,10,1),Data!$A:$A,0),0)</f>
        <v>2</v>
      </c>
      <c r="M9" s="6">
        <f ca="1">INDEX(Data!$E:$E, MATCH(DATE(B9,11,1),Data!$A:$A,0),0)</f>
        <v>1</v>
      </c>
      <c r="N9" s="6">
        <f ca="1">INDEX(Data!$E:$E, MATCH(DATE(B9,12,1),Data!$A:$A,0),0)</f>
        <v>1</v>
      </c>
      <c r="P9" s="22">
        <f t="shared" si="1"/>
        <v>2018</v>
      </c>
      <c r="Q9" s="6">
        <f ca="1">INDEX(Data!$F:$F, MATCH(DATE(P9,1,1),Data!$A:$A,0),0)</f>
        <v>1</v>
      </c>
      <c r="R9" s="6">
        <f ca="1">INDEX(Data!$F:$F, MATCH(DATE(P9,2,1),Data!$A:$A,0),0)</f>
        <v>1</v>
      </c>
      <c r="S9" s="6">
        <f ca="1">INDEX(Data!$F:$F, MATCH(DATE(P9,3,1),Data!$A:$A,0),0)</f>
        <v>1</v>
      </c>
      <c r="T9" s="6">
        <f ca="1">INDEX(Data!$F:$F, MATCH(DATE(P9,4,1),Data!$A:$A,0),0)</f>
        <v>1</v>
      </c>
      <c r="U9" s="6">
        <f ca="1">INDEX(Data!$F:$F, MATCH(DATE(P9,5,1),Data!$A:$A,0),0)</f>
        <v>1</v>
      </c>
      <c r="V9" s="6">
        <f ca="1">INDEX(Data!$F:$F, MATCH(DATE(P9,6,1),Data!$A:$A,0),0)</f>
        <v>1</v>
      </c>
      <c r="W9" s="6">
        <f ca="1">INDEX(Data!$F:$F, MATCH(DATE(P9,7,1),Data!$A:$A,0),0)</f>
        <v>1</v>
      </c>
      <c r="X9" s="6">
        <f ca="1">INDEX(Data!$F:$F, MATCH(DATE(P9,8,1),Data!$A:$A,0),0)</f>
        <v>1</v>
      </c>
      <c r="Y9" s="6">
        <f ca="1">INDEX(Data!$F:$F, MATCH(DATE(P9,9,1),Data!$A:$A,0),0)</f>
        <v>1</v>
      </c>
      <c r="Z9" s="6">
        <f ca="1">INDEX(Data!$F:$F, MATCH(DATE(P9,10,1),Data!$A:$A,0),0)</f>
        <v>1</v>
      </c>
      <c r="AA9" s="6">
        <f ca="1">INDEX(Data!$F:$F, MATCH(DATE(P9,11,1),Data!$A:$A,0),0)</f>
        <v>2</v>
      </c>
      <c r="AB9" s="6">
        <f ca="1">INDEX(Data!$F:$F, MATCH(DATE(P9,12,1),Data!$A:$A,0),0)</f>
        <v>1</v>
      </c>
    </row>
    <row r="10" spans="2:28" x14ac:dyDescent="0.25">
      <c r="B10" s="22">
        <f t="shared" si="0"/>
        <v>2017</v>
      </c>
      <c r="C10" s="6">
        <f ca="1">INDEX(Data!$E:$E, MATCH(DATE(B10,1,1),Data!$A:$A,0),0)</f>
        <v>1</v>
      </c>
      <c r="D10" s="6">
        <f ca="1">INDEX(Data!$E:$E, MATCH(DATE(B10,2,1),Data!$A:$A,0),0)</f>
        <v>1</v>
      </c>
      <c r="E10" s="6">
        <f ca="1">INDEX(Data!$E:$E, MATCH(DATE(B10,3,1),Data!$A:$A,0),0)</f>
        <v>1</v>
      </c>
      <c r="F10" s="6">
        <f ca="1">INDEX(Data!$E:$E, MATCH(DATE(B10,4,1),Data!$A:$A,0),0)</f>
        <v>1</v>
      </c>
      <c r="G10" s="6">
        <f ca="1">INDEX(Data!$E:$E, MATCH(DATE(B10,5,1),Data!$A:$A,0),0)</f>
        <v>1</v>
      </c>
      <c r="H10" s="6">
        <f ca="1">INDEX(Data!$E:$E, MATCH(DATE(B10,6,1),Data!$A:$A,0),0)</f>
        <v>1</v>
      </c>
      <c r="I10" s="6">
        <f ca="1">INDEX(Data!$E:$E, MATCH(DATE(B10,7,1),Data!$A:$A,0),0)</f>
        <v>1</v>
      </c>
      <c r="J10" s="6">
        <f ca="1">INDEX(Data!$E:$E, MATCH(DATE(B10,8,1),Data!$A:$A,0),0)</f>
        <v>1</v>
      </c>
      <c r="K10" s="6">
        <f ca="1">INDEX(Data!$E:$E, MATCH(DATE(B10,9,1),Data!$A:$A,0),0)</f>
        <v>1</v>
      </c>
      <c r="L10" s="6">
        <f ca="1">INDEX(Data!$E:$E, MATCH(DATE(B10,10,1),Data!$A:$A,0),0)</f>
        <v>1</v>
      </c>
      <c r="M10" s="6">
        <f ca="1">INDEX(Data!$E:$E, MATCH(DATE(B10,11,1),Data!$A:$A,0),0)</f>
        <v>1</v>
      </c>
      <c r="N10" s="6">
        <f ca="1">INDEX(Data!$E:$E, MATCH(DATE(B10,12,1),Data!$A:$A,0),0)</f>
        <v>1</v>
      </c>
      <c r="P10" s="22">
        <f t="shared" si="1"/>
        <v>2017</v>
      </c>
      <c r="Q10" s="6">
        <f ca="1">INDEX(Data!$F:$F, MATCH(DATE(P10,1,1),Data!$A:$A,0),0)</f>
        <v>1</v>
      </c>
      <c r="R10" s="6">
        <f ca="1">INDEX(Data!$F:$F, MATCH(DATE(P10,2,1),Data!$A:$A,0),0)</f>
        <v>1</v>
      </c>
      <c r="S10" s="6">
        <f ca="1">INDEX(Data!$F:$F, MATCH(DATE(P10,3,1),Data!$A:$A,0),0)</f>
        <v>1</v>
      </c>
      <c r="T10" s="6">
        <f ca="1">INDEX(Data!$F:$F, MATCH(DATE(P10,4,1),Data!$A:$A,0),0)</f>
        <v>1</v>
      </c>
      <c r="U10" s="6">
        <f ca="1">INDEX(Data!$F:$F, MATCH(DATE(P10,5,1),Data!$A:$A,0),0)</f>
        <v>1</v>
      </c>
      <c r="V10" s="6">
        <f ca="1">INDEX(Data!$F:$F, MATCH(DATE(P10,6,1),Data!$A:$A,0),0)</f>
        <v>1</v>
      </c>
      <c r="W10" s="6">
        <f ca="1">INDEX(Data!$F:$F, MATCH(DATE(P10,7,1),Data!$A:$A,0),0)</f>
        <v>1</v>
      </c>
      <c r="X10" s="6">
        <f ca="1">INDEX(Data!$F:$F, MATCH(DATE(P10,8,1),Data!$A:$A,0),0)</f>
        <v>1</v>
      </c>
      <c r="Y10" s="6">
        <f ca="1">INDEX(Data!$F:$F, MATCH(DATE(P10,9,1),Data!$A:$A,0),0)</f>
        <v>1</v>
      </c>
      <c r="Z10" s="6">
        <f ca="1">INDEX(Data!$F:$F, MATCH(DATE(P10,10,1),Data!$A:$A,0),0)</f>
        <v>1</v>
      </c>
      <c r="AA10" s="6">
        <f ca="1">INDEX(Data!$F:$F, MATCH(DATE(P10,11,1),Data!$A:$A,0),0)</f>
        <v>1</v>
      </c>
      <c r="AB10" s="6">
        <f ca="1">INDEX(Data!$F:$F, MATCH(DATE(P10,12,1),Data!$A:$A,0),0)</f>
        <v>1</v>
      </c>
    </row>
    <row r="11" spans="2:28" x14ac:dyDescent="0.25">
      <c r="B11" s="22">
        <f t="shared" si="0"/>
        <v>2016</v>
      </c>
      <c r="C11" s="6">
        <f ca="1">INDEX(Data!$E:$E, MATCH(DATE(B11,1,1),Data!$A:$A,0),0)</f>
        <v>1</v>
      </c>
      <c r="D11" s="6">
        <f ca="1">INDEX(Data!$E:$E, MATCH(DATE(B11,2,1),Data!$A:$A,0),0)</f>
        <v>1</v>
      </c>
      <c r="E11" s="6">
        <f ca="1">INDEX(Data!$E:$E, MATCH(DATE(B11,3,1),Data!$A:$A,0),0)</f>
        <v>1</v>
      </c>
      <c r="F11" s="6">
        <f ca="1">INDEX(Data!$E:$E, MATCH(DATE(B11,4,1),Data!$A:$A,0),0)</f>
        <v>1</v>
      </c>
      <c r="G11" s="6">
        <f ca="1">INDEX(Data!$E:$E, MATCH(DATE(B11,5,1),Data!$A:$A,0),0)</f>
        <v>1</v>
      </c>
      <c r="H11" s="6">
        <f ca="1">INDEX(Data!$E:$E, MATCH(DATE(B11,6,1),Data!$A:$A,0),0)</f>
        <v>1</v>
      </c>
      <c r="I11" s="6">
        <f ca="1">INDEX(Data!$E:$E, MATCH(DATE(B11,7,1),Data!$A:$A,0),0)</f>
        <v>1</v>
      </c>
      <c r="J11" s="6">
        <f ca="1">INDEX(Data!$E:$E, MATCH(DATE(B11,8,1),Data!$A:$A,0),0)</f>
        <v>1</v>
      </c>
      <c r="K11" s="6">
        <f ca="1">INDEX(Data!$E:$E, MATCH(DATE(B11,9,1),Data!$A:$A,0),0)</f>
        <v>1</v>
      </c>
      <c r="L11" s="6">
        <f ca="1">INDEX(Data!$E:$E, MATCH(DATE(B11,10,1),Data!$A:$A,0),0)</f>
        <v>1</v>
      </c>
      <c r="M11" s="6">
        <f ca="1">INDEX(Data!$E:$E, MATCH(DATE(B11,11,1),Data!$A:$A,0),0)</f>
        <v>1</v>
      </c>
      <c r="N11" s="6">
        <f ca="1">INDEX(Data!$E:$E, MATCH(DATE(B11,12,1),Data!$A:$A,0),0)</f>
        <v>1</v>
      </c>
      <c r="P11" s="22">
        <f t="shared" si="1"/>
        <v>2016</v>
      </c>
      <c r="Q11" s="6">
        <f ca="1">INDEX(Data!$F:$F, MATCH(DATE(P11,1,1),Data!$A:$A,0),0)</f>
        <v>1</v>
      </c>
      <c r="R11" s="6">
        <f ca="1">INDEX(Data!$F:$F, MATCH(DATE(P11,2,1),Data!$A:$A,0),0)</f>
        <v>1</v>
      </c>
      <c r="S11" s="6">
        <f ca="1">INDEX(Data!$F:$F, MATCH(DATE(P11,3,1),Data!$A:$A,0),0)</f>
        <v>1</v>
      </c>
      <c r="T11" s="6">
        <f ca="1">INDEX(Data!$F:$F, MATCH(DATE(P11,4,1),Data!$A:$A,0),0)</f>
        <v>1</v>
      </c>
      <c r="U11" s="6">
        <f ca="1">INDEX(Data!$F:$F, MATCH(DATE(P11,5,1),Data!$A:$A,0),0)</f>
        <v>1</v>
      </c>
      <c r="V11" s="6">
        <f ca="1">INDEX(Data!$F:$F, MATCH(DATE(P11,6,1),Data!$A:$A,0),0)</f>
        <v>1</v>
      </c>
      <c r="W11" s="6">
        <f ca="1">INDEX(Data!$F:$F, MATCH(DATE(P11,7,1),Data!$A:$A,0),0)</f>
        <v>1</v>
      </c>
      <c r="X11" s="6">
        <f ca="1">INDEX(Data!$F:$F, MATCH(DATE(P11,8,1),Data!$A:$A,0),0)</f>
        <v>1</v>
      </c>
      <c r="Y11" s="6">
        <f ca="1">INDEX(Data!$F:$F, MATCH(DATE(P11,9,1),Data!$A:$A,0),0)</f>
        <v>1</v>
      </c>
      <c r="Z11" s="6">
        <f ca="1">INDEX(Data!$F:$F, MATCH(DATE(P11,10,1),Data!$A:$A,0),0)</f>
        <v>1</v>
      </c>
      <c r="AA11" s="6">
        <f ca="1">INDEX(Data!$F:$F, MATCH(DATE(P11,11,1),Data!$A:$A,0),0)</f>
        <v>1</v>
      </c>
      <c r="AB11" s="6">
        <f ca="1">INDEX(Data!$F:$F, MATCH(DATE(P11,12,1),Data!$A:$A,0),0)</f>
        <v>1</v>
      </c>
    </row>
    <row r="12" spans="2:28" x14ac:dyDescent="0.25">
      <c r="B12" s="22">
        <f t="shared" si="0"/>
        <v>2015</v>
      </c>
      <c r="C12" s="6">
        <f ca="1">INDEX(Data!$E:$E, MATCH(DATE(B12,1,1),Data!$A:$A,0),0)</f>
        <v>1</v>
      </c>
      <c r="D12" s="6">
        <f ca="1">INDEX(Data!$E:$E, MATCH(DATE(B12,2,1),Data!$A:$A,0),0)</f>
        <v>2</v>
      </c>
      <c r="E12" s="6">
        <f ca="1">INDEX(Data!$E:$E, MATCH(DATE(B12,3,1),Data!$A:$A,0),0)</f>
        <v>2</v>
      </c>
      <c r="F12" s="6">
        <f ca="1">INDEX(Data!$E:$E, MATCH(DATE(B12,4,1),Data!$A:$A,0),0)</f>
        <v>1</v>
      </c>
      <c r="G12" s="6">
        <f ca="1">INDEX(Data!$E:$E, MATCH(DATE(B12,5,1),Data!$A:$A,0),0)</f>
        <v>1</v>
      </c>
      <c r="H12" s="6">
        <f ca="1">INDEX(Data!$E:$E, MATCH(DATE(B12,6,1),Data!$A:$A,0),0)</f>
        <v>1</v>
      </c>
      <c r="I12" s="6">
        <f ca="1">INDEX(Data!$E:$E, MATCH(DATE(B12,7,1),Data!$A:$A,0),0)</f>
        <v>1</v>
      </c>
      <c r="J12" s="6">
        <f ca="1">INDEX(Data!$E:$E, MATCH(DATE(B12,8,1),Data!$A:$A,0),0)</f>
        <v>1</v>
      </c>
      <c r="K12" s="6">
        <f ca="1">INDEX(Data!$E:$E, MATCH(DATE(B12,9,1),Data!$A:$A,0),0)</f>
        <v>1</v>
      </c>
      <c r="L12" s="6">
        <f ca="1">INDEX(Data!$E:$E, MATCH(DATE(B12,10,1),Data!$A:$A,0),0)</f>
        <v>1</v>
      </c>
      <c r="M12" s="6">
        <f ca="1">INDEX(Data!$E:$E, MATCH(DATE(B12,11,1),Data!$A:$A,0),0)</f>
        <v>1</v>
      </c>
      <c r="N12" s="6">
        <f ca="1">INDEX(Data!$E:$E, MATCH(DATE(B12,12,1),Data!$A:$A,0),0)</f>
        <v>1</v>
      </c>
      <c r="P12" s="22">
        <f t="shared" si="1"/>
        <v>2015</v>
      </c>
      <c r="Q12" s="6">
        <f ca="1">INDEX(Data!$F:$F, MATCH(DATE(P12,1,1),Data!$A:$A,0),0)</f>
        <v>1</v>
      </c>
      <c r="R12" s="6">
        <f ca="1">INDEX(Data!$F:$F, MATCH(DATE(P12,2,1),Data!$A:$A,0),0)</f>
        <v>1</v>
      </c>
      <c r="S12" s="6">
        <f ca="1">INDEX(Data!$F:$F, MATCH(DATE(P12,3,1),Data!$A:$A,0),0)</f>
        <v>1</v>
      </c>
      <c r="T12" s="6">
        <f ca="1">INDEX(Data!$F:$F, MATCH(DATE(P12,4,1),Data!$A:$A,0),0)</f>
        <v>1</v>
      </c>
      <c r="U12" s="6">
        <f ca="1">INDEX(Data!$F:$F, MATCH(DATE(P12,5,1),Data!$A:$A,0),0)</f>
        <v>1</v>
      </c>
      <c r="V12" s="6">
        <f ca="1">INDEX(Data!$F:$F, MATCH(DATE(P12,6,1),Data!$A:$A,0),0)</f>
        <v>1</v>
      </c>
      <c r="W12" s="6">
        <f ca="1">INDEX(Data!$F:$F, MATCH(DATE(P12,7,1),Data!$A:$A,0),0)</f>
        <v>1</v>
      </c>
      <c r="X12" s="6">
        <f ca="1">INDEX(Data!$F:$F, MATCH(DATE(P12,8,1),Data!$A:$A,0),0)</f>
        <v>1</v>
      </c>
      <c r="Y12" s="6">
        <f ca="1">INDEX(Data!$F:$F, MATCH(DATE(P12,9,1),Data!$A:$A,0),0)</f>
        <v>1</v>
      </c>
      <c r="Z12" s="6">
        <f ca="1">INDEX(Data!$F:$F, MATCH(DATE(P12,10,1),Data!$A:$A,0),0)</f>
        <v>1</v>
      </c>
      <c r="AA12" s="6">
        <f ca="1">INDEX(Data!$F:$F, MATCH(DATE(P12,11,1),Data!$A:$A,0),0)</f>
        <v>1</v>
      </c>
      <c r="AB12" s="6">
        <f ca="1">INDEX(Data!$F:$F, MATCH(DATE(P12,12,1),Data!$A:$A,0),0)</f>
        <v>1</v>
      </c>
    </row>
    <row r="13" spans="2:28" x14ac:dyDescent="0.25">
      <c r="B13" s="22">
        <f t="shared" si="0"/>
        <v>2014</v>
      </c>
      <c r="C13" s="6">
        <f ca="1">INDEX(Data!$E:$E, MATCH(DATE(B13,1,1),Data!$A:$A,0),0)</f>
        <v>1</v>
      </c>
      <c r="D13" s="6">
        <f ca="1">INDEX(Data!$E:$E, MATCH(DATE(B13,2,1),Data!$A:$A,0),0)</f>
        <v>1</v>
      </c>
      <c r="E13" s="6">
        <f ca="1">INDEX(Data!$E:$E, MATCH(DATE(B13,3,1),Data!$A:$A,0),0)</f>
        <v>1</v>
      </c>
      <c r="F13" s="6">
        <f ca="1">INDEX(Data!$E:$E, MATCH(DATE(B13,4,1),Data!$A:$A,0),0)</f>
        <v>1</v>
      </c>
      <c r="G13" s="6">
        <f ca="1">INDEX(Data!$E:$E, MATCH(DATE(B13,5,1),Data!$A:$A,0),0)</f>
        <v>1</v>
      </c>
      <c r="H13" s="6">
        <f ca="1">INDEX(Data!$E:$E, MATCH(DATE(B13,6,1),Data!$A:$A,0),0)</f>
        <v>1</v>
      </c>
      <c r="I13" s="6">
        <f ca="1">INDEX(Data!$E:$E, MATCH(DATE(B13,7,1),Data!$A:$A,0),0)</f>
        <v>1</v>
      </c>
      <c r="J13" s="6">
        <f ca="1">INDEX(Data!$E:$E, MATCH(DATE(B13,8,1),Data!$A:$A,0),0)</f>
        <v>1</v>
      </c>
      <c r="K13" s="6">
        <f ca="1">INDEX(Data!$E:$E, MATCH(DATE(B13,9,1),Data!$A:$A,0),0)</f>
        <v>1</v>
      </c>
      <c r="L13" s="6">
        <f ca="1">INDEX(Data!$E:$E, MATCH(DATE(B13,10,1),Data!$A:$A,0),0)</f>
        <v>1</v>
      </c>
      <c r="M13" s="6">
        <f ca="1">INDEX(Data!$E:$E, MATCH(DATE(B13,11,1),Data!$A:$A,0),0)</f>
        <v>1</v>
      </c>
      <c r="N13" s="6">
        <f ca="1">INDEX(Data!$E:$E, MATCH(DATE(B13,12,1),Data!$A:$A,0),0)</f>
        <v>1</v>
      </c>
      <c r="P13" s="22">
        <f t="shared" si="1"/>
        <v>2014</v>
      </c>
      <c r="Q13" s="6">
        <f ca="1">INDEX(Data!$F:$F, MATCH(DATE(P13,1,1),Data!$A:$A,0),0)</f>
        <v>1</v>
      </c>
      <c r="R13" s="6">
        <f ca="1">INDEX(Data!$F:$F, MATCH(DATE(P13,2,1),Data!$A:$A,0),0)</f>
        <v>1</v>
      </c>
      <c r="S13" s="6">
        <f ca="1">INDEX(Data!$F:$F, MATCH(DATE(P13,3,1),Data!$A:$A,0),0)</f>
        <v>1</v>
      </c>
      <c r="T13" s="6">
        <f ca="1">INDEX(Data!$F:$F, MATCH(DATE(P13,4,1),Data!$A:$A,0),0)</f>
        <v>1</v>
      </c>
      <c r="U13" s="6">
        <f ca="1">INDEX(Data!$F:$F, MATCH(DATE(P13,5,1),Data!$A:$A,0),0)</f>
        <v>1</v>
      </c>
      <c r="V13" s="6">
        <f ca="1">INDEX(Data!$F:$F, MATCH(DATE(P13,6,1),Data!$A:$A,0),0)</f>
        <v>1</v>
      </c>
      <c r="W13" s="6">
        <f ca="1">INDEX(Data!$F:$F, MATCH(DATE(P13,7,1),Data!$A:$A,0),0)</f>
        <v>1</v>
      </c>
      <c r="X13" s="6">
        <f ca="1">INDEX(Data!$F:$F, MATCH(DATE(P13,8,1),Data!$A:$A,0),0)</f>
        <v>1</v>
      </c>
      <c r="Y13" s="6">
        <f ca="1">INDEX(Data!$F:$F, MATCH(DATE(P13,9,1),Data!$A:$A,0),0)</f>
        <v>1</v>
      </c>
      <c r="Z13" s="6">
        <f ca="1">INDEX(Data!$F:$F, MATCH(DATE(P13,10,1),Data!$A:$A,0),0)</f>
        <v>1</v>
      </c>
      <c r="AA13" s="6">
        <f ca="1">INDEX(Data!$F:$F, MATCH(DATE(P13,11,1),Data!$A:$A,0),0)</f>
        <v>1</v>
      </c>
      <c r="AB13" s="6">
        <f ca="1">INDEX(Data!$F:$F, MATCH(DATE(P13,12,1),Data!$A:$A,0),0)</f>
        <v>1</v>
      </c>
    </row>
    <row r="14" spans="2:28" x14ac:dyDescent="0.25">
      <c r="B14" s="22">
        <f t="shared" si="0"/>
        <v>2013</v>
      </c>
      <c r="C14" s="6">
        <f ca="1">INDEX(Data!$E:$E, MATCH(DATE(B14,1,1),Data!$A:$A,0),0)</f>
        <v>1</v>
      </c>
      <c r="D14" s="6">
        <f ca="1">INDEX(Data!$E:$E, MATCH(DATE(B14,2,1),Data!$A:$A,0),0)</f>
        <v>1</v>
      </c>
      <c r="E14" s="6">
        <f ca="1">INDEX(Data!$E:$E, MATCH(DATE(B14,3,1),Data!$A:$A,0),0)</f>
        <v>1</v>
      </c>
      <c r="F14" s="6">
        <f ca="1">INDEX(Data!$E:$E, MATCH(DATE(B14,4,1),Data!$A:$A,0),0)</f>
        <v>1</v>
      </c>
      <c r="G14" s="6">
        <f ca="1">INDEX(Data!$E:$E, MATCH(DATE(B14,5,1),Data!$A:$A,0),0)</f>
        <v>1</v>
      </c>
      <c r="H14" s="6">
        <f ca="1">INDEX(Data!$E:$E, MATCH(DATE(B14,6,1),Data!$A:$A,0),0)</f>
        <v>1</v>
      </c>
      <c r="I14" s="6">
        <f ca="1">INDEX(Data!$E:$E, MATCH(DATE(B14,7,1),Data!$A:$A,0),0)</f>
        <v>1</v>
      </c>
      <c r="J14" s="6">
        <f ca="1">INDEX(Data!$E:$E, MATCH(DATE(B14,8,1),Data!$A:$A,0),0)</f>
        <v>1</v>
      </c>
      <c r="K14" s="6">
        <f ca="1">INDEX(Data!$E:$E, MATCH(DATE(B14,9,1),Data!$A:$A,0),0)</f>
        <v>1</v>
      </c>
      <c r="L14" s="6">
        <f ca="1">INDEX(Data!$E:$E, MATCH(DATE(B14,10,1),Data!$A:$A,0),0)</f>
        <v>2</v>
      </c>
      <c r="M14" s="6">
        <f ca="1">INDEX(Data!$E:$E, MATCH(DATE(B14,11,1),Data!$A:$A,0),0)</f>
        <v>2</v>
      </c>
      <c r="N14" s="6">
        <f ca="1">INDEX(Data!$E:$E, MATCH(DATE(B14,12,1),Data!$A:$A,0),0)</f>
        <v>1</v>
      </c>
      <c r="P14" s="22">
        <f t="shared" si="1"/>
        <v>2013</v>
      </c>
      <c r="Q14" s="6">
        <f ca="1">INDEX(Data!$F:$F, MATCH(DATE(P14,1,1),Data!$A:$A,0),0)</f>
        <v>1</v>
      </c>
      <c r="R14" s="6">
        <f ca="1">INDEX(Data!$F:$F, MATCH(DATE(P14,2,1),Data!$A:$A,0),0)</f>
        <v>1</v>
      </c>
      <c r="S14" s="6">
        <f ca="1">INDEX(Data!$F:$F, MATCH(DATE(P14,3,1),Data!$A:$A,0),0)</f>
        <v>1</v>
      </c>
      <c r="T14" s="6">
        <f ca="1">INDEX(Data!$F:$F, MATCH(DATE(P14,4,1),Data!$A:$A,0),0)</f>
        <v>1</v>
      </c>
      <c r="U14" s="6">
        <f ca="1">INDEX(Data!$F:$F, MATCH(DATE(P14,5,1),Data!$A:$A,0),0)</f>
        <v>1</v>
      </c>
      <c r="V14" s="6">
        <f ca="1">INDEX(Data!$F:$F, MATCH(DATE(P14,6,1),Data!$A:$A,0),0)</f>
        <v>1</v>
      </c>
      <c r="W14" s="6">
        <f ca="1">INDEX(Data!$F:$F, MATCH(DATE(P14,7,1),Data!$A:$A,0),0)</f>
        <v>1</v>
      </c>
      <c r="X14" s="6">
        <f ca="1">INDEX(Data!$F:$F, MATCH(DATE(P14,8,1),Data!$A:$A,0),0)</f>
        <v>1</v>
      </c>
      <c r="Y14" s="6">
        <f ca="1">INDEX(Data!$F:$F, MATCH(DATE(P14,9,1),Data!$A:$A,0),0)</f>
        <v>1</v>
      </c>
      <c r="Z14" s="6">
        <f ca="1">INDEX(Data!$F:$F, MATCH(DATE(P14,10,1),Data!$A:$A,0),0)</f>
        <v>1</v>
      </c>
      <c r="AA14" s="6">
        <f ca="1">INDEX(Data!$F:$F, MATCH(DATE(P14,11,1),Data!$A:$A,0),0)</f>
        <v>1</v>
      </c>
      <c r="AB14" s="6">
        <f ca="1">INDEX(Data!$F:$F, MATCH(DATE(P14,12,1),Data!$A:$A,0),0)</f>
        <v>1</v>
      </c>
    </row>
    <row r="15" spans="2:28" x14ac:dyDescent="0.25">
      <c r="B15" s="22">
        <f t="shared" si="0"/>
        <v>2012</v>
      </c>
      <c r="C15" s="6">
        <f ca="1">INDEX(Data!$E:$E, MATCH(DATE(B15,1,1),Data!$A:$A,0),0)</f>
        <v>1</v>
      </c>
      <c r="D15" s="6">
        <f ca="1">INDEX(Data!$E:$E, MATCH(DATE(B15,2,1),Data!$A:$A,0),0)</f>
        <v>1</v>
      </c>
      <c r="E15" s="6">
        <f ca="1">INDEX(Data!$E:$E, MATCH(DATE(B15,3,1),Data!$A:$A,0),0)</f>
        <v>1</v>
      </c>
      <c r="F15" s="6">
        <f ca="1">INDEX(Data!$E:$E, MATCH(DATE(B15,4,1),Data!$A:$A,0),0)</f>
        <v>1</v>
      </c>
      <c r="G15" s="6">
        <f ca="1">INDEX(Data!$E:$E, MATCH(DATE(B15,5,1),Data!$A:$A,0),0)</f>
        <v>1</v>
      </c>
      <c r="H15" s="6">
        <f ca="1">INDEX(Data!$E:$E, MATCH(DATE(B15,6,1),Data!$A:$A,0),0)</f>
        <v>1</v>
      </c>
      <c r="I15" s="6">
        <f ca="1">INDEX(Data!$E:$E, MATCH(DATE(B15,7,1),Data!$A:$A,0),0)</f>
        <v>1</v>
      </c>
      <c r="J15" s="6">
        <f ca="1">INDEX(Data!$E:$E, MATCH(DATE(B15,8,1),Data!$A:$A,0),0)</f>
        <v>1</v>
      </c>
      <c r="K15" s="6">
        <f ca="1">INDEX(Data!$E:$E, MATCH(DATE(B15,9,1),Data!$A:$A,0),0)</f>
        <v>1</v>
      </c>
      <c r="L15" s="6">
        <f ca="1">INDEX(Data!$E:$E, MATCH(DATE(B15,10,1),Data!$A:$A,0),0)</f>
        <v>1</v>
      </c>
      <c r="M15" s="6">
        <f ca="1">INDEX(Data!$E:$E, MATCH(DATE(B15,11,1),Data!$A:$A,0),0)</f>
        <v>1</v>
      </c>
      <c r="N15" s="6">
        <f ca="1">INDEX(Data!$E:$E, MATCH(DATE(B15,12,1),Data!$A:$A,0),0)</f>
        <v>2</v>
      </c>
      <c r="P15" s="22">
        <f t="shared" si="1"/>
        <v>2012</v>
      </c>
      <c r="Q15" s="6">
        <f ca="1">INDEX(Data!$F:$F, MATCH(DATE(P15,1,1),Data!$A:$A,0),0)</f>
        <v>1</v>
      </c>
      <c r="R15" s="6">
        <f ca="1">INDEX(Data!$F:$F, MATCH(DATE(P15,2,1),Data!$A:$A,0),0)</f>
        <v>1</v>
      </c>
      <c r="S15" s="6">
        <f ca="1">INDEX(Data!$F:$F, MATCH(DATE(P15,3,1),Data!$A:$A,0),0)</f>
        <v>1</v>
      </c>
      <c r="T15" s="6">
        <f ca="1">INDEX(Data!$F:$F, MATCH(DATE(P15,4,1),Data!$A:$A,0),0)</f>
        <v>1</v>
      </c>
      <c r="U15" s="6">
        <f ca="1">INDEX(Data!$F:$F, MATCH(DATE(P15,5,1),Data!$A:$A,0),0)</f>
        <v>1</v>
      </c>
      <c r="V15" s="6">
        <f ca="1">INDEX(Data!$F:$F, MATCH(DATE(P15,6,1),Data!$A:$A,0),0)</f>
        <v>1</v>
      </c>
      <c r="W15" s="6">
        <f ca="1">INDEX(Data!$F:$F, MATCH(DATE(P15,7,1),Data!$A:$A,0),0)</f>
        <v>1</v>
      </c>
      <c r="X15" s="6">
        <f ca="1">INDEX(Data!$F:$F, MATCH(DATE(P15,8,1),Data!$A:$A,0),0)</f>
        <v>1</v>
      </c>
      <c r="Y15" s="6">
        <f ca="1">INDEX(Data!$F:$F, MATCH(DATE(P15,9,1),Data!$A:$A,0),0)</f>
        <v>1</v>
      </c>
      <c r="Z15" s="6">
        <f ca="1">INDEX(Data!$F:$F, MATCH(DATE(P15,10,1),Data!$A:$A,0),0)</f>
        <v>1</v>
      </c>
      <c r="AA15" s="6">
        <f ca="1">INDEX(Data!$F:$F, MATCH(DATE(P15,11,1),Data!$A:$A,0),0)</f>
        <v>1</v>
      </c>
      <c r="AB15" s="6">
        <f ca="1">INDEX(Data!$F:$F, MATCH(DATE(P15,12,1),Data!$A:$A,0),0)</f>
        <v>1</v>
      </c>
    </row>
    <row r="16" spans="2:28" x14ac:dyDescent="0.25">
      <c r="B16" s="22">
        <f t="shared" ref="B16:B37" si="2">B15-1</f>
        <v>2011</v>
      </c>
      <c r="C16" s="6">
        <f ca="1">INDEX(Data!$E:$E, MATCH(DATE(B16,1,1),Data!$A:$A,0),0)</f>
        <v>1</v>
      </c>
      <c r="D16" s="6">
        <f ca="1">INDEX(Data!$E:$E, MATCH(DATE(B16,2,1),Data!$A:$A,0),0)</f>
        <v>1</v>
      </c>
      <c r="E16" s="6">
        <f ca="1">INDEX(Data!$E:$E, MATCH(DATE(B16,3,1),Data!$A:$A,0),0)</f>
        <v>1</v>
      </c>
      <c r="F16" s="6">
        <f ca="1">INDEX(Data!$E:$E, MATCH(DATE(B16,4,1),Data!$A:$A,0),0)</f>
        <v>1</v>
      </c>
      <c r="G16" s="6">
        <f ca="1">INDEX(Data!$E:$E, MATCH(DATE(B16,5,1),Data!$A:$A,0),0)</f>
        <v>1</v>
      </c>
      <c r="H16" s="6">
        <f ca="1">INDEX(Data!$E:$E, MATCH(DATE(B16,6,1),Data!$A:$A,0),0)</f>
        <v>1</v>
      </c>
      <c r="I16" s="6">
        <f ca="1">INDEX(Data!$E:$E, MATCH(DATE(B16,7,1),Data!$A:$A,0),0)</f>
        <v>3</v>
      </c>
      <c r="J16" s="6">
        <f ca="1">INDEX(Data!$E:$E, MATCH(DATE(B16,8,1),Data!$A:$A,0),0)</f>
        <v>4</v>
      </c>
      <c r="K16" s="6">
        <f ca="1">INDEX(Data!$E:$E, MATCH(DATE(B16,9,1),Data!$A:$A,0),0)</f>
        <v>1</v>
      </c>
      <c r="L16" s="6">
        <f ca="1">INDEX(Data!$E:$E, MATCH(DATE(B16,10,1),Data!$A:$A,0),0)</f>
        <v>1</v>
      </c>
      <c r="M16" s="6">
        <f ca="1">INDEX(Data!$E:$E, MATCH(DATE(B16,11,1),Data!$A:$A,0),0)</f>
        <v>1</v>
      </c>
      <c r="N16" s="6">
        <f ca="1">INDEX(Data!$E:$E, MATCH(DATE(B16,12,1),Data!$A:$A,0),0)</f>
        <v>1</v>
      </c>
      <c r="P16" s="22">
        <f t="shared" si="1"/>
        <v>2011</v>
      </c>
      <c r="Q16" s="6">
        <f ca="1">INDEX(Data!$F:$F, MATCH(DATE(P16,1,1),Data!$A:$A,0),0)</f>
        <v>1</v>
      </c>
      <c r="R16" s="6">
        <f ca="1">INDEX(Data!$F:$F, MATCH(DATE(P16,2,1),Data!$A:$A,0),0)</f>
        <v>1</v>
      </c>
      <c r="S16" s="6">
        <f ca="1">INDEX(Data!$F:$F, MATCH(DATE(P16,3,1),Data!$A:$A,0),0)</f>
        <v>1</v>
      </c>
      <c r="T16" s="6">
        <f ca="1">INDEX(Data!$F:$F, MATCH(DATE(P16,4,1),Data!$A:$A,0),0)</f>
        <v>1</v>
      </c>
      <c r="U16" s="6">
        <f ca="1">INDEX(Data!$F:$F, MATCH(DATE(P16,5,1),Data!$A:$A,0),0)</f>
        <v>1</v>
      </c>
      <c r="V16" s="6">
        <f ca="1">INDEX(Data!$F:$F, MATCH(DATE(P16,6,1),Data!$A:$A,0),0)</f>
        <v>1</v>
      </c>
      <c r="W16" s="6">
        <f ca="1">INDEX(Data!$F:$F, MATCH(DATE(P16,7,1),Data!$A:$A,0),0)</f>
        <v>1</v>
      </c>
      <c r="X16" s="6">
        <f ca="1">INDEX(Data!$F:$F, MATCH(DATE(P16,8,1),Data!$A:$A,0),0)</f>
        <v>1</v>
      </c>
      <c r="Y16" s="6">
        <f ca="1">INDEX(Data!$F:$F, MATCH(DATE(P16,9,1),Data!$A:$A,0),0)</f>
        <v>1</v>
      </c>
      <c r="Z16" s="6">
        <f ca="1">INDEX(Data!$F:$F, MATCH(DATE(P16,10,1),Data!$A:$A,0),0)</f>
        <v>1</v>
      </c>
      <c r="AA16" s="6">
        <f ca="1">INDEX(Data!$F:$F, MATCH(DATE(P16,11,1),Data!$A:$A,0),0)</f>
        <v>1</v>
      </c>
      <c r="AB16" s="6">
        <f ca="1">INDEX(Data!$F:$F, MATCH(DATE(P16,12,1),Data!$A:$A,0),0)</f>
        <v>1</v>
      </c>
    </row>
    <row r="17" spans="2:28" x14ac:dyDescent="0.25">
      <c r="B17" s="22">
        <f t="shared" si="2"/>
        <v>2010</v>
      </c>
      <c r="C17" s="6">
        <f ca="1">INDEX(Data!$E:$E, MATCH(DATE(B17,1,1),Data!$A:$A,0),0)</f>
        <v>3</v>
      </c>
      <c r="D17" s="6">
        <f ca="1">INDEX(Data!$E:$E, MATCH(DATE(B17,2,1),Data!$A:$A,0),0)</f>
        <v>1</v>
      </c>
      <c r="E17" s="6">
        <f ca="1">INDEX(Data!$E:$E, MATCH(DATE(B17,3,1),Data!$A:$A,0),0)</f>
        <v>2</v>
      </c>
      <c r="F17" s="6">
        <f ca="1">INDEX(Data!$E:$E, MATCH(DATE(B17,4,1),Data!$A:$A,0),0)</f>
        <v>1</v>
      </c>
      <c r="G17" s="6">
        <f ca="1">INDEX(Data!$E:$E, MATCH(DATE(B17,5,1),Data!$A:$A,0),0)</f>
        <v>1</v>
      </c>
      <c r="H17" s="6">
        <f ca="1">INDEX(Data!$E:$E, MATCH(DATE(B17,6,1),Data!$A:$A,0),0)</f>
        <v>1</v>
      </c>
      <c r="I17" s="6">
        <f ca="1">INDEX(Data!$E:$E, MATCH(DATE(B17,7,1),Data!$A:$A,0),0)</f>
        <v>1</v>
      </c>
      <c r="J17" s="6">
        <f ca="1">INDEX(Data!$E:$E, MATCH(DATE(B17,8,1),Data!$A:$A,0),0)</f>
        <v>1</v>
      </c>
      <c r="K17" s="6">
        <f ca="1">INDEX(Data!$E:$E, MATCH(DATE(B17,9,1),Data!$A:$A,0),0)</f>
        <v>1</v>
      </c>
      <c r="L17" s="6">
        <f ca="1">INDEX(Data!$E:$E, MATCH(DATE(B17,10,1),Data!$A:$A,0),0)</f>
        <v>1</v>
      </c>
      <c r="M17" s="6">
        <f ca="1">INDEX(Data!$E:$E, MATCH(DATE(B17,11,1),Data!$A:$A,0),0)</f>
        <v>1</v>
      </c>
      <c r="N17" s="6">
        <f ca="1">INDEX(Data!$E:$E, MATCH(DATE(B17,12,1),Data!$A:$A,0),0)</f>
        <v>1</v>
      </c>
      <c r="P17" s="22">
        <f t="shared" si="1"/>
        <v>2010</v>
      </c>
      <c r="Q17" s="6">
        <f ca="1">INDEX(Data!$F:$F, MATCH(DATE(P17,1,1),Data!$A:$A,0),0)</f>
        <v>2</v>
      </c>
      <c r="R17" s="6">
        <f ca="1">INDEX(Data!$F:$F, MATCH(DATE(P17,2,1),Data!$A:$A,0),0)</f>
        <v>2</v>
      </c>
      <c r="S17" s="6">
        <f ca="1">INDEX(Data!$F:$F, MATCH(DATE(P17,3,1),Data!$A:$A,0),0)</f>
        <v>2</v>
      </c>
      <c r="T17" s="6">
        <f ca="1">INDEX(Data!$F:$F, MATCH(DATE(P17,4,1),Data!$A:$A,0),0)</f>
        <v>2</v>
      </c>
      <c r="U17" s="6">
        <f ca="1">INDEX(Data!$F:$F, MATCH(DATE(P17,5,1),Data!$A:$A,0),0)</f>
        <v>2</v>
      </c>
      <c r="V17" s="6">
        <f ca="1">INDEX(Data!$F:$F, MATCH(DATE(P17,6,1),Data!$A:$A,0),0)</f>
        <v>2</v>
      </c>
      <c r="W17" s="6">
        <f ca="1">INDEX(Data!$F:$F, MATCH(DATE(P17,7,1),Data!$A:$A,0),0)</f>
        <v>2</v>
      </c>
      <c r="X17" s="6">
        <f ca="1">INDEX(Data!$F:$F, MATCH(DATE(P17,8,1),Data!$A:$A,0),0)</f>
        <v>2</v>
      </c>
      <c r="Y17" s="6">
        <f ca="1">INDEX(Data!$F:$F, MATCH(DATE(P17,9,1),Data!$A:$A,0),0)</f>
        <v>2</v>
      </c>
      <c r="Z17" s="6">
        <f ca="1">INDEX(Data!$F:$F, MATCH(DATE(P17,10,1),Data!$A:$A,0),0)</f>
        <v>1</v>
      </c>
      <c r="AA17" s="6">
        <f ca="1">INDEX(Data!$F:$F, MATCH(DATE(P17,11,1),Data!$A:$A,0),0)</f>
        <v>2</v>
      </c>
      <c r="AB17" s="6">
        <f ca="1">INDEX(Data!$F:$F, MATCH(DATE(P17,12,1),Data!$A:$A,0),0)</f>
        <v>1</v>
      </c>
    </row>
    <row r="18" spans="2:28" x14ac:dyDescent="0.25">
      <c r="B18" s="22">
        <f t="shared" si="2"/>
        <v>2009</v>
      </c>
      <c r="C18" s="6">
        <f ca="1">INDEX(Data!$E:$E, MATCH(DATE(B18,1,1),Data!$A:$A,0),0)</f>
        <v>1</v>
      </c>
      <c r="D18" s="6">
        <f ca="1">INDEX(Data!$E:$E, MATCH(DATE(B18,2,1),Data!$A:$A,0),0)</f>
        <v>1</v>
      </c>
      <c r="E18" s="6">
        <f ca="1">INDEX(Data!$E:$E, MATCH(DATE(B18,3,1),Data!$A:$A,0),0)</f>
        <v>1</v>
      </c>
      <c r="F18" s="6">
        <f ca="1">INDEX(Data!$E:$E, MATCH(DATE(B18,4,1),Data!$A:$A,0),0)</f>
        <v>2</v>
      </c>
      <c r="G18" s="6">
        <f ca="1">INDEX(Data!$E:$E, MATCH(DATE(B18,5,1),Data!$A:$A,0),0)</f>
        <v>1</v>
      </c>
      <c r="H18" s="6">
        <f ca="1">INDEX(Data!$E:$E, MATCH(DATE(B18,6,1),Data!$A:$A,0),0)</f>
        <v>1</v>
      </c>
      <c r="I18" s="6">
        <f ca="1">INDEX(Data!$E:$E, MATCH(DATE(B18,7,1),Data!$A:$A,0),0)</f>
        <v>2</v>
      </c>
      <c r="J18" s="6">
        <f ca="1">INDEX(Data!$E:$E, MATCH(DATE(B18,8,1),Data!$A:$A,0),0)</f>
        <v>2</v>
      </c>
      <c r="K18" s="6">
        <f ca="1">INDEX(Data!$E:$E, MATCH(DATE(B18,9,1),Data!$A:$A,0),0)</f>
        <v>2</v>
      </c>
      <c r="L18" s="6">
        <f ca="1">INDEX(Data!$E:$E, MATCH(DATE(B18,10,1),Data!$A:$A,0),0)</f>
        <v>1</v>
      </c>
      <c r="M18" s="6">
        <f ca="1">INDEX(Data!$E:$E, MATCH(DATE(B18,11,1),Data!$A:$A,0),0)</f>
        <v>1</v>
      </c>
      <c r="N18" s="6">
        <f ca="1">INDEX(Data!$E:$E, MATCH(DATE(B18,12,1),Data!$A:$A,0),0)</f>
        <v>2</v>
      </c>
      <c r="P18" s="22">
        <f t="shared" si="1"/>
        <v>2009</v>
      </c>
      <c r="Q18" s="6">
        <f ca="1">INDEX(Data!$F:$F, MATCH(DATE(P18,1,1),Data!$A:$A,0),0)</f>
        <v>1</v>
      </c>
      <c r="R18" s="6">
        <f ca="1">INDEX(Data!$F:$F, MATCH(DATE(P18,2,1),Data!$A:$A,0),0)</f>
        <v>1</v>
      </c>
      <c r="S18" s="6">
        <f ca="1">INDEX(Data!$F:$F, MATCH(DATE(P18,3,1),Data!$A:$A,0),0)</f>
        <v>1</v>
      </c>
      <c r="T18" s="6">
        <f ca="1">INDEX(Data!$F:$F, MATCH(DATE(P18,4,1),Data!$A:$A,0),0)</f>
        <v>1</v>
      </c>
      <c r="U18" s="6">
        <f ca="1">INDEX(Data!$F:$F, MATCH(DATE(P18,5,1),Data!$A:$A,0),0)</f>
        <v>1</v>
      </c>
      <c r="V18" s="6">
        <f ca="1">INDEX(Data!$F:$F, MATCH(DATE(P18,6,1),Data!$A:$A,0),0)</f>
        <v>1</v>
      </c>
      <c r="W18" s="6">
        <f ca="1">INDEX(Data!$F:$F, MATCH(DATE(P18,7,1),Data!$A:$A,0),0)</f>
        <v>1</v>
      </c>
      <c r="X18" s="6">
        <f ca="1">INDEX(Data!$F:$F, MATCH(DATE(P18,8,1),Data!$A:$A,0),0)</f>
        <v>1</v>
      </c>
      <c r="Y18" s="6">
        <f ca="1">INDEX(Data!$F:$F, MATCH(DATE(P18,9,1),Data!$A:$A,0),0)</f>
        <v>1</v>
      </c>
      <c r="Z18" s="6">
        <f ca="1">INDEX(Data!$F:$F, MATCH(DATE(P18,10,1),Data!$A:$A,0),0)</f>
        <v>1</v>
      </c>
      <c r="AA18" s="6">
        <f ca="1">INDEX(Data!$F:$F, MATCH(DATE(P18,11,1),Data!$A:$A,0),0)</f>
        <v>1</v>
      </c>
      <c r="AB18" s="6">
        <f ca="1">INDEX(Data!$F:$F, MATCH(DATE(P18,12,1),Data!$A:$A,0),0)</f>
        <v>1</v>
      </c>
    </row>
    <row r="19" spans="2:28" x14ac:dyDescent="0.25">
      <c r="B19" s="22">
        <f t="shared" si="2"/>
        <v>2008</v>
      </c>
      <c r="C19" s="6">
        <f ca="1">INDEX(Data!$E:$E, MATCH(DATE(B19,1,1),Data!$A:$A,0),0)</f>
        <v>1</v>
      </c>
      <c r="D19" s="6">
        <f ca="1">INDEX(Data!$E:$E, MATCH(DATE(B19,2,1),Data!$A:$A,0),0)</f>
        <v>2</v>
      </c>
      <c r="E19" s="6">
        <f ca="1">INDEX(Data!$E:$E, MATCH(DATE(B19,3,1),Data!$A:$A,0),0)</f>
        <v>1</v>
      </c>
      <c r="F19" s="6">
        <f ca="1">INDEX(Data!$E:$E, MATCH(DATE(B19,4,1),Data!$A:$A,0),0)</f>
        <v>1</v>
      </c>
      <c r="G19" s="6">
        <f ca="1">INDEX(Data!$E:$E, MATCH(DATE(B19,5,1),Data!$A:$A,0),0)</f>
        <v>1</v>
      </c>
      <c r="H19" s="6">
        <f ca="1">INDEX(Data!$E:$E, MATCH(DATE(B19,6,1),Data!$A:$A,0),0)</f>
        <v>1</v>
      </c>
      <c r="I19" s="6">
        <f ca="1">INDEX(Data!$E:$E, MATCH(DATE(B19,7,1),Data!$A:$A,0),0)</f>
        <v>1</v>
      </c>
      <c r="J19" s="6">
        <f ca="1">INDEX(Data!$E:$E, MATCH(DATE(B19,8,1),Data!$A:$A,0),0)</f>
        <v>1</v>
      </c>
      <c r="K19" s="6">
        <f ca="1">INDEX(Data!$E:$E, MATCH(DATE(B19,9,1),Data!$A:$A,0),0)</f>
        <v>1</v>
      </c>
      <c r="L19" s="6">
        <f ca="1">INDEX(Data!$E:$E, MATCH(DATE(B19,10,1),Data!$A:$A,0),0)</f>
        <v>2</v>
      </c>
      <c r="M19" s="6">
        <f ca="1">INDEX(Data!$E:$E, MATCH(DATE(B19,11,1),Data!$A:$A,0),0)</f>
        <v>1</v>
      </c>
      <c r="N19" s="6">
        <f ca="1">INDEX(Data!$E:$E, MATCH(DATE(B19,12,1),Data!$A:$A,0),0)</f>
        <v>4</v>
      </c>
      <c r="P19" s="22">
        <f t="shared" si="1"/>
        <v>2008</v>
      </c>
      <c r="Q19" s="6">
        <f ca="1">INDEX(Data!$F:$F, MATCH(DATE(P19,1,1),Data!$A:$A,0),0)</f>
        <v>1</v>
      </c>
      <c r="R19" s="6">
        <f ca="1">INDEX(Data!$F:$F, MATCH(DATE(P19,2,1),Data!$A:$A,0),0)</f>
        <v>1</v>
      </c>
      <c r="S19" s="6">
        <f ca="1">INDEX(Data!$F:$F, MATCH(DATE(P19,3,1),Data!$A:$A,0),0)</f>
        <v>1</v>
      </c>
      <c r="T19" s="6">
        <f ca="1">INDEX(Data!$F:$F, MATCH(DATE(P19,4,1),Data!$A:$A,0),0)</f>
        <v>1</v>
      </c>
      <c r="U19" s="6">
        <f ca="1">INDEX(Data!$F:$F, MATCH(DATE(P19,5,1),Data!$A:$A,0),0)</f>
        <v>1</v>
      </c>
      <c r="V19" s="6">
        <f ca="1">INDEX(Data!$F:$F, MATCH(DATE(P19,6,1),Data!$A:$A,0),0)</f>
        <v>1</v>
      </c>
      <c r="W19" s="6">
        <f ca="1">INDEX(Data!$F:$F, MATCH(DATE(P19,7,1),Data!$A:$A,0),0)</f>
        <v>1</v>
      </c>
      <c r="X19" s="6">
        <f ca="1">INDEX(Data!$F:$F, MATCH(DATE(P19,8,1),Data!$A:$A,0),0)</f>
        <v>1</v>
      </c>
      <c r="Y19" s="6">
        <f ca="1">INDEX(Data!$F:$F, MATCH(DATE(P19,9,1),Data!$A:$A,0),0)</f>
        <v>1</v>
      </c>
      <c r="Z19" s="6">
        <f ca="1">INDEX(Data!$F:$F, MATCH(DATE(P19,10,1),Data!$A:$A,0),0)</f>
        <v>1</v>
      </c>
      <c r="AA19" s="6">
        <f ca="1">INDEX(Data!$F:$F, MATCH(DATE(P19,11,1),Data!$A:$A,0),0)</f>
        <v>1</v>
      </c>
      <c r="AB19" s="6">
        <f ca="1">INDEX(Data!$F:$F, MATCH(DATE(P19,12,1),Data!$A:$A,0),0)</f>
        <v>1</v>
      </c>
    </row>
    <row r="20" spans="2:28" x14ac:dyDescent="0.25">
      <c r="B20" s="22">
        <f t="shared" si="2"/>
        <v>2007</v>
      </c>
      <c r="C20" s="6">
        <f ca="1">INDEX(Data!$E:$E, MATCH(DATE(B20,1,1),Data!$A:$A,0),0)</f>
        <v>1</v>
      </c>
      <c r="D20" s="6">
        <f ca="1">INDEX(Data!$E:$E, MATCH(DATE(B20,2,1),Data!$A:$A,0),0)</f>
        <v>1</v>
      </c>
      <c r="E20" s="6">
        <f ca="1">INDEX(Data!$E:$E, MATCH(DATE(B20,3,1),Data!$A:$A,0),0)</f>
        <v>1</v>
      </c>
      <c r="F20" s="6">
        <f ca="1">INDEX(Data!$E:$E, MATCH(DATE(B20,4,1),Data!$A:$A,0),0)</f>
        <v>1</v>
      </c>
      <c r="G20" s="6">
        <f ca="1">INDEX(Data!$E:$E, MATCH(DATE(B20,5,1),Data!$A:$A,0),0)</f>
        <v>1</v>
      </c>
      <c r="H20" s="6">
        <f ca="1">INDEX(Data!$E:$E, MATCH(DATE(B20,6,1),Data!$A:$A,0),0)</f>
        <v>1</v>
      </c>
      <c r="I20" s="6">
        <f ca="1">INDEX(Data!$E:$E, MATCH(DATE(B20,7,1),Data!$A:$A,0),0)</f>
        <v>1</v>
      </c>
      <c r="J20" s="6">
        <f ca="1">INDEX(Data!$E:$E, MATCH(DATE(B20,8,1),Data!$A:$A,0),0)</f>
        <v>2</v>
      </c>
      <c r="K20" s="6">
        <f ca="1">INDEX(Data!$E:$E, MATCH(DATE(B20,9,1),Data!$A:$A,0),0)</f>
        <v>1</v>
      </c>
      <c r="L20" s="6">
        <f ca="1">INDEX(Data!$E:$E, MATCH(DATE(B20,10,1),Data!$A:$A,0),0)</f>
        <v>1</v>
      </c>
      <c r="M20" s="6">
        <f ca="1">INDEX(Data!$E:$E, MATCH(DATE(B20,11,1),Data!$A:$A,0),0)</f>
        <v>1</v>
      </c>
      <c r="N20" s="6">
        <f ca="1">INDEX(Data!$E:$E, MATCH(DATE(B20,12,1),Data!$A:$A,0),0)</f>
        <v>1</v>
      </c>
      <c r="P20" s="22">
        <f t="shared" si="1"/>
        <v>2007</v>
      </c>
      <c r="Q20" s="6">
        <f ca="1">INDEX(Data!$F:$F, MATCH(DATE(P20,1,1),Data!$A:$A,0),0)</f>
        <v>1</v>
      </c>
      <c r="R20" s="6">
        <f ca="1">INDEX(Data!$F:$F, MATCH(DATE(P20,2,1),Data!$A:$A,0),0)</f>
        <v>1</v>
      </c>
      <c r="S20" s="6">
        <f ca="1">INDEX(Data!$F:$F, MATCH(DATE(P20,3,1),Data!$A:$A,0),0)</f>
        <v>1</v>
      </c>
      <c r="T20" s="6">
        <f ca="1">INDEX(Data!$F:$F, MATCH(DATE(P20,4,1),Data!$A:$A,0),0)</f>
        <v>1</v>
      </c>
      <c r="U20" s="6">
        <f ca="1">INDEX(Data!$F:$F, MATCH(DATE(P20,5,1),Data!$A:$A,0),0)</f>
        <v>1</v>
      </c>
      <c r="V20" s="6">
        <f ca="1">INDEX(Data!$F:$F, MATCH(DATE(P20,6,1),Data!$A:$A,0),0)</f>
        <v>1</v>
      </c>
      <c r="W20" s="6">
        <f ca="1">INDEX(Data!$F:$F, MATCH(DATE(P20,7,1),Data!$A:$A,0),0)</f>
        <v>1</v>
      </c>
      <c r="X20" s="6">
        <f ca="1">INDEX(Data!$F:$F, MATCH(DATE(P20,8,1),Data!$A:$A,0),0)</f>
        <v>1</v>
      </c>
      <c r="Y20" s="6">
        <f ca="1">INDEX(Data!$F:$F, MATCH(DATE(P20,9,1),Data!$A:$A,0),0)</f>
        <v>1</v>
      </c>
      <c r="Z20" s="6">
        <f ca="1">INDEX(Data!$F:$F, MATCH(DATE(P20,10,1),Data!$A:$A,0),0)</f>
        <v>1</v>
      </c>
      <c r="AA20" s="6">
        <f ca="1">INDEX(Data!$F:$F, MATCH(DATE(P20,11,1),Data!$A:$A,0),0)</f>
        <v>1</v>
      </c>
      <c r="AB20" s="6">
        <f ca="1">INDEX(Data!$F:$F, MATCH(DATE(P20,12,1),Data!$A:$A,0),0)</f>
        <v>1</v>
      </c>
    </row>
    <row r="21" spans="2:28" x14ac:dyDescent="0.25">
      <c r="B21" s="22">
        <f t="shared" si="2"/>
        <v>2006</v>
      </c>
      <c r="C21" s="6">
        <f ca="1">INDEX(Data!$E:$E, MATCH(DATE(B21,1,1),Data!$A:$A,0),0)</f>
        <v>1</v>
      </c>
      <c r="D21" s="6">
        <f ca="1">INDEX(Data!$E:$E, MATCH(DATE(B21,2,1),Data!$A:$A,0),0)</f>
        <v>1</v>
      </c>
      <c r="E21" s="6">
        <f ca="1">INDEX(Data!$E:$E, MATCH(DATE(B21,3,1),Data!$A:$A,0),0)</f>
        <v>1</v>
      </c>
      <c r="F21" s="6">
        <f ca="1">INDEX(Data!$E:$E, MATCH(DATE(B21,4,1),Data!$A:$A,0),0)</f>
        <v>1</v>
      </c>
      <c r="G21" s="6">
        <f ca="1">INDEX(Data!$E:$E, MATCH(DATE(B21,5,1),Data!$A:$A,0),0)</f>
        <v>1</v>
      </c>
      <c r="H21" s="6">
        <f ca="1">INDEX(Data!$E:$E, MATCH(DATE(B21,6,1),Data!$A:$A,0),0)</f>
        <v>1</v>
      </c>
      <c r="I21" s="6">
        <f ca="1">INDEX(Data!$E:$E, MATCH(DATE(B21,7,1),Data!$A:$A,0),0)</f>
        <v>1</v>
      </c>
      <c r="J21" s="6">
        <f ca="1">INDEX(Data!$E:$E, MATCH(DATE(B21,8,1),Data!$A:$A,0),0)</f>
        <v>1</v>
      </c>
      <c r="K21" s="6">
        <f ca="1">INDEX(Data!$E:$E, MATCH(DATE(B21,9,1),Data!$A:$A,0),0)</f>
        <v>1</v>
      </c>
      <c r="L21" s="6">
        <f ca="1">INDEX(Data!$E:$E, MATCH(DATE(B21,10,1),Data!$A:$A,0),0)</f>
        <v>1</v>
      </c>
      <c r="M21" s="6">
        <f ca="1">INDEX(Data!$E:$E, MATCH(DATE(B21,11,1),Data!$A:$A,0),0)</f>
        <v>1</v>
      </c>
      <c r="N21" s="6">
        <f ca="1">INDEX(Data!$E:$E, MATCH(DATE(B21,12,1),Data!$A:$A,0),0)</f>
        <v>1</v>
      </c>
      <c r="P21" s="22">
        <f t="shared" si="1"/>
        <v>2006</v>
      </c>
      <c r="Q21" s="6">
        <f ca="1">INDEX(Data!$F:$F, MATCH(DATE(P21,1,1),Data!$A:$A,0),0)</f>
        <v>1</v>
      </c>
      <c r="R21" s="6">
        <f ca="1">INDEX(Data!$F:$F, MATCH(DATE(P21,2,1),Data!$A:$A,0),0)</f>
        <v>1</v>
      </c>
      <c r="S21" s="6">
        <f ca="1">INDEX(Data!$F:$F, MATCH(DATE(P21,3,1),Data!$A:$A,0),0)</f>
        <v>1</v>
      </c>
      <c r="T21" s="6">
        <f ca="1">INDEX(Data!$F:$F, MATCH(DATE(P21,4,1),Data!$A:$A,0),0)</f>
        <v>1</v>
      </c>
      <c r="U21" s="6">
        <f ca="1">INDEX(Data!$F:$F, MATCH(DATE(P21,5,1),Data!$A:$A,0),0)</f>
        <v>1</v>
      </c>
      <c r="V21" s="6">
        <f ca="1">INDEX(Data!$F:$F, MATCH(DATE(P21,6,1),Data!$A:$A,0),0)</f>
        <v>1</v>
      </c>
      <c r="W21" s="6">
        <f ca="1">INDEX(Data!$F:$F, MATCH(DATE(P21,7,1),Data!$A:$A,0),0)</f>
        <v>1</v>
      </c>
      <c r="X21" s="6">
        <f ca="1">INDEX(Data!$F:$F, MATCH(DATE(P21,8,1),Data!$A:$A,0),0)</f>
        <v>1</v>
      </c>
      <c r="Y21" s="6">
        <f ca="1">INDEX(Data!$F:$F, MATCH(DATE(P21,9,1),Data!$A:$A,0),0)</f>
        <v>1</v>
      </c>
      <c r="Z21" s="6">
        <f ca="1">INDEX(Data!$F:$F, MATCH(DATE(P21,10,1),Data!$A:$A,0),0)</f>
        <v>1</v>
      </c>
      <c r="AA21" s="6">
        <f ca="1">INDEX(Data!$F:$F, MATCH(DATE(P21,11,1),Data!$A:$A,0),0)</f>
        <v>1</v>
      </c>
      <c r="AB21" s="6">
        <f ca="1">INDEX(Data!$F:$F, MATCH(DATE(P21,12,1),Data!$A:$A,0),0)</f>
        <v>1</v>
      </c>
    </row>
    <row r="22" spans="2:28" x14ac:dyDescent="0.25">
      <c r="B22" s="22">
        <f t="shared" si="2"/>
        <v>2005</v>
      </c>
      <c r="C22" s="6">
        <f ca="1">INDEX(Data!$E:$E, MATCH(DATE(B22,1,1),Data!$A:$A,0),0)</f>
        <v>1</v>
      </c>
      <c r="D22" s="6">
        <f ca="1">INDEX(Data!$E:$E, MATCH(DATE(B22,2,1),Data!$A:$A,0),0)</f>
        <v>1</v>
      </c>
      <c r="E22" s="6">
        <f ca="1">INDEX(Data!$E:$E, MATCH(DATE(B22,3,1),Data!$A:$A,0),0)</f>
        <v>1</v>
      </c>
      <c r="F22" s="6">
        <f ca="1">INDEX(Data!$E:$E, MATCH(DATE(B22,4,1),Data!$A:$A,0),0)</f>
        <v>1</v>
      </c>
      <c r="G22" s="6">
        <f ca="1">INDEX(Data!$E:$E, MATCH(DATE(B22,5,1),Data!$A:$A,0),0)</f>
        <v>1</v>
      </c>
      <c r="H22" s="6">
        <f ca="1">INDEX(Data!$E:$E, MATCH(DATE(B22,6,1),Data!$A:$A,0),0)</f>
        <v>1</v>
      </c>
      <c r="I22" s="6">
        <f ca="1">INDEX(Data!$E:$E, MATCH(DATE(B22,7,1),Data!$A:$A,0),0)</f>
        <v>1</v>
      </c>
      <c r="J22" s="6">
        <f ca="1">INDEX(Data!$E:$E, MATCH(DATE(B22,8,1),Data!$A:$A,0),0)</f>
        <v>1</v>
      </c>
      <c r="K22" s="6">
        <f ca="1">INDEX(Data!$E:$E, MATCH(DATE(B22,9,1),Data!$A:$A,0),0)</f>
        <v>1</v>
      </c>
      <c r="L22" s="6">
        <f ca="1">INDEX(Data!$E:$E, MATCH(DATE(B22,10,1),Data!$A:$A,0),0)</f>
        <v>1</v>
      </c>
      <c r="M22" s="6">
        <f ca="1">INDEX(Data!$E:$E, MATCH(DATE(B22,11,1),Data!$A:$A,0),0)</f>
        <v>1</v>
      </c>
      <c r="N22" s="6">
        <f ca="1">INDEX(Data!$E:$E, MATCH(DATE(B22,12,1),Data!$A:$A,0),0)</f>
        <v>1</v>
      </c>
      <c r="P22" s="22">
        <f t="shared" si="1"/>
        <v>2005</v>
      </c>
      <c r="Q22" s="6">
        <f ca="1">INDEX(Data!$F:$F, MATCH(DATE(P22,1,1),Data!$A:$A,0),0)</f>
        <v>1</v>
      </c>
      <c r="R22" s="6">
        <f ca="1">INDEX(Data!$F:$F, MATCH(DATE(P22,2,1),Data!$A:$A,0),0)</f>
        <v>1</v>
      </c>
      <c r="S22" s="6">
        <f ca="1">INDEX(Data!$F:$F, MATCH(DATE(P22,3,1),Data!$A:$A,0),0)</f>
        <v>1</v>
      </c>
      <c r="T22" s="6">
        <f ca="1">INDEX(Data!$F:$F, MATCH(DATE(P22,4,1),Data!$A:$A,0),0)</f>
        <v>1</v>
      </c>
      <c r="U22" s="6">
        <f ca="1">INDEX(Data!$F:$F, MATCH(DATE(P22,5,1),Data!$A:$A,0),0)</f>
        <v>1</v>
      </c>
      <c r="V22" s="6">
        <f ca="1">INDEX(Data!$F:$F, MATCH(DATE(P22,6,1),Data!$A:$A,0),0)</f>
        <v>1</v>
      </c>
      <c r="W22" s="6">
        <f ca="1">INDEX(Data!$F:$F, MATCH(DATE(P22,7,1),Data!$A:$A,0),0)</f>
        <v>1</v>
      </c>
      <c r="X22" s="6">
        <f ca="1">INDEX(Data!$F:$F, MATCH(DATE(P22,8,1),Data!$A:$A,0),0)</f>
        <v>1</v>
      </c>
      <c r="Y22" s="6">
        <f ca="1">INDEX(Data!$F:$F, MATCH(DATE(P22,9,1),Data!$A:$A,0),0)</f>
        <v>1</v>
      </c>
      <c r="Z22" s="6">
        <f ca="1">INDEX(Data!$F:$F, MATCH(DATE(P22,10,1),Data!$A:$A,0),0)</f>
        <v>1</v>
      </c>
      <c r="AA22" s="6">
        <f ca="1">INDEX(Data!$F:$F, MATCH(DATE(P22,11,1),Data!$A:$A,0),0)</f>
        <v>1</v>
      </c>
      <c r="AB22" s="6">
        <f ca="1">INDEX(Data!$F:$F, MATCH(DATE(P22,12,1),Data!$A:$A,0),0)</f>
        <v>1</v>
      </c>
    </row>
    <row r="23" spans="2:28" x14ac:dyDescent="0.25">
      <c r="B23" s="22">
        <f t="shared" si="2"/>
        <v>2004</v>
      </c>
      <c r="C23" s="6">
        <f ca="1">INDEX(Data!$E:$E, MATCH(DATE(B23,1,1),Data!$A:$A,0),0)</f>
        <v>1</v>
      </c>
      <c r="D23" s="6">
        <f ca="1">INDEX(Data!$E:$E, MATCH(DATE(B23,2,1),Data!$A:$A,0),0)</f>
        <v>1</v>
      </c>
      <c r="E23" s="6">
        <f ca="1">INDEX(Data!$E:$E, MATCH(DATE(B23,3,1),Data!$A:$A,0),0)</f>
        <v>1</v>
      </c>
      <c r="F23" s="6">
        <f ca="1">INDEX(Data!$E:$E, MATCH(DATE(B23,4,1),Data!$A:$A,0),0)</f>
        <v>1</v>
      </c>
      <c r="G23" s="6">
        <f ca="1">INDEX(Data!$E:$E, MATCH(DATE(B23,5,1),Data!$A:$A,0),0)</f>
        <v>2</v>
      </c>
      <c r="H23" s="6">
        <f ca="1">INDEX(Data!$E:$E, MATCH(DATE(B23,6,1),Data!$A:$A,0),0)</f>
        <v>2</v>
      </c>
      <c r="I23" s="6">
        <f ca="1">INDEX(Data!$E:$E, MATCH(DATE(B23,7,1),Data!$A:$A,0),0)</f>
        <v>1</v>
      </c>
      <c r="J23" s="6">
        <f ca="1">INDEX(Data!$E:$E, MATCH(DATE(B23,8,1),Data!$A:$A,0),0)</f>
        <v>1</v>
      </c>
      <c r="K23" s="6">
        <f ca="1">INDEX(Data!$E:$E, MATCH(DATE(B23,9,1),Data!$A:$A,0),0)</f>
        <v>1</v>
      </c>
      <c r="L23" s="6">
        <f ca="1">INDEX(Data!$E:$E, MATCH(DATE(B23,10,1),Data!$A:$A,0),0)</f>
        <v>1</v>
      </c>
      <c r="M23" s="6">
        <f ca="1">INDEX(Data!$E:$E, MATCH(DATE(B23,11,1),Data!$A:$A,0),0)</f>
        <v>1</v>
      </c>
      <c r="N23" s="6">
        <f ca="1">INDEX(Data!$E:$E, MATCH(DATE(B23,12,1),Data!$A:$A,0),0)</f>
        <v>1</v>
      </c>
      <c r="P23" s="22">
        <f t="shared" si="1"/>
        <v>2004</v>
      </c>
      <c r="Q23" s="6">
        <f ca="1">INDEX(Data!$F:$F, MATCH(DATE(P23,1,1),Data!$A:$A,0),0)</f>
        <v>1</v>
      </c>
      <c r="R23" s="6">
        <f ca="1">INDEX(Data!$F:$F, MATCH(DATE(P23,2,1),Data!$A:$A,0),0)</f>
        <v>1</v>
      </c>
      <c r="S23" s="6">
        <f ca="1">INDEX(Data!$F:$F, MATCH(DATE(P23,3,1),Data!$A:$A,0),0)</f>
        <v>1</v>
      </c>
      <c r="T23" s="6">
        <f ca="1">INDEX(Data!$F:$F, MATCH(DATE(P23,4,1),Data!$A:$A,0),0)</f>
        <v>1</v>
      </c>
      <c r="U23" s="6">
        <f ca="1">INDEX(Data!$F:$F, MATCH(DATE(P23,5,1),Data!$A:$A,0),0)</f>
        <v>1</v>
      </c>
      <c r="V23" s="6">
        <f ca="1">INDEX(Data!$F:$F, MATCH(DATE(P23,6,1),Data!$A:$A,0),0)</f>
        <v>1</v>
      </c>
      <c r="W23" s="6">
        <f ca="1">INDEX(Data!$F:$F, MATCH(DATE(P23,7,1),Data!$A:$A,0),0)</f>
        <v>1</v>
      </c>
      <c r="X23" s="6">
        <f ca="1">INDEX(Data!$F:$F, MATCH(DATE(P23,8,1),Data!$A:$A,0),0)</f>
        <v>1</v>
      </c>
      <c r="Y23" s="6">
        <f ca="1">INDEX(Data!$F:$F, MATCH(DATE(P23,9,1),Data!$A:$A,0),0)</f>
        <v>1</v>
      </c>
      <c r="Z23" s="6">
        <f ca="1">INDEX(Data!$F:$F, MATCH(DATE(P23,10,1),Data!$A:$A,0),0)</f>
        <v>1</v>
      </c>
      <c r="AA23" s="6">
        <f ca="1">INDEX(Data!$F:$F, MATCH(DATE(P23,11,1),Data!$A:$A,0),0)</f>
        <v>1</v>
      </c>
      <c r="AB23" s="6">
        <f ca="1">INDEX(Data!$F:$F, MATCH(DATE(P23,12,1),Data!$A:$A,0),0)</f>
        <v>1</v>
      </c>
    </row>
    <row r="24" spans="2:28" x14ac:dyDescent="0.25">
      <c r="B24" s="22">
        <f t="shared" si="2"/>
        <v>2003</v>
      </c>
      <c r="C24" s="6">
        <f ca="1">INDEX(Data!$E:$E, MATCH(DATE(B24,1,1),Data!$A:$A,0),0)</f>
        <v>1</v>
      </c>
      <c r="D24" s="6">
        <f ca="1">INDEX(Data!$E:$E, MATCH(DATE(B24,2,1),Data!$A:$A,0),0)</f>
        <v>1</v>
      </c>
      <c r="E24" s="6">
        <f ca="1">INDEX(Data!$E:$E, MATCH(DATE(B24,3,1),Data!$A:$A,0),0)</f>
        <v>1</v>
      </c>
      <c r="F24" s="6">
        <f ca="1">INDEX(Data!$E:$E, MATCH(DATE(B24,4,1),Data!$A:$A,0),0)</f>
        <v>1</v>
      </c>
      <c r="G24" s="6">
        <f ca="1">INDEX(Data!$E:$E, MATCH(DATE(B24,5,1),Data!$A:$A,0),0)</f>
        <v>2</v>
      </c>
      <c r="H24" s="6">
        <f ca="1">INDEX(Data!$E:$E, MATCH(DATE(B24,6,1),Data!$A:$A,0),0)</f>
        <v>1</v>
      </c>
      <c r="I24" s="6">
        <f ca="1">INDEX(Data!$E:$E, MATCH(DATE(B24,7,1),Data!$A:$A,0),0)</f>
        <v>1</v>
      </c>
      <c r="J24" s="6">
        <f ca="1">INDEX(Data!$E:$E, MATCH(DATE(B24,8,1),Data!$A:$A,0),0)</f>
        <v>1</v>
      </c>
      <c r="K24" s="6">
        <f ca="1">INDEX(Data!$E:$E, MATCH(DATE(B24,9,1),Data!$A:$A,0),0)</f>
        <v>3</v>
      </c>
      <c r="L24" s="6">
        <f ca="1">INDEX(Data!$E:$E, MATCH(DATE(B24,10,1),Data!$A:$A,0),0)</f>
        <v>2</v>
      </c>
      <c r="M24" s="6">
        <f ca="1">INDEX(Data!$E:$E, MATCH(DATE(B24,11,1),Data!$A:$A,0),0)</f>
        <v>1</v>
      </c>
      <c r="N24" s="6">
        <f ca="1">INDEX(Data!$E:$E, MATCH(DATE(B24,12,1),Data!$A:$A,0),0)</f>
        <v>2</v>
      </c>
      <c r="P24" s="22">
        <f t="shared" si="1"/>
        <v>2003</v>
      </c>
      <c r="Q24" s="6">
        <f ca="1">INDEX(Data!$F:$F, MATCH(DATE(P24,1,1),Data!$A:$A,0),0)</f>
        <v>1</v>
      </c>
      <c r="R24" s="6">
        <f ca="1">INDEX(Data!$F:$F, MATCH(DATE(P24,2,1),Data!$A:$A,0),0)</f>
        <v>1</v>
      </c>
      <c r="S24" s="6">
        <f ca="1">INDEX(Data!$F:$F, MATCH(DATE(P24,3,1),Data!$A:$A,0),0)</f>
        <v>1</v>
      </c>
      <c r="T24" s="6">
        <f ca="1">INDEX(Data!$F:$F, MATCH(DATE(P24,4,1),Data!$A:$A,0),0)</f>
        <v>1</v>
      </c>
      <c r="U24" s="6">
        <f ca="1">INDEX(Data!$F:$F, MATCH(DATE(P24,5,1),Data!$A:$A,0),0)</f>
        <v>1</v>
      </c>
      <c r="V24" s="6">
        <f ca="1">INDEX(Data!$F:$F, MATCH(DATE(P24,6,1),Data!$A:$A,0),0)</f>
        <v>1</v>
      </c>
      <c r="W24" s="6">
        <f ca="1">INDEX(Data!$F:$F, MATCH(DATE(P24,7,1),Data!$A:$A,0),0)</f>
        <v>1</v>
      </c>
      <c r="X24" s="6">
        <f ca="1">INDEX(Data!$F:$F, MATCH(DATE(P24,8,1),Data!$A:$A,0),0)</f>
        <v>1</v>
      </c>
      <c r="Y24" s="6">
        <f ca="1">INDEX(Data!$F:$F, MATCH(DATE(P24,9,1),Data!$A:$A,0),0)</f>
        <v>1</v>
      </c>
      <c r="Z24" s="6">
        <f ca="1">INDEX(Data!$F:$F, MATCH(DATE(P24,10,1),Data!$A:$A,0),0)</f>
        <v>1</v>
      </c>
      <c r="AA24" s="6">
        <f ca="1">INDEX(Data!$F:$F, MATCH(DATE(P24,11,1),Data!$A:$A,0),0)</f>
        <v>1</v>
      </c>
      <c r="AB24" s="6">
        <f ca="1">INDEX(Data!$F:$F, MATCH(DATE(P24,12,1),Data!$A:$A,0),0)</f>
        <v>1</v>
      </c>
    </row>
    <row r="25" spans="2:28" x14ac:dyDescent="0.25">
      <c r="B25" s="22">
        <f t="shared" si="2"/>
        <v>2002</v>
      </c>
      <c r="C25" s="6">
        <f ca="1">INDEX(Data!$E:$E, MATCH(DATE(B25,1,1),Data!$A:$A,0),0)</f>
        <v>1</v>
      </c>
      <c r="D25" s="6">
        <f ca="1">INDEX(Data!$E:$E, MATCH(DATE(B25,2,1),Data!$A:$A,0),0)</f>
        <v>1</v>
      </c>
      <c r="E25" s="6">
        <f ca="1">INDEX(Data!$E:$E, MATCH(DATE(B25,3,1),Data!$A:$A,0),0)</f>
        <v>1</v>
      </c>
      <c r="F25" s="6">
        <f ca="1">INDEX(Data!$E:$E, MATCH(DATE(B25,4,1),Data!$A:$A,0),0)</f>
        <v>2</v>
      </c>
      <c r="G25" s="6">
        <f ca="1">INDEX(Data!$E:$E, MATCH(DATE(B25,5,1),Data!$A:$A,0),0)</f>
        <v>1</v>
      </c>
      <c r="H25" s="6">
        <f ca="1">INDEX(Data!$E:$E, MATCH(DATE(B25,6,1),Data!$A:$A,0),0)</f>
        <v>1</v>
      </c>
      <c r="I25" s="6">
        <f ca="1">INDEX(Data!$E:$E, MATCH(DATE(B25,7,1),Data!$A:$A,0),0)</f>
        <v>1</v>
      </c>
      <c r="J25" s="6">
        <f ca="1">INDEX(Data!$E:$E, MATCH(DATE(B25,8,1),Data!$A:$A,0),0)</f>
        <v>1</v>
      </c>
      <c r="K25" s="6">
        <f ca="1">INDEX(Data!$E:$E, MATCH(DATE(B25,9,1),Data!$A:$A,0),0)</f>
        <v>1</v>
      </c>
      <c r="L25" s="6">
        <f ca="1">INDEX(Data!$E:$E, MATCH(DATE(B25,10,1),Data!$A:$A,0),0)</f>
        <v>1</v>
      </c>
      <c r="M25" s="6">
        <f ca="1">INDEX(Data!$E:$E, MATCH(DATE(B25,11,1),Data!$A:$A,0),0)</f>
        <v>1</v>
      </c>
      <c r="N25" s="6">
        <f ca="1">INDEX(Data!$E:$E, MATCH(DATE(B25,12,1),Data!$A:$A,0),0)</f>
        <v>1</v>
      </c>
      <c r="P25" s="22">
        <f t="shared" si="1"/>
        <v>2002</v>
      </c>
      <c r="Q25" s="6">
        <f ca="1">INDEX(Data!$F:$F, MATCH(DATE(P25,1,1),Data!$A:$A,0),0)</f>
        <v>1</v>
      </c>
      <c r="R25" s="6">
        <f ca="1">INDEX(Data!$F:$F, MATCH(DATE(P25,2,1),Data!$A:$A,0),0)</f>
        <v>1</v>
      </c>
      <c r="S25" s="6">
        <f ca="1">INDEX(Data!$F:$F, MATCH(DATE(P25,3,1),Data!$A:$A,0),0)</f>
        <v>1</v>
      </c>
      <c r="T25" s="6">
        <f ca="1">INDEX(Data!$F:$F, MATCH(DATE(P25,4,1),Data!$A:$A,0),0)</f>
        <v>1</v>
      </c>
      <c r="U25" s="6">
        <f ca="1">INDEX(Data!$F:$F, MATCH(DATE(P25,5,1),Data!$A:$A,0),0)</f>
        <v>1</v>
      </c>
      <c r="V25" s="6">
        <f ca="1">INDEX(Data!$F:$F, MATCH(DATE(P25,6,1),Data!$A:$A,0),0)</f>
        <v>1</v>
      </c>
      <c r="W25" s="6">
        <f ca="1">INDEX(Data!$F:$F, MATCH(DATE(P25,7,1),Data!$A:$A,0),0)</f>
        <v>1</v>
      </c>
      <c r="X25" s="6">
        <f ca="1">INDEX(Data!$F:$F, MATCH(DATE(P25,8,1),Data!$A:$A,0),0)</f>
        <v>1</v>
      </c>
      <c r="Y25" s="6">
        <f ca="1">INDEX(Data!$F:$F, MATCH(DATE(P25,9,1),Data!$A:$A,0),0)</f>
        <v>1</v>
      </c>
      <c r="Z25" s="6">
        <f ca="1">INDEX(Data!$F:$F, MATCH(DATE(P25,10,1),Data!$A:$A,0),0)</f>
        <v>1</v>
      </c>
      <c r="AA25" s="6">
        <f ca="1">INDEX(Data!$F:$F, MATCH(DATE(P25,11,1),Data!$A:$A,0),0)</f>
        <v>1</v>
      </c>
      <c r="AB25" s="6">
        <f ca="1">INDEX(Data!$F:$F, MATCH(DATE(P25,12,1),Data!$A:$A,0),0)</f>
        <v>1</v>
      </c>
    </row>
    <row r="26" spans="2:28" x14ac:dyDescent="0.25">
      <c r="B26" s="22">
        <f t="shared" si="2"/>
        <v>2001</v>
      </c>
      <c r="C26" s="6">
        <f ca="1">INDEX(Data!$E:$E, MATCH(DATE(B26,1,1),Data!$A:$A,0),0)</f>
        <v>2</v>
      </c>
      <c r="D26" s="6">
        <f ca="1">INDEX(Data!$E:$E, MATCH(DATE(B26,2,1),Data!$A:$A,0),0)</f>
        <v>1</v>
      </c>
      <c r="E26" s="6">
        <f ca="1">INDEX(Data!$E:$E, MATCH(DATE(B26,3,1),Data!$A:$A,0),0)</f>
        <v>2</v>
      </c>
      <c r="F26" s="6">
        <f ca="1">INDEX(Data!$E:$E, MATCH(DATE(B26,4,1),Data!$A:$A,0),0)</f>
        <v>2</v>
      </c>
      <c r="G26" s="6">
        <f ca="1">INDEX(Data!$E:$E, MATCH(DATE(B26,5,1),Data!$A:$A,0),0)</f>
        <v>2</v>
      </c>
      <c r="H26" s="6">
        <f ca="1">INDEX(Data!$E:$E, MATCH(DATE(B26,6,1),Data!$A:$A,0),0)</f>
        <v>1</v>
      </c>
      <c r="I26" s="6">
        <f ca="1">INDEX(Data!$E:$E, MATCH(DATE(B26,7,1),Data!$A:$A,0),0)</f>
        <v>1</v>
      </c>
      <c r="J26" s="6">
        <f ca="1">INDEX(Data!$E:$E, MATCH(DATE(B26,8,1),Data!$A:$A,0),0)</f>
        <v>1</v>
      </c>
      <c r="K26" s="6">
        <f ca="1">INDEX(Data!$E:$E, MATCH(DATE(B26,9,1),Data!$A:$A,0),0)</f>
        <v>4</v>
      </c>
      <c r="L26" s="6">
        <f ca="1">INDEX(Data!$E:$E, MATCH(DATE(B26,10,1),Data!$A:$A,0),0)</f>
        <v>2</v>
      </c>
      <c r="M26" s="6">
        <f ca="1">INDEX(Data!$E:$E, MATCH(DATE(B26,11,1),Data!$A:$A,0),0)</f>
        <v>1</v>
      </c>
      <c r="N26" s="6">
        <f ca="1">INDEX(Data!$E:$E, MATCH(DATE(B26,12,1),Data!$A:$A,0),0)</f>
        <v>1</v>
      </c>
      <c r="P26" s="22">
        <f t="shared" si="1"/>
        <v>2001</v>
      </c>
      <c r="Q26" s="6">
        <f ca="1">INDEX(Data!$F:$F, MATCH(DATE(P26,1,1),Data!$A:$A,0),0)</f>
        <v>1</v>
      </c>
      <c r="R26" s="6">
        <f ca="1">INDEX(Data!$F:$F, MATCH(DATE(P26,2,1),Data!$A:$A,0),0)</f>
        <v>1</v>
      </c>
      <c r="S26" s="6">
        <f ca="1">INDEX(Data!$F:$F, MATCH(DATE(P26,3,1),Data!$A:$A,0),0)</f>
        <v>1</v>
      </c>
      <c r="T26" s="6">
        <f ca="1">INDEX(Data!$F:$F, MATCH(DATE(P26,4,1),Data!$A:$A,0),0)</f>
        <v>1</v>
      </c>
      <c r="U26" s="6">
        <f ca="1">INDEX(Data!$F:$F, MATCH(DATE(P26,5,1),Data!$A:$A,0),0)</f>
        <v>1</v>
      </c>
      <c r="V26" s="6">
        <f ca="1">INDEX(Data!$F:$F, MATCH(DATE(P26,6,1),Data!$A:$A,0),0)</f>
        <v>1</v>
      </c>
      <c r="W26" s="6">
        <f ca="1">INDEX(Data!$F:$F, MATCH(DATE(P26,7,1),Data!$A:$A,0),0)</f>
        <v>1</v>
      </c>
      <c r="X26" s="6">
        <f ca="1">INDEX(Data!$F:$F, MATCH(DATE(P26,8,1),Data!$A:$A,0),0)</f>
        <v>1</v>
      </c>
      <c r="Y26" s="6">
        <f ca="1">INDEX(Data!$F:$F, MATCH(DATE(P26,9,1),Data!$A:$A,0),0)</f>
        <v>1</v>
      </c>
      <c r="Z26" s="6">
        <f ca="1">INDEX(Data!$F:$F, MATCH(DATE(P26,10,1),Data!$A:$A,0),0)</f>
        <v>1</v>
      </c>
      <c r="AA26" s="6">
        <f ca="1">INDEX(Data!$F:$F, MATCH(DATE(P26,11,1),Data!$A:$A,0),0)</f>
        <v>1</v>
      </c>
      <c r="AB26" s="6">
        <f ca="1">INDEX(Data!$F:$F, MATCH(DATE(P26,12,1),Data!$A:$A,0),0)</f>
        <v>1</v>
      </c>
    </row>
    <row r="27" spans="2:28" x14ac:dyDescent="0.25">
      <c r="B27" s="22">
        <f t="shared" si="2"/>
        <v>2000</v>
      </c>
      <c r="C27" s="6">
        <f ca="1">INDEX(Data!$E:$E, MATCH(DATE(B27,1,1),Data!$A:$A,0),0)</f>
        <v>1</v>
      </c>
      <c r="D27" s="6">
        <f ca="1">INDEX(Data!$E:$E, MATCH(DATE(B27,2,1),Data!$A:$A,0),0)</f>
        <v>1</v>
      </c>
      <c r="E27" s="6">
        <f ca="1">INDEX(Data!$E:$E, MATCH(DATE(B27,3,1),Data!$A:$A,0),0)</f>
        <v>1</v>
      </c>
      <c r="F27" s="6">
        <f ca="1">INDEX(Data!$E:$E, MATCH(DATE(B27,4,1),Data!$A:$A,0),0)</f>
        <v>2</v>
      </c>
      <c r="G27" s="6">
        <f ca="1">INDEX(Data!$E:$E, MATCH(DATE(B27,5,1),Data!$A:$A,0),0)</f>
        <v>2</v>
      </c>
      <c r="H27" s="6">
        <f ca="1">INDEX(Data!$E:$E, MATCH(DATE(B27,6,1),Data!$A:$A,0),0)</f>
        <v>1</v>
      </c>
      <c r="I27" s="6">
        <f ca="1">INDEX(Data!$E:$E, MATCH(DATE(B27,7,1),Data!$A:$A,0),0)</f>
        <v>1</v>
      </c>
      <c r="J27" s="6">
        <f ca="1">INDEX(Data!$E:$E, MATCH(DATE(B27,8,1),Data!$A:$A,0),0)</f>
        <v>1</v>
      </c>
      <c r="K27" s="6">
        <f ca="1">INDEX(Data!$E:$E, MATCH(DATE(B27,9,1),Data!$A:$A,0),0)</f>
        <v>1</v>
      </c>
      <c r="L27" s="6">
        <f ca="1">INDEX(Data!$E:$E, MATCH(DATE(B27,10,1),Data!$A:$A,0),0)</f>
        <v>1</v>
      </c>
      <c r="M27" s="6">
        <f ca="1">INDEX(Data!$E:$E, MATCH(DATE(B27,11,1),Data!$A:$A,0),0)</f>
        <v>1</v>
      </c>
      <c r="N27" s="6">
        <f ca="1">INDEX(Data!$E:$E, MATCH(DATE(B27,12,1),Data!$A:$A,0),0)</f>
        <v>1</v>
      </c>
      <c r="P27" s="22">
        <f t="shared" si="1"/>
        <v>2000</v>
      </c>
      <c r="Q27" s="6">
        <f ca="1">INDEX(Data!$F:$F, MATCH(DATE(P27,1,1),Data!$A:$A,0),0)</f>
        <v>1</v>
      </c>
      <c r="R27" s="6">
        <f ca="1">INDEX(Data!$F:$F, MATCH(DATE(P27,2,1),Data!$A:$A,0),0)</f>
        <v>1</v>
      </c>
      <c r="S27" s="6">
        <f ca="1">INDEX(Data!$F:$F, MATCH(DATE(P27,3,1),Data!$A:$A,0),0)</f>
        <v>1</v>
      </c>
      <c r="T27" s="6">
        <f ca="1">INDEX(Data!$F:$F, MATCH(DATE(P27,4,1),Data!$A:$A,0),0)</f>
        <v>1</v>
      </c>
      <c r="U27" s="6">
        <f ca="1">INDEX(Data!$F:$F, MATCH(DATE(P27,5,1),Data!$A:$A,0),0)</f>
        <v>1</v>
      </c>
      <c r="V27" s="6">
        <f ca="1">INDEX(Data!$F:$F, MATCH(DATE(P27,6,1),Data!$A:$A,0),0)</f>
        <v>1</v>
      </c>
      <c r="W27" s="6">
        <f ca="1">INDEX(Data!$F:$F, MATCH(DATE(P27,7,1),Data!$A:$A,0),0)</f>
        <v>1</v>
      </c>
      <c r="X27" s="6">
        <f ca="1">INDEX(Data!$F:$F, MATCH(DATE(P27,8,1),Data!$A:$A,0),0)</f>
        <v>1</v>
      </c>
      <c r="Y27" s="6">
        <f ca="1">INDEX(Data!$F:$F, MATCH(DATE(P27,9,1),Data!$A:$A,0),0)</f>
        <v>1</v>
      </c>
      <c r="Z27" s="6">
        <f ca="1">INDEX(Data!$F:$F, MATCH(DATE(P27,10,1),Data!$A:$A,0),0)</f>
        <v>1</v>
      </c>
      <c r="AA27" s="6">
        <f ca="1">INDEX(Data!$F:$F, MATCH(DATE(P27,11,1),Data!$A:$A,0),0)</f>
        <v>1</v>
      </c>
      <c r="AB27" s="6">
        <f ca="1">INDEX(Data!$F:$F, MATCH(DATE(P27,12,1),Data!$A:$A,0),0)</f>
        <v>1</v>
      </c>
    </row>
    <row r="28" spans="2:28" x14ac:dyDescent="0.25">
      <c r="B28" s="22">
        <f t="shared" si="2"/>
        <v>1999</v>
      </c>
      <c r="C28" s="6">
        <f ca="1">INDEX(Data!$E:$E, MATCH(DATE(B28,1,1),Data!$A:$A,0),0)</f>
        <v>1</v>
      </c>
      <c r="D28" s="6">
        <f ca="1">INDEX(Data!$E:$E, MATCH(DATE(B28,2,1),Data!$A:$A,0),0)</f>
        <v>1</v>
      </c>
      <c r="E28" s="6">
        <f ca="1">INDEX(Data!$E:$E, MATCH(DATE(B28,3,1),Data!$A:$A,0),0)</f>
        <v>1</v>
      </c>
      <c r="F28" s="6">
        <f ca="1">INDEX(Data!$E:$E, MATCH(DATE(B28,4,1),Data!$A:$A,0),0)</f>
        <v>1</v>
      </c>
      <c r="G28" s="6">
        <f ca="1">INDEX(Data!$E:$E, MATCH(DATE(B28,5,1),Data!$A:$A,0),0)</f>
        <v>1</v>
      </c>
      <c r="H28" s="6">
        <f ca="1">INDEX(Data!$E:$E, MATCH(DATE(B28,6,1),Data!$A:$A,0),0)</f>
        <v>1</v>
      </c>
      <c r="I28" s="6">
        <f ca="1">INDEX(Data!$E:$E, MATCH(DATE(B28,7,1),Data!$A:$A,0),0)</f>
        <v>1</v>
      </c>
      <c r="J28" s="6">
        <f ca="1">INDEX(Data!$E:$E, MATCH(DATE(B28,8,1),Data!$A:$A,0),0)</f>
        <v>1</v>
      </c>
      <c r="K28" s="6">
        <f ca="1">INDEX(Data!$E:$E, MATCH(DATE(B28,9,1),Data!$A:$A,0),0)</f>
        <v>1</v>
      </c>
      <c r="L28" s="6">
        <f ca="1">INDEX(Data!$E:$E, MATCH(DATE(B28,10,1),Data!$A:$A,0),0)</f>
        <v>1</v>
      </c>
      <c r="M28" s="6">
        <f ca="1">INDEX(Data!$E:$E, MATCH(DATE(B28,11,1),Data!$A:$A,0),0)</f>
        <v>1</v>
      </c>
      <c r="N28" s="6">
        <f ca="1">INDEX(Data!$E:$E, MATCH(DATE(B28,12,1),Data!$A:$A,0),0)</f>
        <v>1</v>
      </c>
      <c r="P28" s="22">
        <f t="shared" si="1"/>
        <v>1999</v>
      </c>
      <c r="Q28" s="6">
        <f ca="1">INDEX(Data!$F:$F, MATCH(DATE(P28,1,1),Data!$A:$A,0),0)</f>
        <v>1</v>
      </c>
      <c r="R28" s="6">
        <f ca="1">INDEX(Data!$F:$F, MATCH(DATE(P28,2,1),Data!$A:$A,0),0)</f>
        <v>1</v>
      </c>
      <c r="S28" s="6">
        <f ca="1">INDEX(Data!$F:$F, MATCH(DATE(P28,3,1),Data!$A:$A,0),0)</f>
        <v>1</v>
      </c>
      <c r="T28" s="6">
        <f ca="1">INDEX(Data!$F:$F, MATCH(DATE(P28,4,1),Data!$A:$A,0),0)</f>
        <v>1</v>
      </c>
      <c r="U28" s="6">
        <f ca="1">INDEX(Data!$F:$F, MATCH(DATE(P28,5,1),Data!$A:$A,0),0)</f>
        <v>1</v>
      </c>
      <c r="V28" s="6">
        <f ca="1">INDEX(Data!$F:$F, MATCH(DATE(P28,6,1),Data!$A:$A,0),0)</f>
        <v>1</v>
      </c>
      <c r="W28" s="6">
        <f ca="1">INDEX(Data!$F:$F, MATCH(DATE(P28,7,1),Data!$A:$A,0),0)</f>
        <v>1</v>
      </c>
      <c r="X28" s="6">
        <f ca="1">INDEX(Data!$F:$F, MATCH(DATE(P28,8,1),Data!$A:$A,0),0)</f>
        <v>1</v>
      </c>
      <c r="Y28" s="6">
        <f ca="1">INDEX(Data!$F:$F, MATCH(DATE(P28,9,1),Data!$A:$A,0),0)</f>
        <v>1</v>
      </c>
      <c r="Z28" s="6">
        <f ca="1">INDEX(Data!$F:$F, MATCH(DATE(P28,10,1),Data!$A:$A,0),0)</f>
        <v>1</v>
      </c>
      <c r="AA28" s="6">
        <f ca="1">INDEX(Data!$F:$F, MATCH(DATE(P28,11,1),Data!$A:$A,0),0)</f>
        <v>1</v>
      </c>
      <c r="AB28" s="6">
        <f ca="1">INDEX(Data!$F:$F, MATCH(DATE(P28,12,1),Data!$A:$A,0),0)</f>
        <v>1</v>
      </c>
    </row>
    <row r="29" spans="2:28" x14ac:dyDescent="0.25">
      <c r="B29" s="22">
        <f t="shared" si="2"/>
        <v>1998</v>
      </c>
      <c r="C29" s="6">
        <f ca="1">INDEX(Data!$E:$E, MATCH(DATE(B29,1,1),Data!$A:$A,0),0)</f>
        <v>1</v>
      </c>
      <c r="D29" s="6">
        <f ca="1">INDEX(Data!$E:$E, MATCH(DATE(B29,2,1),Data!$A:$A,0),0)</f>
        <v>1</v>
      </c>
      <c r="E29" s="6">
        <f ca="1">INDEX(Data!$E:$E, MATCH(DATE(B29,3,1),Data!$A:$A,0),0)</f>
        <v>1</v>
      </c>
      <c r="F29" s="6">
        <f ca="1">INDEX(Data!$E:$E, MATCH(DATE(B29,4,1),Data!$A:$A,0),0)</f>
        <v>1</v>
      </c>
      <c r="G29" s="6">
        <f ca="1">INDEX(Data!$E:$E, MATCH(DATE(B29,5,1),Data!$A:$A,0),0)</f>
        <v>1</v>
      </c>
      <c r="H29" s="6">
        <f ca="1">INDEX(Data!$E:$E, MATCH(DATE(B29,6,1),Data!$A:$A,0),0)</f>
        <v>1</v>
      </c>
      <c r="I29" s="6">
        <f ca="1">INDEX(Data!$E:$E, MATCH(DATE(B29,7,1),Data!$A:$A,0),0)</f>
        <v>1</v>
      </c>
      <c r="J29" s="6">
        <f ca="1">INDEX(Data!$E:$E, MATCH(DATE(B29,8,1),Data!$A:$A,0),0)</f>
        <v>1</v>
      </c>
      <c r="K29" s="6">
        <f ca="1">INDEX(Data!$E:$E, MATCH(DATE(B29,9,1),Data!$A:$A,0),0)</f>
        <v>1</v>
      </c>
      <c r="L29" s="6">
        <f ca="1">INDEX(Data!$E:$E, MATCH(DATE(B29,10,1),Data!$A:$A,0),0)</f>
        <v>1</v>
      </c>
      <c r="M29" s="6">
        <f ca="1">INDEX(Data!$E:$E, MATCH(DATE(B29,11,1),Data!$A:$A,0),0)</f>
        <v>1</v>
      </c>
      <c r="N29" s="6">
        <f ca="1">INDEX(Data!$E:$E, MATCH(DATE(B29,12,1),Data!$A:$A,0),0)</f>
        <v>1</v>
      </c>
      <c r="P29" s="22">
        <f t="shared" si="1"/>
        <v>1998</v>
      </c>
      <c r="Q29" s="6">
        <f ca="1">INDEX(Data!$F:$F, MATCH(DATE(P29,1,1),Data!$A:$A,0),0)</f>
        <v>1</v>
      </c>
      <c r="R29" s="6">
        <f ca="1">INDEX(Data!$F:$F, MATCH(DATE(P29,2,1),Data!$A:$A,0),0)</f>
        <v>1</v>
      </c>
      <c r="S29" s="6">
        <f ca="1">INDEX(Data!$F:$F, MATCH(DATE(P29,3,1),Data!$A:$A,0),0)</f>
        <v>1</v>
      </c>
      <c r="T29" s="6">
        <f ca="1">INDEX(Data!$F:$F, MATCH(DATE(P29,4,1),Data!$A:$A,0),0)</f>
        <v>1</v>
      </c>
      <c r="U29" s="6">
        <f ca="1">INDEX(Data!$F:$F, MATCH(DATE(P29,5,1),Data!$A:$A,0),0)</f>
        <v>1</v>
      </c>
      <c r="V29" s="6">
        <f ca="1">INDEX(Data!$F:$F, MATCH(DATE(P29,6,1),Data!$A:$A,0),0)</f>
        <v>1</v>
      </c>
      <c r="W29" s="6">
        <f ca="1">INDEX(Data!$F:$F, MATCH(DATE(P29,7,1),Data!$A:$A,0),0)</f>
        <v>1</v>
      </c>
      <c r="X29" s="6">
        <f ca="1">INDEX(Data!$F:$F, MATCH(DATE(P29,8,1),Data!$A:$A,0),0)</f>
        <v>1</v>
      </c>
      <c r="Y29" s="6">
        <f ca="1">INDEX(Data!$F:$F, MATCH(DATE(P29,9,1),Data!$A:$A,0),0)</f>
        <v>1</v>
      </c>
      <c r="Z29" s="6">
        <f ca="1">INDEX(Data!$F:$F, MATCH(DATE(P29,10,1),Data!$A:$A,0),0)</f>
        <v>1</v>
      </c>
      <c r="AA29" s="6">
        <f ca="1">INDEX(Data!$F:$F, MATCH(DATE(P29,11,1),Data!$A:$A,0),0)</f>
        <v>1</v>
      </c>
      <c r="AB29" s="6">
        <f ca="1">INDEX(Data!$F:$F, MATCH(DATE(P29,12,1),Data!$A:$A,0),0)</f>
        <v>1</v>
      </c>
    </row>
    <row r="30" spans="2:28" x14ac:dyDescent="0.25">
      <c r="B30" s="22">
        <f t="shared" si="2"/>
        <v>1997</v>
      </c>
      <c r="C30" s="6">
        <f ca="1">INDEX(Data!$E:$E, MATCH(DATE(B30,1,1),Data!$A:$A,0),0)</f>
        <v>1</v>
      </c>
      <c r="D30" s="6">
        <f ca="1">INDEX(Data!$E:$E, MATCH(DATE(B30,2,1),Data!$A:$A,0),0)</f>
        <v>1</v>
      </c>
      <c r="E30" s="6">
        <f ca="1">INDEX(Data!$E:$E, MATCH(DATE(B30,3,1),Data!$A:$A,0),0)</f>
        <v>1</v>
      </c>
      <c r="F30" s="6">
        <f ca="1">INDEX(Data!$E:$E, MATCH(DATE(B30,4,1),Data!$A:$A,0),0)</f>
        <v>1</v>
      </c>
      <c r="G30" s="6">
        <f ca="1">INDEX(Data!$E:$E, MATCH(DATE(B30,5,1),Data!$A:$A,0),0)</f>
        <v>1</v>
      </c>
      <c r="H30" s="6">
        <f ca="1">INDEX(Data!$E:$E, MATCH(DATE(B30,6,1),Data!$A:$A,0),0)</f>
        <v>1</v>
      </c>
      <c r="I30" s="6">
        <f ca="1">INDEX(Data!$E:$E, MATCH(DATE(B30,7,1),Data!$A:$A,0),0)</f>
        <v>1</v>
      </c>
      <c r="J30" s="6">
        <f ca="1">INDEX(Data!$E:$E, MATCH(DATE(B30,8,1),Data!$A:$A,0),0)</f>
        <v>1</v>
      </c>
      <c r="K30" s="6">
        <f ca="1">INDEX(Data!$E:$E, MATCH(DATE(B30,9,1),Data!$A:$A,0),0)</f>
        <v>1</v>
      </c>
      <c r="L30" s="6">
        <f ca="1">INDEX(Data!$E:$E, MATCH(DATE(B30,10,1),Data!$A:$A,0),0)</f>
        <v>1</v>
      </c>
      <c r="M30" s="6">
        <f ca="1">INDEX(Data!$E:$E, MATCH(DATE(B30,11,1),Data!$A:$A,0),0)</f>
        <v>1</v>
      </c>
      <c r="N30" s="6">
        <f ca="1">INDEX(Data!$E:$E, MATCH(DATE(B30,12,1),Data!$A:$A,0),0)</f>
        <v>1</v>
      </c>
      <c r="P30" s="22">
        <f t="shared" si="1"/>
        <v>1997</v>
      </c>
      <c r="Q30" s="6">
        <f ca="1">INDEX(Data!$F:$F, MATCH(DATE(P30,1,1),Data!$A:$A,0),0)</f>
        <v>1</v>
      </c>
      <c r="R30" s="6">
        <f ca="1">INDEX(Data!$F:$F, MATCH(DATE(P30,2,1),Data!$A:$A,0),0)</f>
        <v>1</v>
      </c>
      <c r="S30" s="6">
        <f ca="1">INDEX(Data!$F:$F, MATCH(DATE(P30,3,1),Data!$A:$A,0),0)</f>
        <v>1</v>
      </c>
      <c r="T30" s="6">
        <f ca="1">INDEX(Data!$F:$F, MATCH(DATE(P30,4,1),Data!$A:$A,0),0)</f>
        <v>1</v>
      </c>
      <c r="U30" s="6">
        <f ca="1">INDEX(Data!$F:$F, MATCH(DATE(P30,5,1),Data!$A:$A,0),0)</f>
        <v>1</v>
      </c>
      <c r="V30" s="6">
        <f ca="1">INDEX(Data!$F:$F, MATCH(DATE(P30,6,1),Data!$A:$A,0),0)</f>
        <v>1</v>
      </c>
      <c r="W30" s="6">
        <f ca="1">INDEX(Data!$F:$F, MATCH(DATE(P30,7,1),Data!$A:$A,0),0)</f>
        <v>1</v>
      </c>
      <c r="X30" s="6">
        <f ca="1">INDEX(Data!$F:$F, MATCH(DATE(P30,8,1),Data!$A:$A,0),0)</f>
        <v>1</v>
      </c>
      <c r="Y30" s="6">
        <f ca="1">INDEX(Data!$F:$F, MATCH(DATE(P30,9,1),Data!$A:$A,0),0)</f>
        <v>1</v>
      </c>
      <c r="Z30" s="6">
        <f ca="1">INDEX(Data!$F:$F, MATCH(DATE(P30,10,1),Data!$A:$A,0),0)</f>
        <v>1</v>
      </c>
      <c r="AA30" s="6">
        <f ca="1">INDEX(Data!$F:$F, MATCH(DATE(P30,11,1),Data!$A:$A,0),0)</f>
        <v>1</v>
      </c>
      <c r="AB30" s="6">
        <f ca="1">INDEX(Data!$F:$F, MATCH(DATE(P30,12,1),Data!$A:$A,0),0)</f>
        <v>1</v>
      </c>
    </row>
    <row r="31" spans="2:28" x14ac:dyDescent="0.25">
      <c r="B31" s="22">
        <f t="shared" si="2"/>
        <v>1996</v>
      </c>
      <c r="C31" s="6">
        <f ca="1">INDEX(Data!$E:$E, MATCH(DATE(B31,1,1),Data!$A:$A,0),0)</f>
        <v>1</v>
      </c>
      <c r="D31" s="6">
        <f ca="1">INDEX(Data!$E:$E, MATCH(DATE(B31,2,1),Data!$A:$A,0),0)</f>
        <v>1</v>
      </c>
      <c r="E31" s="6">
        <f ca="1">INDEX(Data!$E:$E, MATCH(DATE(B31,3,1),Data!$A:$A,0),0)</f>
        <v>1</v>
      </c>
      <c r="F31" s="6">
        <f ca="1">INDEX(Data!$E:$E, MATCH(DATE(B31,4,1),Data!$A:$A,0),0)</f>
        <v>1</v>
      </c>
      <c r="G31" s="6">
        <f ca="1">INDEX(Data!$E:$E, MATCH(DATE(B31,5,1),Data!$A:$A,0),0)</f>
        <v>1</v>
      </c>
      <c r="H31" s="6">
        <f ca="1">INDEX(Data!$E:$E, MATCH(DATE(B31,6,1),Data!$A:$A,0),0)</f>
        <v>1</v>
      </c>
      <c r="I31" s="6">
        <f ca="1">INDEX(Data!$E:$E, MATCH(DATE(B31,7,1),Data!$A:$A,0),0)</f>
        <v>1</v>
      </c>
      <c r="J31" s="6">
        <f ca="1">INDEX(Data!$E:$E, MATCH(DATE(B31,8,1),Data!$A:$A,0),0)</f>
        <v>1</v>
      </c>
      <c r="K31" s="6">
        <f ca="1">INDEX(Data!$E:$E, MATCH(DATE(B31,9,1),Data!$A:$A,0),0)</f>
        <v>1</v>
      </c>
      <c r="L31" s="6">
        <f ca="1">INDEX(Data!$E:$E, MATCH(DATE(B31,10,1),Data!$A:$A,0),0)</f>
        <v>1</v>
      </c>
      <c r="M31" s="6">
        <f ca="1">INDEX(Data!$E:$E, MATCH(DATE(B31,11,1),Data!$A:$A,0),0)</f>
        <v>1</v>
      </c>
      <c r="N31" s="6">
        <f ca="1">INDEX(Data!$E:$E, MATCH(DATE(B31,12,1),Data!$A:$A,0),0)</f>
        <v>1</v>
      </c>
      <c r="P31" s="22">
        <f t="shared" si="1"/>
        <v>1996</v>
      </c>
      <c r="Q31" s="6">
        <f ca="1">INDEX(Data!$F:$F, MATCH(DATE(P31,1,1),Data!$A:$A,0),0)</f>
        <v>1</v>
      </c>
      <c r="R31" s="6">
        <f ca="1">INDEX(Data!$F:$F, MATCH(DATE(P31,2,1),Data!$A:$A,0),0)</f>
        <v>1</v>
      </c>
      <c r="S31" s="6">
        <f ca="1">INDEX(Data!$F:$F, MATCH(DATE(P31,3,1),Data!$A:$A,0),0)</f>
        <v>1</v>
      </c>
      <c r="T31" s="6">
        <f ca="1">INDEX(Data!$F:$F, MATCH(DATE(P31,4,1),Data!$A:$A,0),0)</f>
        <v>1</v>
      </c>
      <c r="U31" s="6">
        <f ca="1">INDEX(Data!$F:$F, MATCH(DATE(P31,5,1),Data!$A:$A,0),0)</f>
        <v>1</v>
      </c>
      <c r="V31" s="6">
        <f ca="1">INDEX(Data!$F:$F, MATCH(DATE(P31,6,1),Data!$A:$A,0),0)</f>
        <v>1</v>
      </c>
      <c r="W31" s="6">
        <f ca="1">INDEX(Data!$F:$F, MATCH(DATE(P31,7,1),Data!$A:$A,0),0)</f>
        <v>1</v>
      </c>
      <c r="X31" s="6">
        <f ca="1">INDEX(Data!$F:$F, MATCH(DATE(P31,8,1),Data!$A:$A,0),0)</f>
        <v>1</v>
      </c>
      <c r="Y31" s="6">
        <f ca="1">INDEX(Data!$F:$F, MATCH(DATE(P31,9,1),Data!$A:$A,0),0)</f>
        <v>1</v>
      </c>
      <c r="Z31" s="6">
        <f ca="1">INDEX(Data!$F:$F, MATCH(DATE(P31,10,1),Data!$A:$A,0),0)</f>
        <v>1</v>
      </c>
      <c r="AA31" s="6">
        <f ca="1">INDEX(Data!$F:$F, MATCH(DATE(P31,11,1),Data!$A:$A,0),0)</f>
        <v>1</v>
      </c>
      <c r="AB31" s="6">
        <f ca="1">INDEX(Data!$F:$F, MATCH(DATE(P31,12,1),Data!$A:$A,0),0)</f>
        <v>1</v>
      </c>
    </row>
    <row r="32" spans="2:28" x14ac:dyDescent="0.25">
      <c r="B32" s="22">
        <f t="shared" si="2"/>
        <v>1995</v>
      </c>
      <c r="C32" s="6">
        <f ca="1">INDEX(Data!$E:$E, MATCH(DATE(B32,1,1),Data!$A:$A,0),0)</f>
        <v>1</v>
      </c>
      <c r="D32" s="6">
        <f ca="1">INDEX(Data!$E:$E, MATCH(DATE(B32,2,1),Data!$A:$A,0),0)</f>
        <v>2</v>
      </c>
      <c r="E32" s="6">
        <f ca="1">INDEX(Data!$E:$E, MATCH(DATE(B32,3,1),Data!$A:$A,0),0)</f>
        <v>2</v>
      </c>
      <c r="F32" s="6">
        <f ca="1">INDEX(Data!$E:$E, MATCH(DATE(B32,4,1),Data!$A:$A,0),0)</f>
        <v>1</v>
      </c>
      <c r="G32" s="6">
        <f ca="1">INDEX(Data!$E:$E, MATCH(DATE(B32,5,1),Data!$A:$A,0),0)</f>
        <v>1</v>
      </c>
      <c r="H32" s="6">
        <f ca="1">INDEX(Data!$E:$E, MATCH(DATE(B32,6,1),Data!$A:$A,0),0)</f>
        <v>1</v>
      </c>
      <c r="I32" s="6">
        <f ca="1">INDEX(Data!$E:$E, MATCH(DATE(B32,7,1),Data!$A:$A,0),0)</f>
        <v>1</v>
      </c>
      <c r="J32" s="6">
        <f ca="1">INDEX(Data!$E:$E, MATCH(DATE(B32,8,1),Data!$A:$A,0),0)</f>
        <v>1</v>
      </c>
      <c r="K32" s="6">
        <f ca="1">INDEX(Data!$E:$E, MATCH(DATE(B32,9,1),Data!$A:$A,0),0)</f>
        <v>1</v>
      </c>
      <c r="L32" s="6">
        <f ca="1">INDEX(Data!$E:$E, MATCH(DATE(B32,10,1),Data!$A:$A,0),0)</f>
        <v>1</v>
      </c>
      <c r="M32" s="6">
        <f ca="1">INDEX(Data!$E:$E, MATCH(DATE(B32,11,1),Data!$A:$A,0),0)</f>
        <v>1</v>
      </c>
      <c r="N32" s="6">
        <f ca="1">INDEX(Data!$E:$E, MATCH(DATE(B32,12,1),Data!$A:$A,0),0)</f>
        <v>1</v>
      </c>
      <c r="P32" s="22">
        <f t="shared" si="1"/>
        <v>1995</v>
      </c>
      <c r="Q32" s="6">
        <f ca="1">INDEX(Data!$F:$F, MATCH(DATE(P32,1,1),Data!$A:$A,0),0)</f>
        <v>2</v>
      </c>
      <c r="R32" s="6">
        <f ca="1">INDEX(Data!$F:$F, MATCH(DATE(P32,2,1),Data!$A:$A,0),0)</f>
        <v>2</v>
      </c>
      <c r="S32" s="6">
        <f ca="1">INDEX(Data!$F:$F, MATCH(DATE(P32,3,1),Data!$A:$A,0),0)</f>
        <v>2</v>
      </c>
      <c r="T32" s="6">
        <f ca="1">INDEX(Data!$F:$F, MATCH(DATE(P32,4,1),Data!$A:$A,0),0)</f>
        <v>2</v>
      </c>
      <c r="U32" s="6">
        <f ca="1">INDEX(Data!$F:$F, MATCH(DATE(P32,5,1),Data!$A:$A,0),0)</f>
        <v>2</v>
      </c>
      <c r="V32" s="6">
        <f ca="1">INDEX(Data!$F:$F, MATCH(DATE(P32,6,1),Data!$A:$A,0),0)</f>
        <v>2</v>
      </c>
      <c r="W32" s="6">
        <f ca="1">INDEX(Data!$F:$F, MATCH(DATE(P32,7,1),Data!$A:$A,0),0)</f>
        <v>2</v>
      </c>
      <c r="X32" s="6">
        <f ca="1">INDEX(Data!$F:$F, MATCH(DATE(P32,8,1),Data!$A:$A,0),0)</f>
        <v>2</v>
      </c>
      <c r="Y32" s="6">
        <f ca="1">INDEX(Data!$F:$F, MATCH(DATE(P32,9,1),Data!$A:$A,0),0)</f>
        <v>1</v>
      </c>
      <c r="Z32" s="6">
        <f ca="1">INDEX(Data!$F:$F, MATCH(DATE(P32,10,1),Data!$A:$A,0),0)</f>
        <v>1</v>
      </c>
      <c r="AA32" s="6">
        <f ca="1">INDEX(Data!$F:$F, MATCH(DATE(P32,11,1),Data!$A:$A,0),0)</f>
        <v>1</v>
      </c>
      <c r="AB32" s="6">
        <f ca="1">INDEX(Data!$F:$F, MATCH(DATE(P32,12,1),Data!$A:$A,0),0)</f>
        <v>1</v>
      </c>
    </row>
    <row r="33" spans="2:28" x14ac:dyDescent="0.25">
      <c r="B33" s="22">
        <f t="shared" si="2"/>
        <v>1994</v>
      </c>
      <c r="C33" s="6">
        <f ca="1">INDEX(Data!$E:$E, MATCH(DATE(B33,1,1),Data!$A:$A,0),0)</f>
        <v>2</v>
      </c>
      <c r="D33" s="6">
        <f ca="1">INDEX(Data!$E:$E, MATCH(DATE(B33,2,1),Data!$A:$A,0),0)</f>
        <v>2</v>
      </c>
      <c r="E33" s="6">
        <f ca="1">INDEX(Data!$E:$E, MATCH(DATE(B33,3,1),Data!$A:$A,0),0)</f>
        <v>1</v>
      </c>
      <c r="F33" s="6">
        <f ca="1">INDEX(Data!$E:$E, MATCH(DATE(B33,4,1),Data!$A:$A,0),0)</f>
        <v>2</v>
      </c>
      <c r="G33" s="6">
        <f ca="1">INDEX(Data!$E:$E, MATCH(DATE(B33,5,1),Data!$A:$A,0),0)</f>
        <v>1</v>
      </c>
      <c r="H33" s="6">
        <f ca="1">INDEX(Data!$E:$E, MATCH(DATE(B33,6,1),Data!$A:$A,0),0)</f>
        <v>2</v>
      </c>
      <c r="I33" s="6">
        <f ca="1">INDEX(Data!$E:$E, MATCH(DATE(B33,7,1),Data!$A:$A,0),0)</f>
        <v>1</v>
      </c>
      <c r="J33" s="6">
        <f ca="1">INDEX(Data!$E:$E, MATCH(DATE(B33,8,1),Data!$A:$A,0),0)</f>
        <v>2</v>
      </c>
      <c r="K33" s="6">
        <f ca="1">INDEX(Data!$E:$E, MATCH(DATE(B33,9,1),Data!$A:$A,0),0)</f>
        <v>2</v>
      </c>
      <c r="L33" s="6">
        <f ca="1">INDEX(Data!$E:$E, MATCH(DATE(B33,10,1),Data!$A:$A,0),0)</f>
        <v>2</v>
      </c>
      <c r="M33" s="6">
        <f ca="1">INDEX(Data!$E:$E, MATCH(DATE(B33,11,1),Data!$A:$A,0),0)</f>
        <v>2</v>
      </c>
      <c r="N33" s="6">
        <f ca="1">INDEX(Data!$E:$E, MATCH(DATE(B33,12,1),Data!$A:$A,0),0)</f>
        <v>2</v>
      </c>
      <c r="P33" s="22">
        <f t="shared" si="1"/>
        <v>1994</v>
      </c>
      <c r="Q33" s="6">
        <f ca="1">INDEX(Data!$F:$F, MATCH(DATE(P33,1,1),Data!$A:$A,0),0)</f>
        <v>2</v>
      </c>
      <c r="R33" s="6">
        <f ca="1">INDEX(Data!$F:$F, MATCH(DATE(P33,2,1),Data!$A:$A,0),0)</f>
        <v>2</v>
      </c>
      <c r="S33" s="6">
        <f ca="1">INDEX(Data!$F:$F, MATCH(DATE(P33,3,1),Data!$A:$A,0),0)</f>
        <v>2</v>
      </c>
      <c r="T33" s="6">
        <f ca="1">INDEX(Data!$F:$F, MATCH(DATE(P33,4,1),Data!$A:$A,0),0)</f>
        <v>2</v>
      </c>
      <c r="U33" s="6">
        <f ca="1">INDEX(Data!$F:$F, MATCH(DATE(P33,5,1),Data!$A:$A,0),0)</f>
        <v>2</v>
      </c>
      <c r="V33" s="6">
        <f ca="1">INDEX(Data!$F:$F, MATCH(DATE(P33,6,1),Data!$A:$A,0),0)</f>
        <v>2</v>
      </c>
      <c r="W33" s="6">
        <f ca="1">INDEX(Data!$F:$F, MATCH(DATE(P33,7,1),Data!$A:$A,0),0)</f>
        <v>2</v>
      </c>
      <c r="X33" s="6">
        <f ca="1">INDEX(Data!$F:$F, MATCH(DATE(P33,8,1),Data!$A:$A,0),0)</f>
        <v>2</v>
      </c>
      <c r="Y33" s="6">
        <f ca="1">INDEX(Data!$F:$F, MATCH(DATE(P33,9,1),Data!$A:$A,0),0)</f>
        <v>2</v>
      </c>
      <c r="Z33" s="6">
        <f ca="1">INDEX(Data!$F:$F, MATCH(DATE(P33,10,1),Data!$A:$A,0),0)</f>
        <v>2</v>
      </c>
      <c r="AA33" s="6">
        <f ca="1">INDEX(Data!$F:$F, MATCH(DATE(P33,11,1),Data!$A:$A,0),0)</f>
        <v>2</v>
      </c>
      <c r="AB33" s="6">
        <f ca="1">INDEX(Data!$F:$F, MATCH(DATE(P33,12,1),Data!$A:$A,0),0)</f>
        <v>2</v>
      </c>
    </row>
    <row r="34" spans="2:28" x14ac:dyDescent="0.25">
      <c r="B34" s="22">
        <f t="shared" si="2"/>
        <v>1993</v>
      </c>
      <c r="C34" s="6">
        <f ca="1">INDEX(Data!$E:$E, MATCH(DATE(B34,1,1),Data!$A:$A,0),0)</f>
        <v>2</v>
      </c>
      <c r="D34" s="6">
        <f ca="1">INDEX(Data!$E:$E, MATCH(DATE(B34,2,1),Data!$A:$A,0),0)</f>
        <v>2</v>
      </c>
      <c r="E34" s="6">
        <f ca="1">INDEX(Data!$E:$E, MATCH(DATE(B34,3,1),Data!$A:$A,0),0)</f>
        <v>2</v>
      </c>
      <c r="F34" s="6">
        <f ca="1">INDEX(Data!$E:$E, MATCH(DATE(B34,4,1),Data!$A:$A,0),0)</f>
        <v>2</v>
      </c>
      <c r="G34" s="6">
        <f ca="1">INDEX(Data!$E:$E, MATCH(DATE(B34,5,1),Data!$A:$A,0),0)</f>
        <v>1</v>
      </c>
      <c r="H34" s="6">
        <f ca="1">INDEX(Data!$E:$E, MATCH(DATE(B34,6,1),Data!$A:$A,0),0)</f>
        <v>1</v>
      </c>
      <c r="I34" s="6">
        <f ca="1">INDEX(Data!$E:$E, MATCH(DATE(B34,7,1),Data!$A:$A,0),0)</f>
        <v>2</v>
      </c>
      <c r="J34" s="6">
        <f ca="1">INDEX(Data!$E:$E, MATCH(DATE(B34,8,1),Data!$A:$A,0),0)</f>
        <v>1</v>
      </c>
      <c r="K34" s="6">
        <f ca="1">INDEX(Data!$E:$E, MATCH(DATE(B34,9,1),Data!$A:$A,0),0)</f>
        <v>1</v>
      </c>
      <c r="L34" s="6">
        <f ca="1">INDEX(Data!$E:$E, MATCH(DATE(B34,10,1),Data!$A:$A,0),0)</f>
        <v>1</v>
      </c>
      <c r="M34" s="6">
        <f ca="1">INDEX(Data!$E:$E, MATCH(DATE(B34,11,1),Data!$A:$A,0),0)</f>
        <v>1</v>
      </c>
      <c r="N34" s="6">
        <f ca="1">INDEX(Data!$E:$E, MATCH(DATE(B34,12,1),Data!$A:$A,0),0)</f>
        <v>1</v>
      </c>
      <c r="P34" s="22">
        <f t="shared" si="1"/>
        <v>1993</v>
      </c>
      <c r="Q34" s="6">
        <f ca="1">INDEX(Data!$F:$F, MATCH(DATE(P34,1,1),Data!$A:$A,0),0)</f>
        <v>2</v>
      </c>
      <c r="R34" s="6">
        <f ca="1">INDEX(Data!$F:$F, MATCH(DATE(P34,2,1),Data!$A:$A,0),0)</f>
        <v>2</v>
      </c>
      <c r="S34" s="6">
        <f ca="1">INDEX(Data!$F:$F, MATCH(DATE(P34,3,1),Data!$A:$A,0),0)</f>
        <v>2</v>
      </c>
      <c r="T34" s="6">
        <f ca="1">INDEX(Data!$F:$F, MATCH(DATE(P34,4,1),Data!$A:$A,0),0)</f>
        <v>2</v>
      </c>
      <c r="U34" s="6">
        <f ca="1">INDEX(Data!$F:$F, MATCH(DATE(P34,5,1),Data!$A:$A,0),0)</f>
        <v>2</v>
      </c>
      <c r="V34" s="6">
        <f ca="1">INDEX(Data!$F:$F, MATCH(DATE(P34,6,1),Data!$A:$A,0),0)</f>
        <v>2</v>
      </c>
      <c r="W34" s="6">
        <f ca="1">INDEX(Data!$F:$F, MATCH(DATE(P34,7,1),Data!$A:$A,0),0)</f>
        <v>2</v>
      </c>
      <c r="X34" s="6">
        <f ca="1">INDEX(Data!$F:$F, MATCH(DATE(P34,8,1),Data!$A:$A,0),0)</f>
        <v>2</v>
      </c>
      <c r="Y34" s="6">
        <f ca="1">INDEX(Data!$F:$F, MATCH(DATE(P34,9,1),Data!$A:$A,0),0)</f>
        <v>2</v>
      </c>
      <c r="Z34" s="6">
        <f ca="1">INDEX(Data!$F:$F, MATCH(DATE(P34,10,1),Data!$A:$A,0),0)</f>
        <v>2</v>
      </c>
      <c r="AA34" s="6">
        <f ca="1">INDEX(Data!$F:$F, MATCH(DATE(P34,11,1),Data!$A:$A,0),0)</f>
        <v>2</v>
      </c>
      <c r="AB34" s="6">
        <f ca="1">INDEX(Data!$F:$F, MATCH(DATE(P34,12,1),Data!$A:$A,0),0)</f>
        <v>2</v>
      </c>
    </row>
    <row r="35" spans="2:28" x14ac:dyDescent="0.25">
      <c r="B35" s="22">
        <f t="shared" si="2"/>
        <v>1992</v>
      </c>
      <c r="C35" s="6">
        <f ca="1">INDEX(Data!$E:$E, MATCH(DATE(B35,1,1),Data!$A:$A,0),0)</f>
        <v>1</v>
      </c>
      <c r="D35" s="6">
        <f ca="1">INDEX(Data!$E:$E, MATCH(DATE(B35,2,1),Data!$A:$A,0),0)</f>
        <v>1</v>
      </c>
      <c r="E35" s="6">
        <f ca="1">INDEX(Data!$E:$E, MATCH(DATE(B35,3,1),Data!$A:$A,0),0)</f>
        <v>1</v>
      </c>
      <c r="F35" s="6">
        <f ca="1">INDEX(Data!$E:$E, MATCH(DATE(B35,4,1),Data!$A:$A,0),0)</f>
        <v>2</v>
      </c>
      <c r="G35" s="6">
        <f ca="1">INDEX(Data!$E:$E, MATCH(DATE(B35,5,1),Data!$A:$A,0),0)</f>
        <v>2</v>
      </c>
      <c r="H35" s="6">
        <f ca="1">INDEX(Data!$E:$E, MATCH(DATE(B35,6,1),Data!$A:$A,0),0)</f>
        <v>2</v>
      </c>
      <c r="I35" s="6">
        <f ca="1">INDEX(Data!$E:$E, MATCH(DATE(B35,7,1),Data!$A:$A,0),0)</f>
        <v>2</v>
      </c>
      <c r="J35" s="6">
        <f ca="1">INDEX(Data!$E:$E, MATCH(DATE(B35,8,1),Data!$A:$A,0),0)</f>
        <v>1</v>
      </c>
      <c r="K35" s="6">
        <f ca="1">INDEX(Data!$E:$E, MATCH(DATE(B35,9,1),Data!$A:$A,0),0)</f>
        <v>1</v>
      </c>
      <c r="L35" s="6">
        <f ca="1">INDEX(Data!$E:$E, MATCH(DATE(B35,10,1),Data!$A:$A,0),0)</f>
        <v>1</v>
      </c>
      <c r="M35" s="6">
        <f ca="1">INDEX(Data!$E:$E, MATCH(DATE(B35,11,1),Data!$A:$A,0),0)</f>
        <v>2</v>
      </c>
      <c r="N35" s="6">
        <f ca="1">INDEX(Data!$E:$E, MATCH(DATE(B35,12,1),Data!$A:$A,0),0)</f>
        <v>2</v>
      </c>
      <c r="P35" s="22">
        <f t="shared" si="1"/>
        <v>1992</v>
      </c>
      <c r="Q35" s="6">
        <f ca="1">INDEX(Data!$F:$F, MATCH(DATE(P35,1,1),Data!$A:$A,0),0)</f>
        <v>2</v>
      </c>
      <c r="R35" s="6">
        <f ca="1">INDEX(Data!$F:$F, MATCH(DATE(P35,2,1),Data!$A:$A,0),0)</f>
        <v>2</v>
      </c>
      <c r="S35" s="6">
        <f ca="1">INDEX(Data!$F:$F, MATCH(DATE(P35,3,1),Data!$A:$A,0),0)</f>
        <v>2</v>
      </c>
      <c r="T35" s="6">
        <f ca="1">INDEX(Data!$F:$F, MATCH(DATE(P35,4,1),Data!$A:$A,0),0)</f>
        <v>2</v>
      </c>
      <c r="U35" s="6">
        <f ca="1">INDEX(Data!$F:$F, MATCH(DATE(P35,5,1),Data!$A:$A,0),0)</f>
        <v>2</v>
      </c>
      <c r="V35" s="6">
        <f ca="1">INDEX(Data!$F:$F, MATCH(DATE(P35,6,1),Data!$A:$A,0),0)</f>
        <v>2</v>
      </c>
      <c r="W35" s="6">
        <f ca="1">INDEX(Data!$F:$F, MATCH(DATE(P35,7,1),Data!$A:$A,0),0)</f>
        <v>2</v>
      </c>
      <c r="X35" s="6">
        <f ca="1">INDEX(Data!$F:$F, MATCH(DATE(P35,8,1),Data!$A:$A,0),0)</f>
        <v>2</v>
      </c>
      <c r="Y35" s="6">
        <f ca="1">INDEX(Data!$F:$F, MATCH(DATE(P35,9,1),Data!$A:$A,0),0)</f>
        <v>2</v>
      </c>
      <c r="Z35" s="6">
        <f ca="1">INDEX(Data!$F:$F, MATCH(DATE(P35,10,1),Data!$A:$A,0),0)</f>
        <v>2</v>
      </c>
      <c r="AA35" s="6">
        <f ca="1">INDEX(Data!$F:$F, MATCH(DATE(P35,11,1),Data!$A:$A,0),0)</f>
        <v>2</v>
      </c>
      <c r="AB35" s="6">
        <f ca="1">INDEX(Data!$F:$F, MATCH(DATE(P35,12,1),Data!$A:$A,0),0)</f>
        <v>2</v>
      </c>
    </row>
    <row r="36" spans="2:28" x14ac:dyDescent="0.25">
      <c r="B36" s="22">
        <f t="shared" si="2"/>
        <v>1991</v>
      </c>
      <c r="C36" s="6">
        <f ca="1">INDEX(Data!$E:$E, MATCH(DATE(B36,1,1),Data!$A:$A,0),0)</f>
        <v>1</v>
      </c>
      <c r="D36" s="6">
        <f ca="1">INDEX(Data!$E:$E, MATCH(DATE(B36,2,1),Data!$A:$A,0),0)</f>
        <v>1</v>
      </c>
      <c r="E36" s="6">
        <f ca="1">INDEX(Data!$E:$E, MATCH(DATE(B36,3,1),Data!$A:$A,0),0)</f>
        <v>1</v>
      </c>
      <c r="F36" s="6">
        <f ca="1">INDEX(Data!$E:$E, MATCH(DATE(B36,4,1),Data!$A:$A,0),0)</f>
        <v>1</v>
      </c>
      <c r="G36" s="6">
        <f ca="1">INDEX(Data!$E:$E, MATCH(DATE(B36,5,1),Data!$A:$A,0),0)</f>
        <v>1</v>
      </c>
      <c r="H36" s="6">
        <f ca="1">INDEX(Data!$E:$E, MATCH(DATE(B36,6,1),Data!$A:$A,0),0)</f>
        <v>1</v>
      </c>
      <c r="I36" s="6">
        <f ca="1">INDEX(Data!$E:$E, MATCH(DATE(B36,7,1),Data!$A:$A,0),0)</f>
        <v>1</v>
      </c>
      <c r="J36" s="6">
        <f ca="1">INDEX(Data!$E:$E, MATCH(DATE(B36,8,1),Data!$A:$A,0),0)</f>
        <v>2</v>
      </c>
      <c r="K36" s="6">
        <f ca="1">INDEX(Data!$E:$E, MATCH(DATE(B36,9,1),Data!$A:$A,0),0)</f>
        <v>2</v>
      </c>
      <c r="L36" s="6">
        <f ca="1">INDEX(Data!$E:$E, MATCH(DATE(B36,10,1),Data!$A:$A,0),0)</f>
        <v>1</v>
      </c>
      <c r="M36" s="6">
        <f ca="1">INDEX(Data!$E:$E, MATCH(DATE(B36,11,1),Data!$A:$A,0),0)</f>
        <v>1</v>
      </c>
      <c r="N36" s="6">
        <f ca="1">INDEX(Data!$E:$E, MATCH(DATE(B36,12,1),Data!$A:$A,0),0)</f>
        <v>1</v>
      </c>
      <c r="P36" s="22">
        <f t="shared" si="1"/>
        <v>1991</v>
      </c>
      <c r="Q36" s="6">
        <f ca="1">INDEX(Data!$F:$F, MATCH(DATE(P36,1,1),Data!$A:$A,0),0)</f>
        <v>1</v>
      </c>
      <c r="R36" s="6">
        <f ca="1">INDEX(Data!$F:$F, MATCH(DATE(P36,2,1),Data!$A:$A,0),0)</f>
        <v>1</v>
      </c>
      <c r="S36" s="6">
        <f ca="1">INDEX(Data!$F:$F, MATCH(DATE(P36,3,1),Data!$A:$A,0),0)</f>
        <v>1</v>
      </c>
      <c r="T36" s="6">
        <f ca="1">INDEX(Data!$F:$F, MATCH(DATE(P36,4,1),Data!$A:$A,0),0)</f>
        <v>1</v>
      </c>
      <c r="U36" s="6">
        <f ca="1">INDEX(Data!$F:$F, MATCH(DATE(P36,5,1),Data!$A:$A,0),0)</f>
        <v>1</v>
      </c>
      <c r="V36" s="6">
        <f ca="1">INDEX(Data!$F:$F, MATCH(DATE(P36,6,1),Data!$A:$A,0),0)</f>
        <v>1</v>
      </c>
      <c r="W36" s="6">
        <f ca="1">INDEX(Data!$F:$F, MATCH(DATE(P36,7,1),Data!$A:$A,0),0)</f>
        <v>1</v>
      </c>
      <c r="X36" s="6">
        <f ca="1">INDEX(Data!$F:$F, MATCH(DATE(P36,8,1),Data!$A:$A,0),0)</f>
        <v>1</v>
      </c>
      <c r="Y36" s="6">
        <f ca="1">INDEX(Data!$F:$F, MATCH(DATE(P36,9,1),Data!$A:$A,0),0)</f>
        <v>2</v>
      </c>
      <c r="Z36" s="6">
        <f ca="1">INDEX(Data!$F:$F, MATCH(DATE(P36,10,1),Data!$A:$A,0),0)</f>
        <v>2</v>
      </c>
      <c r="AA36" s="6">
        <f ca="1">INDEX(Data!$F:$F, MATCH(DATE(P36,11,1),Data!$A:$A,0),0)</f>
        <v>2</v>
      </c>
      <c r="AB36" s="6">
        <f ca="1">INDEX(Data!$F:$F, MATCH(DATE(P36,12,1),Data!$A:$A,0),0)</f>
        <v>2</v>
      </c>
    </row>
    <row r="37" spans="2:28" x14ac:dyDescent="0.25">
      <c r="B37" s="22">
        <f t="shared" si="2"/>
        <v>1990</v>
      </c>
      <c r="C37" s="6">
        <f ca="1">INDEX(Data!$E:$E, MATCH(DATE(B37,1,1),Data!$A:$A,0),0)</f>
        <v>1</v>
      </c>
      <c r="D37" s="6">
        <f ca="1">INDEX(Data!$E:$E, MATCH(DATE(B37,2,1),Data!$A:$A,0),0)</f>
        <v>1</v>
      </c>
      <c r="E37" s="6">
        <f ca="1">INDEX(Data!$E:$E, MATCH(DATE(B37,3,1),Data!$A:$A,0),0)</f>
        <v>1</v>
      </c>
      <c r="F37" s="6">
        <f ca="1">INDEX(Data!$E:$E, MATCH(DATE(B37,4,1),Data!$A:$A,0),0)</f>
        <v>1</v>
      </c>
      <c r="G37" s="6">
        <f ca="1">INDEX(Data!$E:$E, MATCH(DATE(B37,5,1),Data!$A:$A,0),0)</f>
        <v>2</v>
      </c>
      <c r="H37" s="6">
        <f ca="1">INDEX(Data!$E:$E, MATCH(DATE(B37,6,1),Data!$A:$A,0),0)</f>
        <v>1</v>
      </c>
      <c r="I37" s="6">
        <f ca="1">INDEX(Data!$E:$E, MATCH(DATE(B37,7,1),Data!$A:$A,0),0)</f>
        <v>1</v>
      </c>
      <c r="J37" s="6">
        <f ca="1">INDEX(Data!$E:$E, MATCH(DATE(B37,8,1),Data!$A:$A,0),0)</f>
        <v>1</v>
      </c>
      <c r="K37" s="6">
        <f ca="1">INDEX(Data!$E:$E, MATCH(DATE(B37,9,1),Data!$A:$A,0),0)</f>
        <v>1</v>
      </c>
      <c r="L37" s="6">
        <f ca="1">INDEX(Data!$E:$E, MATCH(DATE(B37,10,1),Data!$A:$A,0),0)</f>
        <v>1</v>
      </c>
      <c r="M37" s="6">
        <f ca="1">INDEX(Data!$E:$E, MATCH(DATE(B37,11,1),Data!$A:$A,0),0)</f>
        <v>1</v>
      </c>
      <c r="N37" s="6">
        <f ca="1">INDEX(Data!$E:$E, MATCH(DATE(B37,12,1),Data!$A:$A,0),0)</f>
        <v>1</v>
      </c>
      <c r="P37" s="22">
        <f t="shared" si="1"/>
        <v>1990</v>
      </c>
      <c r="Q37" s="6">
        <f ca="1">INDEX(Data!$F:$F, MATCH(DATE(P37,1,1),Data!$A:$A,0),0)</f>
        <v>1</v>
      </c>
      <c r="R37" s="6">
        <f ca="1">INDEX(Data!$F:$F, MATCH(DATE(P37,2,1),Data!$A:$A,0),0)</f>
        <v>1</v>
      </c>
      <c r="S37" s="6">
        <f ca="1">INDEX(Data!$F:$F, MATCH(DATE(P37,3,1),Data!$A:$A,0),0)</f>
        <v>1</v>
      </c>
      <c r="T37" s="6">
        <f ca="1">INDEX(Data!$F:$F, MATCH(DATE(P37,4,1),Data!$A:$A,0),0)</f>
        <v>1</v>
      </c>
      <c r="U37" s="6">
        <f ca="1">INDEX(Data!$F:$F, MATCH(DATE(P37,5,1),Data!$A:$A,0),0)</f>
        <v>1</v>
      </c>
      <c r="V37" s="6">
        <f ca="1">INDEX(Data!$F:$F, MATCH(DATE(P37,6,1),Data!$A:$A,0),0)</f>
        <v>1</v>
      </c>
      <c r="W37" s="6">
        <f ca="1">INDEX(Data!$F:$F, MATCH(DATE(P37,7,1),Data!$A:$A,0),0)</f>
        <v>1</v>
      </c>
      <c r="X37" s="6">
        <f ca="1">INDEX(Data!$F:$F, MATCH(DATE(P37,8,1),Data!$A:$A,0),0)</f>
        <v>1</v>
      </c>
      <c r="Y37" s="6">
        <f ca="1">INDEX(Data!$F:$F, MATCH(DATE(P37,9,1),Data!$A:$A,0),0)</f>
        <v>1</v>
      </c>
      <c r="Z37" s="6">
        <f ca="1">INDEX(Data!$F:$F, MATCH(DATE(P37,10,1),Data!$A:$A,0),0)</f>
        <v>1</v>
      </c>
      <c r="AA37" s="6">
        <f ca="1">INDEX(Data!$F:$F, MATCH(DATE(P37,11,1),Data!$A:$A,0),0)</f>
        <v>1</v>
      </c>
      <c r="AB37" s="6">
        <f ca="1">INDEX(Data!$F:$F, MATCH(DATE(P37,12,1),Data!$A:$A,0),0)</f>
        <v>1</v>
      </c>
    </row>
    <row r="38" spans="2:28" x14ac:dyDescent="0.25">
      <c r="B38" s="2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2">
    <mergeCell ref="C2:N2"/>
    <mergeCell ref="Q2:AB2"/>
  </mergeCells>
  <conditionalFormatting sqref="C4:N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AB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290-6A91-48F5-8CC2-C00DDEB2DA34}">
  <dimension ref="B2:P37"/>
  <sheetViews>
    <sheetView workbookViewId="0">
      <selection activeCell="E4" sqref="E4"/>
    </sheetView>
  </sheetViews>
  <sheetFormatPr baseColWidth="10" defaultRowHeight="15" x14ac:dyDescent="0.25"/>
  <cols>
    <col min="2" max="2" width="23" customWidth="1"/>
    <col min="4" max="4" width="16" customWidth="1"/>
    <col min="5" max="5" width="20.28515625" customWidth="1"/>
    <col min="6" max="6" width="19.42578125" customWidth="1"/>
    <col min="7" max="7" width="16.140625" customWidth="1"/>
    <col min="8" max="8" width="3.28515625" customWidth="1"/>
    <col min="10" max="10" width="20.85546875" customWidth="1"/>
    <col min="11" max="11" width="14.42578125" customWidth="1"/>
    <col min="12" max="12" width="19.28515625" customWidth="1"/>
    <col min="16" max="16" width="2.7109375" customWidth="1"/>
  </cols>
  <sheetData>
    <row r="2" spans="2:16" ht="16.5" customHeight="1" thickBot="1" x14ac:dyDescent="0.3">
      <c r="B2" s="27" t="s">
        <v>23</v>
      </c>
      <c r="C2" s="27"/>
      <c r="D2" s="27"/>
      <c r="E2" s="27"/>
      <c r="F2" s="27"/>
      <c r="J2" s="27" t="s">
        <v>37</v>
      </c>
      <c r="K2" s="27"/>
      <c r="L2" s="27"/>
      <c r="M2" s="27"/>
      <c r="N2" s="27"/>
    </row>
    <row r="3" spans="2:16" x14ac:dyDescent="0.25">
      <c r="B3" s="8" t="s">
        <v>24</v>
      </c>
      <c r="C3" s="9" t="s">
        <v>7</v>
      </c>
      <c r="D3" s="8" t="s">
        <v>25</v>
      </c>
      <c r="E3" s="17">
        <v>1</v>
      </c>
      <c r="F3" s="17">
        <v>2</v>
      </c>
      <c r="G3" s="17">
        <v>3</v>
      </c>
      <c r="H3" s="9"/>
      <c r="J3" s="8" t="s">
        <v>24</v>
      </c>
      <c r="K3" s="9" t="s">
        <v>36</v>
      </c>
      <c r="L3" s="8" t="s">
        <v>25</v>
      </c>
      <c r="M3" s="17">
        <v>1</v>
      </c>
      <c r="N3" s="17">
        <v>2</v>
      </c>
      <c r="O3" s="17">
        <v>3</v>
      </c>
      <c r="P3" s="9"/>
    </row>
    <row r="4" spans="2:16" x14ac:dyDescent="0.25">
      <c r="B4" s="4" t="s">
        <v>9</v>
      </c>
      <c r="C4" s="10">
        <f ca="1">AVERAGE(INDIRECT(C3))</f>
        <v>5.5446710626305224E-3</v>
      </c>
      <c r="D4" s="3" t="s">
        <v>26</v>
      </c>
      <c r="E4" s="19">
        <f ca="1">$C$4+E$3*$C$8</f>
        <v>1.0235360389394266E-2</v>
      </c>
      <c r="F4" s="19">
        <f t="shared" ref="F4:G4" ca="1" si="0">$C$4+F$3*$C$8</f>
        <v>1.4926049716158008E-2</v>
      </c>
      <c r="G4" s="19">
        <f t="shared" ca="1" si="0"/>
        <v>1.9616739042921751E-2</v>
      </c>
      <c r="H4" s="12"/>
      <c r="J4" s="4" t="s">
        <v>9</v>
      </c>
      <c r="K4" s="10">
        <f ca="1">AVERAGE(INDIRECT(K3))</f>
        <v>6.994290768956353E-2</v>
      </c>
      <c r="L4" s="3" t="s">
        <v>26</v>
      </c>
      <c r="M4" s="19">
        <f ca="1">$K$4+M$3*$K$8</f>
        <v>0.10729721977728512</v>
      </c>
      <c r="N4" s="19">
        <f t="shared" ref="N4:O4" ca="1" si="1">$K$4+N$3*$K$8</f>
        <v>0.14465153186500671</v>
      </c>
      <c r="O4" s="19">
        <f t="shared" ca="1" si="1"/>
        <v>0.18200584395272829</v>
      </c>
      <c r="P4" s="12"/>
    </row>
    <row r="5" spans="2:16" x14ac:dyDescent="0.25">
      <c r="B5" s="4" t="s">
        <v>10</v>
      </c>
      <c r="C5" s="10">
        <f ca="1">_xlfn.STDEV.S(INDIRECT(C3))/SQRT(COUNT(INDIRECT(C3)))</f>
        <v>1.6838593358455871E-4</v>
      </c>
      <c r="D5" s="4" t="s">
        <v>27</v>
      </c>
      <c r="E5" s="19">
        <f ca="1">$C$4-E$3*$C$8</f>
        <v>8.5398173586678002E-4</v>
      </c>
      <c r="F5" s="19">
        <f t="shared" ref="F5:G5" ca="1" si="2">$C$4-F$3*$C$8</f>
        <v>-3.8367075908969624E-3</v>
      </c>
      <c r="G5" s="19">
        <f t="shared" ca="1" si="2"/>
        <v>-8.527396917660704E-3</v>
      </c>
      <c r="H5" s="12"/>
      <c r="J5" s="4" t="s">
        <v>10</v>
      </c>
      <c r="K5" s="10">
        <f ca="1">_xlfn.STDEV.S(INDIRECT(K3))/SQRT(COUNT(INDIRECT(K3)))</f>
        <v>1.3505480037817345E-3</v>
      </c>
      <c r="L5" s="4" t="s">
        <v>27</v>
      </c>
      <c r="M5" s="19">
        <f ca="1">$K$4-M$3*$K$8</f>
        <v>3.2588595601841942E-2</v>
      </c>
      <c r="N5" s="19">
        <f t="shared" ref="N5:O5" ca="1" si="3">$K$4-N$3*$K$8</f>
        <v>-4.7657164858796452E-3</v>
      </c>
      <c r="O5" s="19">
        <f t="shared" ca="1" si="3"/>
        <v>-4.212002857360124E-2</v>
      </c>
      <c r="P5" s="12"/>
    </row>
    <row r="6" spans="2:16" x14ac:dyDescent="0.25">
      <c r="B6" s="4" t="s">
        <v>11</v>
      </c>
      <c r="C6" s="10">
        <f ca="1">MEDIAN(INDIRECT(C3))</f>
        <v>5.2801506790817188E-3</v>
      </c>
      <c r="D6" s="4" t="s">
        <v>28</v>
      </c>
      <c r="E6" s="20">
        <f ca="1">COUNTIFS(INDIRECT($C3),"&gt;="&amp;E5,INDIRECT($C3),"&lt;="&amp;E4)</f>
        <v>637</v>
      </c>
      <c r="F6" s="20">
        <f t="shared" ref="F6:G6" ca="1" si="4">COUNTIFS(INDIRECT($C3),"&gt;="&amp;F5,INDIRECT($C3),"&lt;="&amp;F4)</f>
        <v>755</v>
      </c>
      <c r="G6" s="20">
        <f t="shared" ca="1" si="4"/>
        <v>768</v>
      </c>
      <c r="H6" s="12"/>
      <c r="J6" s="4" t="s">
        <v>11</v>
      </c>
      <c r="K6" s="10">
        <f ca="1">MEDIAN(INDIRECT(K3))</f>
        <v>6.7622451861735877E-2</v>
      </c>
      <c r="L6" s="4" t="s">
        <v>28</v>
      </c>
      <c r="M6" s="20">
        <f ca="1">COUNTIFS(INDIRECT($K3),"&gt;="&amp;M5,INDIRECT($K3),"&lt;="&amp;M4)</f>
        <v>595</v>
      </c>
      <c r="N6" s="20">
        <f t="shared" ref="N6:O6" ca="1" si="5">COUNTIFS(INDIRECT($K3),"&gt;="&amp;N5,INDIRECT($K3),"&lt;="&amp;N4)</f>
        <v>742</v>
      </c>
      <c r="O6" s="20">
        <f t="shared" ca="1" si="5"/>
        <v>752</v>
      </c>
      <c r="P6" s="12"/>
    </row>
    <row r="7" spans="2:16" x14ac:dyDescent="0.25">
      <c r="B7" s="4" t="s">
        <v>4</v>
      </c>
      <c r="C7" s="10">
        <f ca="1">_xlfn.MODE.SNGL(INDIRECT(C3))</f>
        <v>7.6804915514592231E-3</v>
      </c>
      <c r="D7" s="4" t="s">
        <v>29</v>
      </c>
      <c r="E7" s="19">
        <f ca="1">E6/$C$16</f>
        <v>0.82087628865979378</v>
      </c>
      <c r="F7" s="19">
        <f t="shared" ref="F7:G7" ca="1" si="6">F6/$C$16</f>
        <v>0.97293814432989689</v>
      </c>
      <c r="G7" s="19">
        <f t="shared" ca="1" si="6"/>
        <v>0.98969072164948457</v>
      </c>
      <c r="H7" s="12"/>
      <c r="J7" s="4" t="s">
        <v>4</v>
      </c>
      <c r="K7" s="10" t="e">
        <f ca="1">_xlfn.MODE.SNGL(INDIRECT(K3))</f>
        <v>#N/A</v>
      </c>
      <c r="L7" s="4" t="s">
        <v>29</v>
      </c>
      <c r="M7" s="19">
        <f ca="1">M6/$C$16</f>
        <v>0.76675257731958768</v>
      </c>
      <c r="N7" s="19">
        <f t="shared" ref="N7" ca="1" si="7">N6/$C$16</f>
        <v>0.95618556701030932</v>
      </c>
      <c r="O7" s="19">
        <f t="shared" ref="O7" ca="1" si="8">O6/$C$16</f>
        <v>0.96907216494845361</v>
      </c>
      <c r="P7" s="12"/>
    </row>
    <row r="8" spans="2:16" ht="15.75" thickBot="1" x14ac:dyDescent="0.3">
      <c r="B8" s="4" t="s">
        <v>12</v>
      </c>
      <c r="C8" s="10">
        <f ca="1">_xlfn.STDEV.S(INDIRECT(C3))</f>
        <v>4.6906893267637424E-3</v>
      </c>
      <c r="D8" s="5" t="s">
        <v>30</v>
      </c>
      <c r="E8" s="21">
        <v>0.68269999999999997</v>
      </c>
      <c r="F8" s="21">
        <v>0.95450000000000002</v>
      </c>
      <c r="G8" s="21">
        <v>0.99729999999999996</v>
      </c>
      <c r="H8" s="13"/>
      <c r="J8" s="4" t="s">
        <v>12</v>
      </c>
      <c r="K8" s="10">
        <f ca="1">_xlfn.STDEV.S(INDIRECT(K3))</f>
        <v>3.7354312087721588E-2</v>
      </c>
      <c r="L8" s="5" t="s">
        <v>30</v>
      </c>
      <c r="M8" s="21">
        <v>0.68269999999999997</v>
      </c>
      <c r="N8" s="21">
        <v>0.95450000000000002</v>
      </c>
      <c r="O8" s="21">
        <v>0.99729999999999996</v>
      </c>
      <c r="P8" s="13"/>
    </row>
    <row r="9" spans="2:16" x14ac:dyDescent="0.25">
      <c r="B9" s="4" t="s">
        <v>13</v>
      </c>
      <c r="C9" s="10">
        <f ca="1">_xlfn.VAR.S(INDIRECT(C3))</f>
        <v>2.2002566360215288E-5</v>
      </c>
      <c r="D9" s="7"/>
      <c r="E9" s="17" t="s">
        <v>33</v>
      </c>
      <c r="F9" s="17" t="s">
        <v>34</v>
      </c>
      <c r="G9" s="17" t="s">
        <v>35</v>
      </c>
      <c r="H9" s="9"/>
      <c r="J9" s="4" t="s">
        <v>13</v>
      </c>
      <c r="K9" s="10">
        <f ca="1">_xlfn.VAR.S(INDIRECT(K3))</f>
        <v>1.3953446315469031E-3</v>
      </c>
      <c r="L9" s="7"/>
      <c r="M9" s="17" t="s">
        <v>33</v>
      </c>
      <c r="N9" s="17" t="s">
        <v>34</v>
      </c>
      <c r="O9" s="17" t="s">
        <v>35</v>
      </c>
      <c r="P9" s="9"/>
    </row>
    <row r="10" spans="2:16" x14ac:dyDescent="0.25">
      <c r="B10" s="4" t="s">
        <v>8</v>
      </c>
      <c r="C10" s="11">
        <f ca="1">KURT(INDIRECT(C3))</f>
        <v>42.938824415202269</v>
      </c>
      <c r="D10" s="4" t="s">
        <v>9</v>
      </c>
      <c r="E10" s="19">
        <f ca="1">AVERAGEIF(INDIRECT($C3),"&gt;0")</f>
        <v>6.0027599984218711E-3</v>
      </c>
      <c r="F10" s="19">
        <f ca="1">AVERAGEIF(INDIRECT($C3),"&lt;0")</f>
        <v>-2.0762630509891318E-3</v>
      </c>
      <c r="G10" s="19" t="e">
        <f ca="1">IF(COUNTIF(INDIRECT($C3),"=0")=0,NA(),AVERAGEIF(INDIRECT($C3),"=0"))</f>
        <v>#N/A</v>
      </c>
      <c r="H10" s="12"/>
      <c r="J10" s="4" t="s">
        <v>8</v>
      </c>
      <c r="K10" s="11">
        <f ca="1">KURT(INDIRECT(K3))</f>
        <v>5.4881494175876639</v>
      </c>
      <c r="L10" s="4" t="s">
        <v>9</v>
      </c>
      <c r="M10" s="19">
        <f ca="1">AVERAGEIF(INDIRECT($K3),"&gt;0")</f>
        <v>7.129125297215004E-2</v>
      </c>
      <c r="N10" s="19">
        <f ca="1">AVERAGEIF(INDIRECT($K3),"&lt;0")</f>
        <v>-3.1857161145717905E-2</v>
      </c>
      <c r="O10" s="19" t="e">
        <f ca="1">IF(COUNTIF(INDIRECT($K3),"=0")=0,NA(),AVERAGEIF(INDIRECT($K3),"=0"))</f>
        <v>#N/A</v>
      </c>
      <c r="P10" s="12"/>
    </row>
    <row r="11" spans="2:16" x14ac:dyDescent="0.25">
      <c r="B11" s="4" t="s">
        <v>14</v>
      </c>
      <c r="C11" s="11">
        <f ca="1">SKEW(INDIRECT(C3))</f>
        <v>4.0584148161445395</v>
      </c>
      <c r="D11" s="4" t="s">
        <v>17</v>
      </c>
      <c r="E11" s="20">
        <f ca="1">COUNTIF(INDIRECT($C3),"&gt;0")</f>
        <v>732</v>
      </c>
      <c r="F11" s="20">
        <f ca="1">COUNTIF(INDIRECT($C3),"&lt;0")</f>
        <v>44</v>
      </c>
      <c r="G11" s="20">
        <f ca="1">COUNTIF(INDIRECT($C3),0)</f>
        <v>0</v>
      </c>
      <c r="H11" s="12"/>
      <c r="J11" s="4" t="s">
        <v>14</v>
      </c>
      <c r="K11" s="11">
        <f ca="1">SKEW(INDIRECT(K3))</f>
        <v>1.2106267466251557</v>
      </c>
      <c r="L11" s="4" t="s">
        <v>17</v>
      </c>
      <c r="M11" s="20">
        <f ca="1">COUNTIF(INDIRECT($K3),"&gt;0")</f>
        <v>755</v>
      </c>
      <c r="N11" s="20">
        <f ca="1">COUNTIF(INDIRECT($K3),"&lt;0")</f>
        <v>10</v>
      </c>
      <c r="O11" s="20">
        <f ca="1">COUNTIF(INDIRECT($K3),0)</f>
        <v>0</v>
      </c>
      <c r="P11" s="12"/>
    </row>
    <row r="12" spans="2:16" x14ac:dyDescent="0.25">
      <c r="B12" s="4" t="s">
        <v>15</v>
      </c>
      <c r="C12" s="10">
        <f ca="1">C14-C13</f>
        <v>7.441023442157757E-2</v>
      </c>
      <c r="D12" s="4" t="s">
        <v>31</v>
      </c>
      <c r="E12" s="19">
        <f ca="1">E11/$C$16</f>
        <v>0.94329896907216493</v>
      </c>
      <c r="F12" s="19">
        <f t="shared" ref="F12:G12" ca="1" si="9">F11/$C$16</f>
        <v>5.6701030927835051E-2</v>
      </c>
      <c r="G12" s="19">
        <f t="shared" ca="1" si="9"/>
        <v>0</v>
      </c>
      <c r="H12" s="12"/>
      <c r="J12" s="4" t="s">
        <v>15</v>
      </c>
      <c r="K12" s="10">
        <f ca="1">K14-K13</f>
        <v>0.3134328171160079</v>
      </c>
      <c r="L12" s="4" t="s">
        <v>31</v>
      </c>
      <c r="M12" s="19">
        <f ca="1">M11/$K$16</f>
        <v>0.98692810457516345</v>
      </c>
      <c r="N12" s="19">
        <f ca="1">N11/$K$16</f>
        <v>1.3071895424836602E-2</v>
      </c>
      <c r="O12" s="19">
        <f ca="1">O11/$K$16</f>
        <v>0</v>
      </c>
      <c r="P12" s="12"/>
    </row>
    <row r="13" spans="2:16" x14ac:dyDescent="0.25">
      <c r="B13" s="4" t="s">
        <v>5</v>
      </c>
      <c r="C13" s="10">
        <f ca="1">MIN(INDIRECT(C3))</f>
        <v>-1.064409574947045E-2</v>
      </c>
      <c r="D13" s="4" t="s">
        <v>32</v>
      </c>
      <c r="E13" s="19">
        <f ca="1">E10*E12</f>
        <v>5.6623973180989816E-3</v>
      </c>
      <c r="F13" s="19">
        <f t="shared" ref="F13:G13" ca="1" si="10">F10*F12</f>
        <v>-1.1772625546845592E-4</v>
      </c>
      <c r="G13" s="19" t="e">
        <f t="shared" ca="1" si="10"/>
        <v>#N/A</v>
      </c>
      <c r="H13" s="12"/>
      <c r="J13" s="4" t="s">
        <v>5</v>
      </c>
      <c r="K13" s="10">
        <f ca="1">MIN(INDIRECT(K3))</f>
        <v>-4.481667374015097E-2</v>
      </c>
      <c r="L13" s="4" t="s">
        <v>32</v>
      </c>
      <c r="M13" s="19">
        <f ca="1">M10*M12</f>
        <v>7.0359341168592521E-2</v>
      </c>
      <c r="N13" s="19">
        <f t="shared" ref="N13" ca="1" si="11">N10*N12</f>
        <v>-4.1643347902899222E-4</v>
      </c>
      <c r="O13" s="19" t="e">
        <f t="shared" ref="O13" ca="1" si="12">O10*O12</f>
        <v>#N/A</v>
      </c>
      <c r="P13" s="12"/>
    </row>
    <row r="14" spans="2:16" x14ac:dyDescent="0.25">
      <c r="B14" s="4" t="s">
        <v>6</v>
      </c>
      <c r="C14" s="10">
        <f ca="1">MAX(INDIRECT(C3))</f>
        <v>6.376613867210712E-2</v>
      </c>
      <c r="D14" s="15"/>
      <c r="E14" s="14"/>
      <c r="F14" s="14"/>
      <c r="G14" s="14"/>
      <c r="H14" s="12"/>
      <c r="J14" s="4" t="s">
        <v>6</v>
      </c>
      <c r="K14" s="10">
        <f ca="1">MAX(INDIRECT(K3))</f>
        <v>0.26861614337585693</v>
      </c>
      <c r="L14" s="15"/>
      <c r="M14" s="14"/>
      <c r="N14" s="14"/>
      <c r="O14" s="14"/>
      <c r="P14" s="12"/>
    </row>
    <row r="15" spans="2:16" x14ac:dyDescent="0.25">
      <c r="B15" s="4" t="s">
        <v>16</v>
      </c>
      <c r="C15" s="12">
        <f ca="1">SUM(INDIRECT(C3))</f>
        <v>4.3026647446012856</v>
      </c>
      <c r="D15" s="15"/>
      <c r="E15" s="14"/>
      <c r="F15" s="14"/>
      <c r="G15" s="14"/>
      <c r="H15" s="12"/>
      <c r="J15" s="4" t="s">
        <v>16</v>
      </c>
      <c r="K15" s="12">
        <f ca="1">SUM(INDIRECT(K3))</f>
        <v>53.506324382516105</v>
      </c>
      <c r="L15" s="15"/>
      <c r="M15" s="14"/>
      <c r="N15" s="14"/>
      <c r="O15" s="14"/>
      <c r="P15" s="12"/>
    </row>
    <row r="16" spans="2:16" ht="15.75" thickBot="1" x14ac:dyDescent="0.3">
      <c r="B16" s="5" t="s">
        <v>17</v>
      </c>
      <c r="C16" s="13">
        <f ca="1">COUNT(INDIRECT(C3))</f>
        <v>776</v>
      </c>
      <c r="D16" s="16"/>
      <c r="E16" s="18"/>
      <c r="F16" s="18"/>
      <c r="G16" s="18"/>
      <c r="H16" s="13"/>
      <c r="J16" s="5" t="s">
        <v>17</v>
      </c>
      <c r="K16" s="13">
        <f ca="1">COUNT(INDIRECT(K3))</f>
        <v>765</v>
      </c>
      <c r="L16" s="16"/>
      <c r="M16" s="18"/>
      <c r="N16" s="18"/>
      <c r="O16" s="18"/>
      <c r="P16" s="13"/>
    </row>
    <row r="17" spans="2:6" x14ac:dyDescent="0.25">
      <c r="B17" t="s">
        <v>20</v>
      </c>
      <c r="C17" t="s">
        <v>21</v>
      </c>
      <c r="D17" t="s">
        <v>19</v>
      </c>
      <c r="E17" t="s">
        <v>18</v>
      </c>
      <c r="F17" t="s">
        <v>22</v>
      </c>
    </row>
    <row r="18" spans="2:6" x14ac:dyDescent="0.25">
      <c r="B18" t="str">
        <f>"&lt;"&amp;TEXT(C18,"0.000%")</f>
        <v>&lt;-0.800%</v>
      </c>
      <c r="C18" s="2">
        <v>-8.0000000000000002E-3</v>
      </c>
      <c r="D18">
        <f ca="1">COUNTIFS(INDIRECT(C$3), "&lt;=C19")</f>
        <v>1</v>
      </c>
      <c r="E18" s="2">
        <f ca="1">D18/$C$16</f>
        <v>1.288659793814433E-3</v>
      </c>
      <c r="F18" s="2">
        <f ca="1">E18</f>
        <v>1.288659793814433E-3</v>
      </c>
    </row>
    <row r="19" spans="2:6" x14ac:dyDescent="0.25">
      <c r="B19" t="str">
        <f>TEXT(C18, "0.000%")&amp;" to "&amp;TEXT(C19, "0.000%")</f>
        <v>-0.800% to -0.650%</v>
      </c>
      <c r="C19" s="2">
        <v>-6.4999999999999997E-3</v>
      </c>
      <c r="D19">
        <f ca="1">COUNTIFS(INDIRECT(C$3), "&lt;="&amp;C19,INDIRECT(C$3), "&gt;"&amp;C18)</f>
        <v>0</v>
      </c>
      <c r="E19" s="2">
        <f t="shared" ref="E19:E37" ca="1" si="13">D19/$C$16</f>
        <v>0</v>
      </c>
      <c r="F19" s="2">
        <f ca="1">E19+F18</f>
        <v>1.288659793814433E-3</v>
      </c>
    </row>
    <row r="20" spans="2:6" x14ac:dyDescent="0.25">
      <c r="B20" t="str">
        <f t="shared" ref="B20:B36" si="14">TEXT(C19, "0.000%")&amp;" to "&amp;TEXT(C20, "0.000%")</f>
        <v>-0.650% to -0.500%</v>
      </c>
      <c r="C20" s="2">
        <v>-5.0000000000000001E-3</v>
      </c>
      <c r="D20">
        <f t="shared" ref="D20:D36" ca="1" si="15">COUNTIFS(INDIRECT(C$3), "&lt;="&amp;C20,INDIRECT(C$3), "&gt;"&amp;C19)</f>
        <v>4</v>
      </c>
      <c r="E20" s="2">
        <f t="shared" ca="1" si="13"/>
        <v>5.1546391752577319E-3</v>
      </c>
      <c r="F20" s="2">
        <f t="shared" ref="F20:F37" ca="1" si="16">E20+F19</f>
        <v>6.4432989690721646E-3</v>
      </c>
    </row>
    <row r="21" spans="2:6" x14ac:dyDescent="0.25">
      <c r="B21" t="str">
        <f t="shared" si="14"/>
        <v>-0.500% to -0.350%</v>
      </c>
      <c r="C21" s="2">
        <v>-3.5000000000000001E-3</v>
      </c>
      <c r="D21">
        <f t="shared" ca="1" si="15"/>
        <v>3</v>
      </c>
      <c r="E21" s="2">
        <f t="shared" ca="1" si="13"/>
        <v>3.8659793814432991E-3</v>
      </c>
      <c r="F21" s="2">
        <f t="shared" ca="1" si="16"/>
        <v>1.0309278350515464E-2</v>
      </c>
    </row>
    <row r="22" spans="2:6" x14ac:dyDescent="0.25">
      <c r="B22" t="str">
        <f t="shared" si="14"/>
        <v>-0.350% to -0.200%</v>
      </c>
      <c r="C22" s="2">
        <v>-2E-3</v>
      </c>
      <c r="D22">
        <f t="shared" ca="1" si="15"/>
        <v>5</v>
      </c>
      <c r="E22" s="2">
        <f t="shared" ca="1" si="13"/>
        <v>6.4432989690721646E-3</v>
      </c>
      <c r="F22" s="2">
        <f t="shared" ca="1" si="16"/>
        <v>1.6752577319587628E-2</v>
      </c>
    </row>
    <row r="23" spans="2:6" x14ac:dyDescent="0.25">
      <c r="B23" t="str">
        <f t="shared" si="14"/>
        <v>-0.200% to -0.050%</v>
      </c>
      <c r="C23" s="2">
        <v>-5.0000000000000001E-4</v>
      </c>
      <c r="D23">
        <f t="shared" ca="1" si="15"/>
        <v>19</v>
      </c>
      <c r="E23" s="2">
        <f t="shared" ca="1" si="13"/>
        <v>2.4484536082474227E-2</v>
      </c>
      <c r="F23" s="2">
        <f t="shared" ca="1" si="16"/>
        <v>4.1237113402061855E-2</v>
      </c>
    </row>
    <row r="24" spans="2:6" x14ac:dyDescent="0.25">
      <c r="B24" t="str">
        <f t="shared" si="14"/>
        <v>-0.050% to 0.100%</v>
      </c>
      <c r="C24" s="2">
        <v>9.9999999999999894E-4</v>
      </c>
      <c r="D24">
        <f t="shared" ca="1" si="15"/>
        <v>39</v>
      </c>
      <c r="E24" s="2">
        <f t="shared" ca="1" si="13"/>
        <v>5.0257731958762888E-2</v>
      </c>
      <c r="F24" s="2">
        <f t="shared" ca="1" si="16"/>
        <v>9.149484536082475E-2</v>
      </c>
    </row>
    <row r="25" spans="2:6" x14ac:dyDescent="0.25">
      <c r="B25" t="str">
        <f t="shared" si="14"/>
        <v>0.100% to 0.250%</v>
      </c>
      <c r="C25" s="2">
        <v>2.5000000000000001E-3</v>
      </c>
      <c r="D25">
        <f t="shared" ca="1" si="15"/>
        <v>79</v>
      </c>
      <c r="E25" s="2">
        <f t="shared" ca="1" si="13"/>
        <v>0.10180412371134021</v>
      </c>
      <c r="F25" s="2">
        <f t="shared" ca="1" si="16"/>
        <v>0.19329896907216496</v>
      </c>
    </row>
    <row r="26" spans="2:6" x14ac:dyDescent="0.25">
      <c r="B26" t="str">
        <f t="shared" si="14"/>
        <v>0.250% to 0.400%</v>
      </c>
      <c r="C26" s="2">
        <v>4.0000000000000001E-3</v>
      </c>
      <c r="D26">
        <f t="shared" ca="1" si="15"/>
        <v>109</v>
      </c>
      <c r="E26" s="2">
        <f t="shared" ca="1" si="13"/>
        <v>0.1404639175257732</v>
      </c>
      <c r="F26" s="2">
        <f t="shared" ca="1" si="16"/>
        <v>0.33376288659793818</v>
      </c>
    </row>
    <row r="27" spans="2:6" x14ac:dyDescent="0.25">
      <c r="B27" t="str">
        <f t="shared" si="14"/>
        <v>0.400% to 0.550%</v>
      </c>
      <c r="C27" s="2">
        <v>5.4999999999999997E-3</v>
      </c>
      <c r="D27">
        <f t="shared" ca="1" si="15"/>
        <v>146</v>
      </c>
      <c r="E27" s="2">
        <f t="shared" ca="1" si="13"/>
        <v>0.18814432989690721</v>
      </c>
      <c r="F27" s="2">
        <f t="shared" ca="1" si="16"/>
        <v>0.52190721649484539</v>
      </c>
    </row>
    <row r="28" spans="2:6" x14ac:dyDescent="0.25">
      <c r="B28" t="str">
        <f t="shared" si="14"/>
        <v>0.550% to 0.700%</v>
      </c>
      <c r="C28" s="2">
        <v>7.0000000000000001E-3</v>
      </c>
      <c r="D28">
        <f t="shared" ca="1" si="15"/>
        <v>148</v>
      </c>
      <c r="E28" s="2">
        <f t="shared" ca="1" si="13"/>
        <v>0.19072164948453607</v>
      </c>
      <c r="F28" s="2">
        <f t="shared" ca="1" si="16"/>
        <v>0.71262886597938147</v>
      </c>
    </row>
    <row r="29" spans="2:6" x14ac:dyDescent="0.25">
      <c r="B29" t="str">
        <f t="shared" si="14"/>
        <v>0.700% to 0.850%</v>
      </c>
      <c r="C29" s="2">
        <v>8.5000000000000006E-3</v>
      </c>
      <c r="D29">
        <f t="shared" ca="1" si="15"/>
        <v>92</v>
      </c>
      <c r="E29" s="2">
        <f t="shared" ca="1" si="13"/>
        <v>0.11855670103092783</v>
      </c>
      <c r="F29" s="2">
        <f t="shared" ca="1" si="16"/>
        <v>0.83118556701030932</v>
      </c>
    </row>
    <row r="30" spans="2:6" x14ac:dyDescent="0.25">
      <c r="B30" t="str">
        <f t="shared" si="14"/>
        <v>0.850% to 1.000%</v>
      </c>
      <c r="C30" s="2">
        <v>0.01</v>
      </c>
      <c r="D30">
        <f t="shared" ca="1" si="15"/>
        <v>56</v>
      </c>
      <c r="E30" s="2">
        <f t="shared" ca="1" si="13"/>
        <v>7.2164948453608241E-2</v>
      </c>
      <c r="F30" s="2">
        <f t="shared" ca="1" si="16"/>
        <v>0.90335051546391754</v>
      </c>
    </row>
    <row r="31" spans="2:6" x14ac:dyDescent="0.25">
      <c r="B31" t="str">
        <f t="shared" si="14"/>
        <v>1.000% to 1.150%</v>
      </c>
      <c r="C31" s="2">
        <v>1.15E-2</v>
      </c>
      <c r="D31">
        <f t="shared" ca="1" si="15"/>
        <v>34</v>
      </c>
      <c r="E31" s="2">
        <f t="shared" ca="1" si="13"/>
        <v>4.3814432989690719E-2</v>
      </c>
      <c r="F31" s="2">
        <f t="shared" ca="1" si="16"/>
        <v>0.94716494845360821</v>
      </c>
    </row>
    <row r="32" spans="2:6" x14ac:dyDescent="0.25">
      <c r="B32" t="str">
        <f t="shared" si="14"/>
        <v>1.150% to 1.300%</v>
      </c>
      <c r="C32" s="2">
        <v>1.2999999999999999E-2</v>
      </c>
      <c r="D32">
        <f t="shared" ca="1" si="15"/>
        <v>20</v>
      </c>
      <c r="E32" s="2">
        <f t="shared" ca="1" si="13"/>
        <v>2.5773195876288658E-2</v>
      </c>
      <c r="F32" s="2">
        <f t="shared" ca="1" si="16"/>
        <v>0.97293814432989689</v>
      </c>
    </row>
    <row r="33" spans="2:6" x14ac:dyDescent="0.25">
      <c r="B33" t="str">
        <f t="shared" si="14"/>
        <v>1.300% to 1.450%</v>
      </c>
      <c r="C33" s="2">
        <v>1.4500000000000001E-2</v>
      </c>
      <c r="D33">
        <f t="shared" ca="1" si="15"/>
        <v>8</v>
      </c>
      <c r="E33" s="2">
        <f t="shared" ca="1" si="13"/>
        <v>1.0309278350515464E-2</v>
      </c>
      <c r="F33" s="2">
        <f t="shared" ca="1" si="16"/>
        <v>0.98324742268041232</v>
      </c>
    </row>
    <row r="34" spans="2:6" x14ac:dyDescent="0.25">
      <c r="B34" t="str">
        <f t="shared" si="14"/>
        <v>1.450% to 1.600%</v>
      </c>
      <c r="C34" s="2">
        <v>1.6E-2</v>
      </c>
      <c r="D34">
        <f t="shared" ca="1" si="15"/>
        <v>3</v>
      </c>
      <c r="E34" s="2">
        <f t="shared" ca="1" si="13"/>
        <v>3.8659793814432991E-3</v>
      </c>
      <c r="F34" s="2">
        <f t="shared" ca="1" si="16"/>
        <v>0.9871134020618556</v>
      </c>
    </row>
    <row r="35" spans="2:6" x14ac:dyDescent="0.25">
      <c r="B35" t="str">
        <f t="shared" si="14"/>
        <v>1.600% to 1.750%</v>
      </c>
      <c r="C35" s="2">
        <v>1.7500000000000002E-2</v>
      </c>
      <c r="D35">
        <f t="shared" ca="1" si="15"/>
        <v>0</v>
      </c>
      <c r="E35" s="2">
        <f t="shared" ca="1" si="13"/>
        <v>0</v>
      </c>
      <c r="F35" s="2">
        <f t="shared" ca="1" si="16"/>
        <v>0.9871134020618556</v>
      </c>
    </row>
    <row r="36" spans="2:6" x14ac:dyDescent="0.25">
      <c r="B36" t="str">
        <f t="shared" si="14"/>
        <v>1.750% to 1.900%</v>
      </c>
      <c r="C36" s="2">
        <v>1.9E-2</v>
      </c>
      <c r="D36">
        <f t="shared" ca="1" si="15"/>
        <v>1</v>
      </c>
      <c r="E36" s="2">
        <f t="shared" ca="1" si="13"/>
        <v>1.288659793814433E-3</v>
      </c>
      <c r="F36" s="2">
        <f t="shared" ca="1" si="16"/>
        <v>0.98840206185567003</v>
      </c>
    </row>
    <row r="37" spans="2:6" x14ac:dyDescent="0.25">
      <c r="B37" t="str">
        <f>"&gt;"&amp;TEXT(C36,"0.000%")</f>
        <v>&gt;1.900%</v>
      </c>
      <c r="D37">
        <f ca="1">COUNTIFS(INDIRECT(C$3), "&gt;"&amp;C36)</f>
        <v>8</v>
      </c>
      <c r="E37" s="2">
        <f t="shared" ca="1" si="13"/>
        <v>1.0309278350515464E-2</v>
      </c>
      <c r="F37" s="2">
        <f t="shared" ca="1" si="16"/>
        <v>0.99871134020618546</v>
      </c>
    </row>
  </sheetData>
  <mergeCells count="2">
    <mergeCell ref="B2:F2"/>
    <mergeCell ref="J2:N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E57-E108-4E36-B7EE-8B6A2F2D7626}">
  <dimension ref="A1:J778"/>
  <sheetViews>
    <sheetView zoomScaleNormal="100" workbookViewId="0">
      <pane ySplit="1" topLeftCell="A338" activePane="bottomLeft" state="frozen"/>
      <selection pane="bottomLeft" activeCell="I7" sqref="I7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3.42578125" style="2" bestFit="1" customWidth="1"/>
    <col min="4" max="4" width="11.5703125" style="2" bestFit="1" customWidth="1"/>
    <col min="5" max="5" width="14.28515625" style="6" bestFit="1" customWidth="1"/>
    <col min="6" max="6" width="10.5703125" bestFit="1" customWidth="1"/>
    <col min="7" max="7" width="10.7109375" bestFit="1" customWidth="1"/>
    <col min="8" max="8" width="8" bestFit="1" customWidth="1"/>
    <col min="9" max="9" width="13.42578125" style="2" bestFit="1" customWidth="1"/>
    <col min="10" max="10" width="11.5703125" style="2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2" t="s">
        <v>3</v>
      </c>
      <c r="E1" s="6" t="s">
        <v>38</v>
      </c>
      <c r="F1" t="s">
        <v>39</v>
      </c>
    </row>
    <row r="2" spans="1:7" x14ac:dyDescent="0.25">
      <c r="A2" s="1">
        <v>45170</v>
      </c>
      <c r="B2">
        <v>20754.900000000001</v>
      </c>
      <c r="C2" s="2">
        <f>IF(ISBLANK(B3), "", M2_Seasonally_Adjusted[[#This Row],[M2SL]]/B3-1)</f>
        <v>-3.3805035221580182E-3</v>
      </c>
      <c r="D2" s="2">
        <f>IF(ISBLANK(B14), "", M2_Seasonally_Adjusted[[#This Row],[M2SL]]/B14-1)</f>
        <v>-3.5785962499767732E-2</v>
      </c>
      <c r="E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2" s="1"/>
    </row>
    <row r="3" spans="1:7" x14ac:dyDescent="0.25">
      <c r="A3" s="1">
        <v>45139</v>
      </c>
      <c r="B3">
        <v>20825.3</v>
      </c>
      <c r="C3" s="2">
        <f>IF(ISBLANK(B4), "", M2_Seasonally_Adjusted[[#This Row],[M2SL]]/B4-1)</f>
        <v>-1.8405172620389321E-3</v>
      </c>
      <c r="D3" s="2">
        <f>IF(ISBLANK(B15), "", M2_Seasonally_Adjusted[[#This Row],[M2SL]]/B15-1)</f>
        <v>-3.8532033850571912E-2</v>
      </c>
      <c r="E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3" s="1"/>
    </row>
    <row r="4" spans="1:7" x14ac:dyDescent="0.25">
      <c r="A4" s="1">
        <v>45108</v>
      </c>
      <c r="B4">
        <v>20863.7</v>
      </c>
      <c r="C4" s="2">
        <f>IF(ISBLANK(B5), "", M2_Seasonally_Adjusted[[#This Row],[M2SL]]/B5-1)</f>
        <v>4.459490563142321E-4</v>
      </c>
      <c r="D4" s="2">
        <f>IF(ISBLANK(B16), "", M2_Seasonally_Adjusted[[#This Row],[M2SL]]/B16-1)</f>
        <v>-3.8698649072043234E-2</v>
      </c>
      <c r="E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4" s="1"/>
    </row>
    <row r="5" spans="1:7" x14ac:dyDescent="0.25">
      <c r="A5" s="1">
        <v>45078</v>
      </c>
      <c r="B5">
        <v>20854.400000000001</v>
      </c>
      <c r="C5" s="2">
        <f>IF(ISBLANK(B6), "", M2_Seasonally_Adjusted[[#This Row],[M2SL]]/B6-1)</f>
        <v>1.6330137749513973E-3</v>
      </c>
      <c r="D5" s="2">
        <f>IF(ISBLANK(B17), "", M2_Seasonally_Adjusted[[#This Row],[M2SL]]/B17-1)</f>
        <v>-3.7477384337037956E-2</v>
      </c>
      <c r="E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5" s="1"/>
    </row>
    <row r="6" spans="1:7" x14ac:dyDescent="0.25">
      <c r="A6" s="1">
        <v>45047</v>
      </c>
      <c r="B6">
        <v>20820.400000000001</v>
      </c>
      <c r="C6" s="2">
        <f>IF(ISBLANK(B7), "", M2_Seasonally_Adjusted[[#This Row],[M2SL]]/B7-1)</f>
        <v>5.5395374220625904E-3</v>
      </c>
      <c r="D6" s="2">
        <f>IF(ISBLANK(B18), "", M2_Seasonally_Adjusted[[#This Row],[M2SL]]/B18-1)</f>
        <v>-3.901115131821864E-2</v>
      </c>
      <c r="E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6" s="1"/>
    </row>
    <row r="7" spans="1:7" x14ac:dyDescent="0.25">
      <c r="A7" s="1">
        <v>45017</v>
      </c>
      <c r="B7">
        <v>20705.7</v>
      </c>
      <c r="C7" s="2">
        <f>IF(ISBLANK(B8), "", M2_Seasonally_Adjusted[[#This Row],[M2SL]]/B8-1)</f>
        <v>-8.1719461782020497E-3</v>
      </c>
      <c r="D7" s="2">
        <f>IF(ISBLANK(B19), "", M2_Seasonally_Adjusted[[#This Row],[M2SL]]/B19-1)</f>
        <v>-4.481667374015097E-2</v>
      </c>
      <c r="E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" s="1"/>
    </row>
    <row r="8" spans="1:7" x14ac:dyDescent="0.25">
      <c r="A8" s="1">
        <v>44986</v>
      </c>
      <c r="B8">
        <v>20876.3</v>
      </c>
      <c r="C8" s="2">
        <f>IF(ISBLANK(B9), "", M2_Seasonally_Adjusted[[#This Row],[M2SL]]/B9-1)</f>
        <v>-1.064409574947045E-2</v>
      </c>
      <c r="D8" s="2">
        <f>IF(ISBLANK(B20), "", M2_Seasonally_Adjusted[[#This Row],[M2SL]]/B20-1)</f>
        <v>-3.785211267605626E-2</v>
      </c>
      <c r="E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8" s="1"/>
    </row>
    <row r="9" spans="1:7" x14ac:dyDescent="0.25">
      <c r="A9" s="1">
        <v>44958</v>
      </c>
      <c r="B9">
        <v>21100.9</v>
      </c>
      <c r="C9" s="2">
        <f>IF(ISBLANK(B10), "", M2_Seasonally_Adjusted[[#This Row],[M2SL]]/B10-1)</f>
        <v>-5.7203978833584301E-3</v>
      </c>
      <c r="D9" s="2">
        <f>IF(ISBLANK(B21), "", M2_Seasonally_Adjusted[[#This Row],[M2SL]]/B21-1)</f>
        <v>-2.1770473563431425E-2</v>
      </c>
      <c r="E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9" s="1"/>
    </row>
    <row r="10" spans="1:7" x14ac:dyDescent="0.25">
      <c r="A10" s="1">
        <v>44927</v>
      </c>
      <c r="B10">
        <v>21222.3</v>
      </c>
      <c r="C10" s="2">
        <f>IF(ISBLANK(B11), "", M2_Seasonally_Adjusted[[#This Row],[M2SL]]/B11-1)</f>
        <v>-6.3628957496418836E-3</v>
      </c>
      <c r="D10" s="2">
        <f>IF(ISBLANK(B22), "", M2_Seasonally_Adjusted[[#This Row],[M2SL]]/B22-1)</f>
        <v>-1.5759132923045538E-2</v>
      </c>
      <c r="E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0" s="1"/>
    </row>
    <row r="11" spans="1:7" x14ac:dyDescent="0.25">
      <c r="A11" s="1">
        <v>44896</v>
      </c>
      <c r="B11">
        <v>21358.2</v>
      </c>
      <c r="C11" s="2">
        <f>IF(ISBLANK(B12), "", M2_Seasonally_Adjusted[[#This Row],[M2SL]]/B12-1)</f>
        <v>-1.9206235717990072E-3</v>
      </c>
      <c r="D11" s="2">
        <f>IF(ISBLANK(B23), "", M2_Seasonally_Adjusted[[#This Row],[M2SL]]/B23-1)</f>
        <v>-8.8680374768553838E-3</v>
      </c>
      <c r="E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11" s="1"/>
    </row>
    <row r="12" spans="1:7" x14ac:dyDescent="0.25">
      <c r="A12" s="1">
        <v>44866</v>
      </c>
      <c r="B12">
        <v>21399.3</v>
      </c>
      <c r="C12" s="2">
        <f>IF(ISBLANK(B13), "", M2_Seasonally_Adjusted[[#This Row],[M2SL]]/B13-1)</f>
        <v>-1.586316619465955E-3</v>
      </c>
      <c r="D12" s="2">
        <f>IF(ISBLANK(B24), "", M2_Seasonally_Adjusted[[#This Row],[M2SL]]/B24-1)</f>
        <v>3.8937339031632767E-3</v>
      </c>
      <c r="E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2" s="1"/>
    </row>
    <row r="13" spans="1:7" x14ac:dyDescent="0.25">
      <c r="A13" s="1">
        <v>44835</v>
      </c>
      <c r="B13">
        <v>21433.3</v>
      </c>
      <c r="C13" s="2">
        <f>IF(ISBLANK(B14), "", M2_Seasonally_Adjusted[[#This Row],[M2SL]]/B14-1)</f>
        <v>-4.2694144537566148E-3</v>
      </c>
      <c r="D13" s="2">
        <f>IF(ISBLANK(B25), "", M2_Seasonally_Adjusted[[#This Row],[M2SL]]/B25-1)</f>
        <v>1.5012099657610412E-2</v>
      </c>
      <c r="E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3" s="1"/>
    </row>
    <row r="14" spans="1:7" x14ac:dyDescent="0.25">
      <c r="A14" s="1">
        <v>44805</v>
      </c>
      <c r="B14">
        <v>21525.200000000001</v>
      </c>
      <c r="C14" s="2">
        <f>IF(ISBLANK(B15), "", M2_Seasonally_Adjusted[[#This Row],[M2SL]]/B15-1)</f>
        <v>-6.2188652763863761E-3</v>
      </c>
      <c r="D14" s="2">
        <f>IF(ISBLANK(B26), "", M2_Seasonally_Adjusted[[#This Row],[M2SL]]/B26-1)</f>
        <v>2.6755007321971336E-2</v>
      </c>
      <c r="E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4" s="1"/>
    </row>
    <row r="15" spans="1:7" x14ac:dyDescent="0.25">
      <c r="A15" s="1">
        <v>44774</v>
      </c>
      <c r="B15">
        <v>21659.9</v>
      </c>
      <c r="C15" s="2">
        <f>IF(ISBLANK(B16), "", M2_Seasonally_Adjusted[[#This Row],[M2SL]]/B16-1)</f>
        <v>-2.0134908494442438E-3</v>
      </c>
      <c r="D15" s="2">
        <f>IF(ISBLANK(B27), "", M2_Seasonally_Adjusted[[#This Row],[M2SL]]/B27-1)</f>
        <v>3.8948767022098041E-2</v>
      </c>
      <c r="E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" s="1"/>
    </row>
    <row r="16" spans="1:7" x14ac:dyDescent="0.25">
      <c r="A16" s="1">
        <v>44743</v>
      </c>
      <c r="B16">
        <v>21703.599999999999</v>
      </c>
      <c r="C16" s="2">
        <f>IF(ISBLANK(B17), "", M2_Seasonally_Adjusted[[#This Row],[M2SL]]/B17-1)</f>
        <v>1.7169442085440689E-3</v>
      </c>
      <c r="D16" s="2">
        <f>IF(ISBLANK(B28), "", M2_Seasonally_Adjusted[[#This Row],[M2SL]]/B28-1)</f>
        <v>5.0360547839132686E-2</v>
      </c>
      <c r="E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" s="1"/>
    </row>
    <row r="17" spans="1:7" x14ac:dyDescent="0.25">
      <c r="A17" s="1">
        <v>44713</v>
      </c>
      <c r="B17">
        <v>21666.400000000001</v>
      </c>
      <c r="C17" s="2">
        <f>IF(ISBLANK(B18), "", M2_Seasonally_Adjusted[[#This Row],[M2SL]]/B18-1)</f>
        <v>3.6924894764256422E-5</v>
      </c>
      <c r="D17" s="2">
        <f>IF(ISBLANK(B29), "", M2_Seasonally_Adjusted[[#This Row],[M2SL]]/B29-1)</f>
        <v>5.6557401031863019E-2</v>
      </c>
      <c r="E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" s="1"/>
    </row>
    <row r="18" spans="1:7" x14ac:dyDescent="0.25">
      <c r="A18" s="1">
        <v>44682</v>
      </c>
      <c r="B18">
        <v>21665.599999999999</v>
      </c>
      <c r="C18" s="2">
        <f>IF(ISBLANK(B19), "", M2_Seasonally_Adjusted[[#This Row],[M2SL]]/B19-1)</f>
        <v>-5.3512446256909207E-4</v>
      </c>
      <c r="D18" s="2">
        <f>IF(ISBLANK(B30), "", M2_Seasonally_Adjusted[[#This Row],[M2SL]]/B30-1)</f>
        <v>6.0422591049918983E-2</v>
      </c>
      <c r="E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" s="1"/>
    </row>
    <row r="19" spans="1:7" x14ac:dyDescent="0.25">
      <c r="A19" s="1">
        <v>44652</v>
      </c>
      <c r="B19">
        <v>21677.200000000001</v>
      </c>
      <c r="C19" s="2">
        <f>IF(ISBLANK(B20), "", M2_Seasonally_Adjusted[[#This Row],[M2SL]]/B20-1)</f>
        <v>-9.4019615072626905E-4</v>
      </c>
      <c r="D19" s="2">
        <f>IF(ISBLANK(B31), "", M2_Seasonally_Adjusted[[#This Row],[M2SL]]/B31-1)</f>
        <v>7.7561652143222748E-2</v>
      </c>
      <c r="E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" s="1"/>
    </row>
    <row r="20" spans="1:7" x14ac:dyDescent="0.25">
      <c r="A20" s="1">
        <v>44621</v>
      </c>
      <c r="B20">
        <v>21697.599999999999</v>
      </c>
      <c r="C20" s="2">
        <f>IF(ISBLANK(B21), "", M2_Seasonally_Adjusted[[#This Row],[M2SL]]/B21-1)</f>
        <v>5.8923066224705334E-3</v>
      </c>
      <c r="D20" s="2">
        <f>IF(ISBLANK(B32), "", M2_Seasonally_Adjusted[[#This Row],[M2SL]]/B32-1)</f>
        <v>9.3573912605211307E-2</v>
      </c>
      <c r="E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" s="1"/>
    </row>
    <row r="21" spans="1:7" x14ac:dyDescent="0.25">
      <c r="A21" s="1">
        <v>44593</v>
      </c>
      <c r="B21">
        <v>21570.5</v>
      </c>
      <c r="C21" s="2">
        <f>IF(ISBLANK(B22), "", M2_Seasonally_Adjusted[[#This Row],[M2SL]]/B22-1)</f>
        <v>3.8957244424242532E-4</v>
      </c>
      <c r="D21" s="2">
        <f>IF(ISBLANK(B33), "", M2_Seasonally_Adjusted[[#This Row],[M2SL]]/B33-1)</f>
        <v>0.10050764011122171</v>
      </c>
      <c r="E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" s="1"/>
    </row>
    <row r="22" spans="1:7" x14ac:dyDescent="0.25">
      <c r="A22" s="1">
        <v>44562</v>
      </c>
      <c r="B22">
        <v>21562.1</v>
      </c>
      <c r="C22" s="2">
        <f>IF(ISBLANK(B23), "", M2_Seasonally_Adjusted[[#This Row],[M2SL]]/B23-1)</f>
        <v>5.9398681163647105E-4</v>
      </c>
      <c r="D22" s="2">
        <f>IF(ISBLANK(B34), "", M2_Seasonally_Adjusted[[#This Row],[M2SL]]/B34-1)</f>
        <v>0.11391744588520947</v>
      </c>
      <c r="E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2" s="1"/>
    </row>
    <row r="23" spans="1:7" x14ac:dyDescent="0.25">
      <c r="A23" s="1">
        <v>44531</v>
      </c>
      <c r="B23">
        <v>21549.3</v>
      </c>
      <c r="C23" s="2">
        <f>IF(ISBLANK(B24), "", M2_Seasonally_Adjusted[[#This Row],[M2SL]]/B24-1)</f>
        <v>1.0930602402855927E-2</v>
      </c>
      <c r="D23" s="2">
        <f>IF(ISBLANK(B35), "", M2_Seasonally_Adjusted[[#This Row],[M2SL]]/B35-1)</f>
        <v>0.12738563596032293</v>
      </c>
      <c r="E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3" s="1"/>
    </row>
    <row r="24" spans="1:7" x14ac:dyDescent="0.25">
      <c r="A24" s="1">
        <v>44501</v>
      </c>
      <c r="B24">
        <v>21316.3</v>
      </c>
      <c r="C24" s="2">
        <f>IF(ISBLANK(B25), "", M2_Seasonally_Adjusted[[#This Row],[M2SL]]/B25-1)</f>
        <v>9.471356250858376E-3</v>
      </c>
      <c r="D24" s="2">
        <f>IF(ISBLANK(B36), "", M2_Seasonally_Adjusted[[#This Row],[M2SL]]/B36-1)</f>
        <v>0.12491226588844961</v>
      </c>
      <c r="E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4" s="1"/>
    </row>
    <row r="25" spans="1:7" x14ac:dyDescent="0.25">
      <c r="A25" s="1">
        <v>44470</v>
      </c>
      <c r="B25">
        <v>21116.3</v>
      </c>
      <c r="C25" s="2">
        <f>IF(ISBLANK(B26), "", M2_Seasonally_Adjusted[[#This Row],[M2SL]]/B26-1)</f>
        <v>7.2504209537165298E-3</v>
      </c>
      <c r="D25" s="2">
        <f>IF(ISBLANK(B37), "", M2_Seasonally_Adjusted[[#This Row],[M2SL]]/B37-1)</f>
        <v>0.12745940808688094</v>
      </c>
      <c r="E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5" s="1"/>
    </row>
    <row r="26" spans="1:7" x14ac:dyDescent="0.25">
      <c r="A26" s="1">
        <v>44440</v>
      </c>
      <c r="B26">
        <v>20964.3</v>
      </c>
      <c r="C26" s="2">
        <f>IF(ISBLANK(B27), "", M2_Seasonally_Adjusted[[#This Row],[M2SL]]/B27-1)</f>
        <v>5.5832961593254016E-3</v>
      </c>
      <c r="D26" s="2">
        <f>IF(ISBLANK(B38), "", M2_Seasonally_Adjusted[[#This Row],[M2SL]]/B38-1)</f>
        <v>0.12849014657673608</v>
      </c>
      <c r="E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6" s="1"/>
    </row>
    <row r="27" spans="1:7" x14ac:dyDescent="0.25">
      <c r="A27" s="1">
        <v>44409</v>
      </c>
      <c r="B27">
        <v>20847.900000000001</v>
      </c>
      <c r="C27" s="2">
        <f>IF(ISBLANK(B28), "", M2_Seasonally_Adjusted[[#This Row],[M2SL]]/B28-1)</f>
        <v>8.9483618061270143E-3</v>
      </c>
      <c r="D27" s="2">
        <f>IF(ISBLANK(B39), "", M2_Seasonally_Adjusted[[#This Row],[M2SL]]/B39-1)</f>
        <v>0.13637305134634259</v>
      </c>
      <c r="E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7" s="1"/>
    </row>
    <row r="28" spans="1:7" x14ac:dyDescent="0.25">
      <c r="A28" s="1">
        <v>44378</v>
      </c>
      <c r="B28">
        <v>20663</v>
      </c>
      <c r="C28" s="2">
        <f>IF(ISBLANK(B29), "", M2_Seasonally_Adjusted[[#This Row],[M2SL]]/B29-1)</f>
        <v>7.6268128309910921E-3</v>
      </c>
      <c r="D28" s="2">
        <f>IF(ISBLANK(B40), "", M2_Seasonally_Adjusted[[#This Row],[M2SL]]/B40-1)</f>
        <v>0.12997161809660795</v>
      </c>
      <c r="E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8" s="1"/>
    </row>
    <row r="29" spans="1:7" x14ac:dyDescent="0.25">
      <c r="A29" s="1">
        <v>44348</v>
      </c>
      <c r="B29">
        <v>20506.599999999999</v>
      </c>
      <c r="C29" s="2">
        <f>IF(ISBLANK(B30), "", M2_Seasonally_Adjusted[[#This Row],[M2SL]]/B30-1)</f>
        <v>3.6953467997318246E-3</v>
      </c>
      <c r="D29" s="2">
        <f>IF(ISBLANK(B41), "", M2_Seasonally_Adjusted[[#This Row],[M2SL]]/B41-1)</f>
        <v>0.13098054788023172</v>
      </c>
      <c r="E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9" s="1"/>
    </row>
    <row r="30" spans="1:7" x14ac:dyDescent="0.25">
      <c r="A30" s="1">
        <v>44317</v>
      </c>
      <c r="B30">
        <v>20431.099999999999</v>
      </c>
      <c r="C30" s="2">
        <f>IF(ISBLANK(B31), "", M2_Seasonally_Adjusted[[#This Row],[M2SL]]/B31-1)</f>
        <v>1.5618708647952673E-2</v>
      </c>
      <c r="D30" s="2">
        <f>IF(ISBLANK(B42), "", M2_Seasonally_Adjusted[[#This Row],[M2SL]]/B42-1)</f>
        <v>0.14452890858266443</v>
      </c>
      <c r="E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0" s="1"/>
    </row>
    <row r="31" spans="1:7" x14ac:dyDescent="0.25">
      <c r="A31" s="1">
        <v>44287</v>
      </c>
      <c r="B31">
        <v>20116.900000000001</v>
      </c>
      <c r="C31" s="2">
        <f>IF(ISBLANK(B32), "", M2_Seasonally_Adjusted[[#This Row],[M2SL]]/B32-1)</f>
        <v>1.3905549115468041E-2</v>
      </c>
      <c r="D31" s="2">
        <f>IF(ISBLANK(B43), "", M2_Seasonally_Adjusted[[#This Row],[M2SL]]/B43-1)</f>
        <v>0.18351414317315395</v>
      </c>
      <c r="E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1" s="1"/>
    </row>
    <row r="32" spans="1:7" x14ac:dyDescent="0.25">
      <c r="A32" s="1">
        <v>44256</v>
      </c>
      <c r="B32">
        <v>19841</v>
      </c>
      <c r="C32" s="2">
        <f>IF(ISBLANK(B33), "", M2_Seasonally_Adjusted[[#This Row],[M2SL]]/B33-1)</f>
        <v>1.227009515063382E-2</v>
      </c>
      <c r="D32" s="2">
        <f>IF(ISBLANK(B44), "", M2_Seasonally_Adjusted[[#This Row],[M2SL]]/B44-1)</f>
        <v>0.24171553380437705</v>
      </c>
      <c r="E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2" s="1"/>
    </row>
    <row r="33" spans="1:7" x14ac:dyDescent="0.25">
      <c r="A33" s="1">
        <v>44228</v>
      </c>
      <c r="B33">
        <v>19600.5</v>
      </c>
      <c r="C33" s="2">
        <f>IF(ISBLANK(B34), "", M2_Seasonally_Adjusted[[#This Row],[M2SL]]/B34-1)</f>
        <v>1.257942863046968E-2</v>
      </c>
      <c r="D33" s="2">
        <f>IF(ISBLANK(B45), "", M2_Seasonally_Adjusted[[#This Row],[M2SL]]/B45-1)</f>
        <v>0.26861614337585693</v>
      </c>
      <c r="E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3" s="1"/>
    </row>
    <row r="34" spans="1:7" x14ac:dyDescent="0.25">
      <c r="A34" s="1">
        <v>44197</v>
      </c>
      <c r="B34">
        <v>19357</v>
      </c>
      <c r="C34" s="2">
        <f>IF(ISBLANK(B35), "", M2_Seasonally_Adjusted[[#This Row],[M2SL]]/B35-1)</f>
        <v>1.269200184154351E-2</v>
      </c>
      <c r="D34" s="2">
        <f>IF(ISBLANK(B46), "", M2_Seasonally_Adjusted[[#This Row],[M2SL]]/B46-1)</f>
        <v>0.25727461678358021</v>
      </c>
      <c r="E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4" s="1"/>
    </row>
    <row r="35" spans="1:7" x14ac:dyDescent="0.25">
      <c r="A35" s="1">
        <v>44166</v>
      </c>
      <c r="B35">
        <v>19114.400000000001</v>
      </c>
      <c r="C35" s="2">
        <f>IF(ISBLANK(B36), "", M2_Seasonally_Adjusted[[#This Row],[M2SL]]/B36-1)</f>
        <v>8.7127228974157589E-3</v>
      </c>
      <c r="D35" s="2">
        <f>IF(ISBLANK(B47), "", M2_Seasonally_Adjusted[[#This Row],[M2SL]]/B47-1)</f>
        <v>0.24761923410810205</v>
      </c>
      <c r="E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5" s="1"/>
    </row>
    <row r="36" spans="1:7" x14ac:dyDescent="0.25">
      <c r="A36" s="1">
        <v>44136</v>
      </c>
      <c r="B36">
        <v>18949.3</v>
      </c>
      <c r="C36" s="2">
        <f>IF(ISBLANK(B37), "", M2_Seasonally_Adjusted[[#This Row],[M2SL]]/B37-1)</f>
        <v>1.175710525332252E-2</v>
      </c>
      <c r="D36" s="2">
        <f>IF(ISBLANK(B48), "", M2_Seasonally_Adjusted[[#This Row],[M2SL]]/B48-1)</f>
        <v>0.24321292201913103</v>
      </c>
      <c r="E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6" s="1"/>
    </row>
    <row r="37" spans="1:7" x14ac:dyDescent="0.25">
      <c r="A37" s="1">
        <v>44105</v>
      </c>
      <c r="B37">
        <v>18729.099999999999</v>
      </c>
      <c r="C37" s="2">
        <f>IF(ISBLANK(B38), "", M2_Seasonally_Adjusted[[#This Row],[M2SL]]/B38-1)</f>
        <v>8.1712627776910907E-3</v>
      </c>
      <c r="D37" s="2">
        <f>IF(ISBLANK(B49), "", M2_Seasonally_Adjusted[[#This Row],[M2SL]]/B49-1)</f>
        <v>0.23699540314910705</v>
      </c>
      <c r="E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7" s="1"/>
    </row>
    <row r="38" spans="1:7" x14ac:dyDescent="0.25">
      <c r="A38" s="1">
        <v>44075</v>
      </c>
      <c r="B38">
        <v>18577.3</v>
      </c>
      <c r="C38" s="2">
        <f>IF(ISBLANK(B39), "", M2_Seasonally_Adjusted[[#This Row],[M2SL]]/B39-1)</f>
        <v>1.2607652894363941E-2</v>
      </c>
      <c r="D38" s="2">
        <f>IF(ISBLANK(B50), "", M2_Seasonally_Adjusted[[#This Row],[M2SL]]/B50-1)</f>
        <v>0.23781824481446678</v>
      </c>
      <c r="E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8" s="1"/>
    </row>
    <row r="39" spans="1:7" x14ac:dyDescent="0.25">
      <c r="A39" s="1">
        <v>44044</v>
      </c>
      <c r="B39">
        <v>18346</v>
      </c>
      <c r="C39" s="2">
        <f>IF(ISBLANK(B40), "", M2_Seasonally_Adjusted[[#This Row],[M2SL]]/B40-1)</f>
        <v>3.2647391763231948E-3</v>
      </c>
      <c r="D39" s="2">
        <f>IF(ISBLANK(B51), "", M2_Seasonally_Adjusted[[#This Row],[M2SL]]/B51-1)</f>
        <v>0.23006986442814426</v>
      </c>
      <c r="E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9" s="1"/>
    </row>
    <row r="40" spans="1:7" x14ac:dyDescent="0.25">
      <c r="A40" s="1">
        <v>44013</v>
      </c>
      <c r="B40">
        <v>18286.3</v>
      </c>
      <c r="C40" s="2">
        <f>IF(ISBLANK(B41), "", M2_Seasonally_Adjusted[[#This Row],[M2SL]]/B41-1)</f>
        <v>8.5265033063639528E-3</v>
      </c>
      <c r="D40" s="2">
        <f>IF(ISBLANK(B52), "", M2_Seasonally_Adjusted[[#This Row],[M2SL]]/B52-1)</f>
        <v>0.23218063959678181</v>
      </c>
      <c r="E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0" s="1"/>
    </row>
    <row r="41" spans="1:7" x14ac:dyDescent="0.25">
      <c r="A41" s="1">
        <v>43983</v>
      </c>
      <c r="B41">
        <v>18131.7</v>
      </c>
      <c r="C41" s="2">
        <f>IF(ISBLANK(B42), "", M2_Seasonally_Adjusted[[#This Row],[M2SL]]/B42-1)</f>
        <v>1.5718919282285304E-2</v>
      </c>
      <c r="D41" s="2">
        <f>IF(ISBLANK(B53), "", M2_Seasonally_Adjusted[[#This Row],[M2SL]]/B53-1)</f>
        <v>0.22862641197476563</v>
      </c>
      <c r="E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1" s="1"/>
    </row>
    <row r="42" spans="1:7" x14ac:dyDescent="0.25">
      <c r="A42" s="1">
        <v>43952</v>
      </c>
      <c r="B42">
        <v>17851.099999999999</v>
      </c>
      <c r="C42" s="2">
        <f>IF(ISBLANK(B43), "", M2_Seasonally_Adjusted[[#This Row],[M2SL]]/B43-1)</f>
        <v>5.021297124299906E-2</v>
      </c>
      <c r="D42" s="2">
        <f>IF(ISBLANK(B54), "", M2_Seasonally_Adjusted[[#This Row],[M2SL]]/B54-1)</f>
        <v>0.2190709680944054</v>
      </c>
      <c r="E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2" s="1"/>
    </row>
    <row r="43" spans="1:7" x14ac:dyDescent="0.25">
      <c r="A43" s="1">
        <v>43922</v>
      </c>
      <c r="B43">
        <v>16997.599999999999</v>
      </c>
      <c r="C43" s="2">
        <f>IF(ISBLANK(B44), "", M2_Seasonally_Adjusted[[#This Row],[M2SL]]/B44-1)</f>
        <v>6.376613867210712E-2</v>
      </c>
      <c r="D43" s="2">
        <f>IF(ISBLANK(B55), "", M2_Seasonally_Adjusted[[#This Row],[M2SL]]/B55-1)</f>
        <v>0.16894298879031688</v>
      </c>
      <c r="E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43" s="1"/>
    </row>
    <row r="44" spans="1:7" x14ac:dyDescent="0.25">
      <c r="A44" s="1">
        <v>43891</v>
      </c>
      <c r="B44">
        <v>15978.7</v>
      </c>
      <c r="C44" s="2">
        <f>IF(ISBLANK(B45), "", M2_Seasonally_Adjusted[[#This Row],[M2SL]]/B45-1)</f>
        <v>3.4199983171847803E-2</v>
      </c>
      <c r="D44" s="2">
        <f>IF(ISBLANK(B56), "", M2_Seasonally_Adjusted[[#This Row],[M2SL]]/B56-1)</f>
        <v>0.10122743781831733</v>
      </c>
      <c r="E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" s="1"/>
    </row>
    <row r="45" spans="1:7" x14ac:dyDescent="0.25">
      <c r="A45" s="1">
        <v>43862</v>
      </c>
      <c r="B45">
        <v>15450.3</v>
      </c>
      <c r="C45" s="2">
        <f>IF(ISBLANK(B46), "", M2_Seasonally_Adjusted[[#This Row],[M2SL]]/B46-1)</f>
        <v>3.5268901013250087E-3</v>
      </c>
      <c r="D45" s="2">
        <f>IF(ISBLANK(B57), "", M2_Seasonally_Adjusted[[#This Row],[M2SL]]/B57-1)</f>
        <v>6.7754441979557489E-2</v>
      </c>
      <c r="E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" s="1"/>
    </row>
    <row r="46" spans="1:7" x14ac:dyDescent="0.25">
      <c r="A46" s="1">
        <v>43831</v>
      </c>
      <c r="B46">
        <v>15396</v>
      </c>
      <c r="C46" s="2">
        <f>IF(ISBLANK(B47), "", M2_Seasonally_Adjusted[[#This Row],[M2SL]]/B47-1)</f>
        <v>4.9149190311146285E-3</v>
      </c>
      <c r="D46" s="2">
        <f>IF(ISBLANK(B58), "", M2_Seasonally_Adjusted[[#This Row],[M2SL]]/B58-1)</f>
        <v>6.6943866943866892E-2</v>
      </c>
      <c r="E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" s="1"/>
    </row>
    <row r="47" spans="1:7" x14ac:dyDescent="0.25">
      <c r="A47" s="1">
        <v>43800</v>
      </c>
      <c r="B47">
        <v>15320.7</v>
      </c>
      <c r="C47" s="2">
        <f>IF(ISBLANK(B48), "", M2_Seasonally_Adjusted[[#This Row],[M2SL]]/B48-1)</f>
        <v>5.1501751715632427E-3</v>
      </c>
      <c r="D47" s="2">
        <f>IF(ISBLANK(B59), "", M2_Seasonally_Adjusted[[#This Row],[M2SL]]/B59-1)</f>
        <v>6.6700550732104791E-2</v>
      </c>
      <c r="E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" s="1"/>
    </row>
    <row r="48" spans="1:7" x14ac:dyDescent="0.25">
      <c r="A48" s="1">
        <v>43770</v>
      </c>
      <c r="B48">
        <v>15242.2</v>
      </c>
      <c r="C48" s="2">
        <f>IF(ISBLANK(B49), "", M2_Seasonally_Adjusted[[#This Row],[M2SL]]/B49-1)</f>
        <v>6.6971362147312252E-3</v>
      </c>
      <c r="D48" s="2">
        <f>IF(ISBLANK(B60), "", M2_Seasonally_Adjusted[[#This Row],[M2SL]]/B60-1)</f>
        <v>7.0619802202742221E-2</v>
      </c>
      <c r="E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" s="1"/>
    </row>
    <row r="49" spans="1:7" x14ac:dyDescent="0.25">
      <c r="A49" s="1">
        <v>43739</v>
      </c>
      <c r="B49">
        <v>15140.8</v>
      </c>
      <c r="C49" s="2">
        <f>IF(ISBLANK(B50), "", M2_Seasonally_Adjusted[[#This Row],[M2SL]]/B50-1)</f>
        <v>8.8418920449622185E-3</v>
      </c>
      <c r="D49" s="2">
        <f>IF(ISBLANK(B61), "", M2_Seasonally_Adjusted[[#This Row],[M2SL]]/B61-1)</f>
        <v>6.4566707681490643E-2</v>
      </c>
      <c r="E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" s="1"/>
    </row>
    <row r="50" spans="1:7" x14ac:dyDescent="0.25">
      <c r="A50" s="1">
        <v>43709</v>
      </c>
      <c r="B50">
        <v>15008.1</v>
      </c>
      <c r="C50" s="2">
        <f>IF(ISBLANK(B51), "", M2_Seasonally_Adjusted[[#This Row],[M2SL]]/B51-1)</f>
        <v>6.2690249822321409E-3</v>
      </c>
      <c r="D50" s="2">
        <f>IF(ISBLANK(B62), "", M2_Seasonally_Adjusted[[#This Row],[M2SL]]/B62-1)</f>
        <v>5.5949172934447011E-2</v>
      </c>
      <c r="E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" s="1"/>
    </row>
    <row r="51" spans="1:7" x14ac:dyDescent="0.25">
      <c r="A51" s="1">
        <v>43678</v>
      </c>
      <c r="B51">
        <v>14914.6</v>
      </c>
      <c r="C51" s="2">
        <f>IF(ISBLANK(B52), "", M2_Seasonally_Adjusted[[#This Row],[M2SL]]/B52-1)</f>
        <v>4.9863213077638857E-3</v>
      </c>
      <c r="D51" s="2">
        <f>IF(ISBLANK(B63), "", M2_Seasonally_Adjusted[[#This Row],[M2SL]]/B63-1)</f>
        <v>5.1708940647190449E-2</v>
      </c>
      <c r="E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" s="1"/>
    </row>
    <row r="52" spans="1:7" x14ac:dyDescent="0.25">
      <c r="A52" s="1">
        <v>43647</v>
      </c>
      <c r="B52">
        <v>14840.6</v>
      </c>
      <c r="C52" s="2">
        <f>IF(ISBLANK(B53), "", M2_Seasonally_Adjusted[[#This Row],[M2SL]]/B53-1)</f>
        <v>5.6174065064338308E-3</v>
      </c>
      <c r="D52" s="2">
        <f>IF(ISBLANK(B64), "", M2_Seasonally_Adjusted[[#This Row],[M2SL]]/B64-1)</f>
        <v>4.9606767002376317E-2</v>
      </c>
      <c r="E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" s="1"/>
    </row>
    <row r="53" spans="1:7" x14ac:dyDescent="0.25">
      <c r="A53" s="1">
        <v>43617</v>
      </c>
      <c r="B53">
        <v>14757.7</v>
      </c>
      <c r="C53" s="2">
        <f>IF(ISBLANK(B54), "", M2_Seasonally_Adjusted[[#This Row],[M2SL]]/B54-1)</f>
        <v>7.8193291083916705E-3</v>
      </c>
      <c r="D53" s="2">
        <f>IF(ISBLANK(B65), "", M2_Seasonally_Adjusted[[#This Row],[M2SL]]/B65-1)</f>
        <v>4.6378229671856896E-2</v>
      </c>
      <c r="E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" s="1"/>
    </row>
    <row r="54" spans="1:7" x14ac:dyDescent="0.25">
      <c r="A54" s="1">
        <v>43586</v>
      </c>
      <c r="B54">
        <v>14643.2</v>
      </c>
      <c r="C54" s="2">
        <f>IF(ISBLANK(B55), "", M2_Seasonally_Adjusted[[#This Row],[M2SL]]/B55-1)</f>
        <v>7.0284024482498708E-3</v>
      </c>
      <c r="D54" s="2">
        <f>IF(ISBLANK(B66), "", M2_Seasonally_Adjusted[[#This Row],[M2SL]]/B66-1)</f>
        <v>4.2428384304345368E-2</v>
      </c>
      <c r="E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" s="1"/>
    </row>
    <row r="55" spans="1:7" x14ac:dyDescent="0.25">
      <c r="A55" s="1">
        <v>43556</v>
      </c>
      <c r="B55">
        <v>14541</v>
      </c>
      <c r="C55" s="2">
        <f>IF(ISBLANK(B56), "", M2_Seasonally_Adjusted[[#This Row],[M2SL]]/B56-1)</f>
        <v>2.1433641858317198E-3</v>
      </c>
      <c r="D55" s="2">
        <f>IF(ISBLANK(B67), "", M2_Seasonally_Adjusted[[#This Row],[M2SL]]/B67-1)</f>
        <v>3.9474436692211068E-2</v>
      </c>
      <c r="E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" s="1"/>
    </row>
    <row r="56" spans="1:7" x14ac:dyDescent="0.25">
      <c r="A56" s="1">
        <v>43525</v>
      </c>
      <c r="B56">
        <v>14509.9</v>
      </c>
      <c r="C56" s="2">
        <f>IF(ISBLANK(B57), "", M2_Seasonally_Adjusted[[#This Row],[M2SL]]/B57-1)</f>
        <v>2.7643591178929672E-3</v>
      </c>
      <c r="D56" s="2">
        <f>IF(ISBLANK(B68), "", M2_Seasonally_Adjusted[[#This Row],[M2SL]]/B68-1)</f>
        <v>3.8632231464116318E-2</v>
      </c>
      <c r="E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6" s="1"/>
    </row>
    <row r="57" spans="1:7" x14ac:dyDescent="0.25">
      <c r="A57" s="1">
        <v>43497</v>
      </c>
      <c r="B57">
        <v>14469.9</v>
      </c>
      <c r="C57" s="2">
        <f>IF(ISBLANK(B58), "", M2_Seasonally_Adjusted[[#This Row],[M2SL]]/B58-1)</f>
        <v>2.7650727650727625E-3</v>
      </c>
      <c r="D57" s="2">
        <f>IF(ISBLANK(B69), "", M2_Seasonally_Adjusted[[#This Row],[M2SL]]/B69-1)</f>
        <v>4.0079641755856432E-2</v>
      </c>
      <c r="E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" s="1"/>
    </row>
    <row r="58" spans="1:7" x14ac:dyDescent="0.25">
      <c r="A58" s="1">
        <v>43466</v>
      </c>
      <c r="B58">
        <v>14430</v>
      </c>
      <c r="C58" s="2">
        <f>IF(ISBLANK(B59), "", M2_Seasonally_Adjusted[[#This Row],[M2SL]]/B59-1)</f>
        <v>4.6857485013263034E-3</v>
      </c>
      <c r="D58" s="2">
        <f>IF(ISBLANK(B70), "", M2_Seasonally_Adjusted[[#This Row],[M2SL]]/B70-1)</f>
        <v>4.039741306589173E-2</v>
      </c>
      <c r="E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" s="1"/>
    </row>
    <row r="59" spans="1:7" x14ac:dyDescent="0.25">
      <c r="A59" s="1">
        <v>43435</v>
      </c>
      <c r="B59">
        <v>14362.7</v>
      </c>
      <c r="C59" s="2">
        <f>IF(ISBLANK(B60), "", M2_Seasonally_Adjusted[[#This Row],[M2SL]]/B60-1)</f>
        <v>8.8432793886268346E-3</v>
      </c>
      <c r="D59" s="2">
        <f>IF(ISBLANK(B71), "", M2_Seasonally_Adjusted[[#This Row],[M2SL]]/B71-1)</f>
        <v>3.6426875644939072E-2</v>
      </c>
      <c r="E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" s="1"/>
    </row>
    <row r="60" spans="1:7" x14ac:dyDescent="0.25">
      <c r="A60" s="1">
        <v>43405</v>
      </c>
      <c r="B60">
        <v>14236.8</v>
      </c>
      <c r="C60" s="2">
        <f>IF(ISBLANK(B61), "", M2_Seasonally_Adjusted[[#This Row],[M2SL]]/B61-1)</f>
        <v>1.0054491123219211E-3</v>
      </c>
      <c r="D60" s="2">
        <f>IF(ISBLANK(B72), "", M2_Seasonally_Adjusted[[#This Row],[M2SL]]/B72-1)</f>
        <v>3.1659649707606485E-2</v>
      </c>
      <c r="E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" s="1"/>
    </row>
    <row r="61" spans="1:7" x14ac:dyDescent="0.25">
      <c r="A61" s="1">
        <v>43374</v>
      </c>
      <c r="B61">
        <v>14222.5</v>
      </c>
      <c r="C61" s="2">
        <f>IF(ISBLANK(B62), "", M2_Seasonally_Adjusted[[#This Row],[M2SL]]/B62-1)</f>
        <v>6.7544273160291546E-4</v>
      </c>
      <c r="D61" s="2">
        <f>IF(ISBLANK(B73), "", M2_Seasonally_Adjusted[[#This Row],[M2SL]]/B73-1)</f>
        <v>3.2853791911460206E-2</v>
      </c>
      <c r="E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1" s="1"/>
    </row>
    <row r="62" spans="1:7" x14ac:dyDescent="0.25">
      <c r="A62" s="1">
        <v>43344</v>
      </c>
      <c r="B62">
        <v>14212.9</v>
      </c>
      <c r="C62" s="2">
        <f>IF(ISBLANK(B63), "", M2_Seasonally_Adjusted[[#This Row],[M2SL]]/B63-1)</f>
        <v>2.2282865463674195E-3</v>
      </c>
      <c r="D62" s="2">
        <f>IF(ISBLANK(B74), "", M2_Seasonally_Adjusted[[#This Row],[M2SL]]/B74-1)</f>
        <v>3.6084240299171233E-2</v>
      </c>
      <c r="E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" s="1"/>
    </row>
    <row r="63" spans="1:7" x14ac:dyDescent="0.25">
      <c r="A63" s="1">
        <v>43313</v>
      </c>
      <c r="B63">
        <v>14181.3</v>
      </c>
      <c r="C63" s="2">
        <f>IF(ISBLANK(B64), "", M2_Seasonally_Adjusted[[#This Row],[M2SL]]/B64-1)</f>
        <v>2.9775376258911468E-3</v>
      </c>
      <c r="D63" s="2">
        <f>IF(ISBLANK(B75), "", M2_Seasonally_Adjusted[[#This Row],[M2SL]]/B75-1)</f>
        <v>3.7122358981109604E-2</v>
      </c>
      <c r="E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" s="1"/>
    </row>
    <row r="64" spans="1:7" x14ac:dyDescent="0.25">
      <c r="A64" s="1">
        <v>43282</v>
      </c>
      <c r="B64">
        <v>14139.2</v>
      </c>
      <c r="C64" s="2">
        <f>IF(ISBLANK(B65), "", M2_Seasonally_Adjusted[[#This Row],[M2SL]]/B65-1)</f>
        <v>2.5241782239995292E-3</v>
      </c>
      <c r="D64" s="2">
        <f>IF(ISBLANK(B76), "", M2_Seasonally_Adjusted[[#This Row],[M2SL]]/B76-1)</f>
        <v>3.821950700140242E-2</v>
      </c>
      <c r="E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" s="1"/>
    </row>
    <row r="65" spans="1:7" x14ac:dyDescent="0.25">
      <c r="A65" s="1">
        <v>43252</v>
      </c>
      <c r="B65">
        <v>14103.6</v>
      </c>
      <c r="C65" s="2">
        <f>IF(ISBLANK(B66), "", M2_Seasonally_Adjusted[[#This Row],[M2SL]]/B66-1)</f>
        <v>4.0150350247736277E-3</v>
      </c>
      <c r="D65" s="2">
        <f>IF(ISBLANK(B77), "", M2_Seasonally_Adjusted[[#This Row],[M2SL]]/B77-1)</f>
        <v>4.0149861348752092E-2</v>
      </c>
      <c r="E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" s="1"/>
    </row>
    <row r="66" spans="1:7" x14ac:dyDescent="0.25">
      <c r="A66" s="1">
        <v>43221</v>
      </c>
      <c r="B66">
        <v>14047.2</v>
      </c>
      <c r="C66" s="2">
        <f>IF(ISBLANK(B67), "", M2_Seasonally_Adjusted[[#This Row],[M2SL]]/B67-1)</f>
        <v>4.1747683861375062E-3</v>
      </c>
      <c r="D66" s="2">
        <f>IF(ISBLANK(B78), "", M2_Seasonally_Adjusted[[#This Row],[M2SL]]/B78-1)</f>
        <v>3.7604981496665024E-2</v>
      </c>
      <c r="E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" s="1"/>
    </row>
    <row r="67" spans="1:7" x14ac:dyDescent="0.25">
      <c r="A67" s="1">
        <v>43191</v>
      </c>
      <c r="B67">
        <v>13988.8</v>
      </c>
      <c r="C67" s="2">
        <f>IF(ISBLANK(B68), "", M2_Seasonally_Adjusted[[#This Row],[M2SL]]/B68-1)</f>
        <v>1.3314054201083447E-3</v>
      </c>
      <c r="D67" s="2">
        <f>IF(ISBLANK(B79), "", M2_Seasonally_Adjusted[[#This Row],[M2SL]]/B79-1)</f>
        <v>3.7367722415442506E-2</v>
      </c>
      <c r="E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" s="1"/>
    </row>
    <row r="68" spans="1:7" x14ac:dyDescent="0.25">
      <c r="A68" s="1">
        <v>43160</v>
      </c>
      <c r="B68">
        <v>13970.2</v>
      </c>
      <c r="C68" s="2">
        <f>IF(ISBLANK(B69), "", M2_Seasonally_Adjusted[[#This Row],[M2SL]]/B69-1)</f>
        <v>4.1617848953805492E-3</v>
      </c>
      <c r="D68" s="2">
        <f>IF(ISBLANK(B80), "", M2_Seasonally_Adjusted[[#This Row],[M2SL]]/B80-1)</f>
        <v>4.0463547058516847E-2</v>
      </c>
      <c r="E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" s="1"/>
    </row>
    <row r="69" spans="1:7" x14ac:dyDescent="0.25">
      <c r="A69" s="1">
        <v>43132</v>
      </c>
      <c r="B69">
        <v>13912.3</v>
      </c>
      <c r="C69" s="2">
        <f>IF(ISBLANK(B70), "", M2_Seasonally_Adjusted[[#This Row],[M2SL]]/B70-1)</f>
        <v>3.0714435063483592E-3</v>
      </c>
      <c r="D69" s="2">
        <f>IF(ISBLANK(B81), "", M2_Seasonally_Adjusted[[#This Row],[M2SL]]/B81-1)</f>
        <v>4.1433362278048946E-2</v>
      </c>
      <c r="E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" s="1"/>
    </row>
    <row r="70" spans="1:7" x14ac:dyDescent="0.25">
      <c r="A70" s="1">
        <v>43101</v>
      </c>
      <c r="B70">
        <v>13869.7</v>
      </c>
      <c r="C70" s="2">
        <f>IF(ISBLANK(B71), "", M2_Seasonally_Adjusted[[#This Row],[M2SL]]/B71-1)</f>
        <v>8.5149986650212561E-4</v>
      </c>
      <c r="D70" s="2">
        <f>IF(ISBLANK(B82), "", M2_Seasonally_Adjusted[[#This Row],[M2SL]]/B82-1)</f>
        <v>4.4137796046193056E-2</v>
      </c>
      <c r="E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" s="1"/>
    </row>
    <row r="71" spans="1:7" x14ac:dyDescent="0.25">
      <c r="A71" s="1">
        <v>43070</v>
      </c>
      <c r="B71">
        <v>13857.9</v>
      </c>
      <c r="C71" s="2">
        <f>IF(ISBLANK(B72), "", M2_Seasonally_Adjusted[[#This Row],[M2SL]]/B72-1)</f>
        <v>4.2029290067320257E-3</v>
      </c>
      <c r="D71" s="2">
        <f>IF(ISBLANK(B83), "", M2_Seasonally_Adjusted[[#This Row],[M2SL]]/B83-1)</f>
        <v>4.8776242299483963E-2</v>
      </c>
      <c r="E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" s="1"/>
    </row>
    <row r="72" spans="1:7" x14ac:dyDescent="0.25">
      <c r="A72" s="1">
        <v>43040</v>
      </c>
      <c r="B72">
        <v>13799.9</v>
      </c>
      <c r="C72" s="2">
        <f>IF(ISBLANK(B73), "", M2_Seasonally_Adjusted[[#This Row],[M2SL]]/B73-1)</f>
        <v>2.1641091931068335E-3</v>
      </c>
      <c r="D72" s="2">
        <f>IF(ISBLANK(B84), "", M2_Seasonally_Adjusted[[#This Row],[M2SL]]/B84-1)</f>
        <v>4.7557957702643261E-2</v>
      </c>
      <c r="E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" s="1"/>
    </row>
    <row r="73" spans="1:7" x14ac:dyDescent="0.25">
      <c r="A73" s="1">
        <v>43009</v>
      </c>
      <c r="B73">
        <v>13770.1</v>
      </c>
      <c r="C73" s="2">
        <f>IF(ISBLANK(B74), "", M2_Seasonally_Adjusted[[#This Row],[M2SL]]/B74-1)</f>
        <v>3.8052471588216896E-3</v>
      </c>
      <c r="D73" s="2">
        <f>IF(ISBLANK(B85), "", M2_Seasonally_Adjusted[[#This Row],[M2SL]]/B85-1)</f>
        <v>5.111255295599415E-2</v>
      </c>
      <c r="E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" s="1"/>
    </row>
    <row r="74" spans="1:7" x14ac:dyDescent="0.25">
      <c r="A74" s="1">
        <v>42979</v>
      </c>
      <c r="B74">
        <v>13717.9</v>
      </c>
      <c r="C74" s="2">
        <f>IF(ISBLANK(B75), "", M2_Seasonally_Adjusted[[#This Row],[M2SL]]/B75-1)</f>
        <v>3.2324827954393065E-3</v>
      </c>
      <c r="D74" s="2">
        <f>IF(ISBLANK(B86), "", M2_Seasonally_Adjusted[[#This Row],[M2SL]]/B86-1)</f>
        <v>5.250276209182414E-2</v>
      </c>
      <c r="E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" s="1"/>
    </row>
    <row r="75" spans="1:7" x14ac:dyDescent="0.25">
      <c r="A75" s="1">
        <v>42948</v>
      </c>
      <c r="B75">
        <v>13673.7</v>
      </c>
      <c r="C75" s="2">
        <f>IF(ISBLANK(B76), "", M2_Seasonally_Adjusted[[#This Row],[M2SL]]/B76-1)</f>
        <v>4.0385646207052872E-3</v>
      </c>
      <c r="D75" s="2">
        <f>IF(ISBLANK(B87), "", M2_Seasonally_Adjusted[[#This Row],[M2SL]]/B87-1)</f>
        <v>5.4028428712382892E-2</v>
      </c>
      <c r="E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" s="1"/>
    </row>
    <row r="76" spans="1:7" x14ac:dyDescent="0.25">
      <c r="A76" s="1">
        <v>42917</v>
      </c>
      <c r="B76">
        <v>13618.7</v>
      </c>
      <c r="C76" s="2">
        <f>IF(ISBLANK(B77), "", M2_Seasonally_Adjusted[[#This Row],[M2SL]]/B77-1)</f>
        <v>4.3881644934804509E-3</v>
      </c>
      <c r="D76" s="2">
        <f>IF(ISBLANK(B88), "", M2_Seasonally_Adjusted[[#This Row],[M2SL]]/B88-1)</f>
        <v>5.6720749241524926E-2</v>
      </c>
      <c r="E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" s="1"/>
    </row>
    <row r="77" spans="1:7" x14ac:dyDescent="0.25">
      <c r="A77" s="1">
        <v>42887</v>
      </c>
      <c r="B77">
        <v>13559.2</v>
      </c>
      <c r="C77" s="2">
        <f>IF(ISBLANK(B78), "", M2_Seasonally_Adjusted[[#This Row],[M2SL]]/B78-1)</f>
        <v>1.5585643480251488E-3</v>
      </c>
      <c r="D77" s="2">
        <f>IF(ISBLANK(B89), "", M2_Seasonally_Adjusted[[#This Row],[M2SL]]/B89-1)</f>
        <v>5.6884967340639525E-2</v>
      </c>
      <c r="E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" s="1"/>
    </row>
    <row r="78" spans="1:7" x14ac:dyDescent="0.25">
      <c r="A78" s="1">
        <v>42856</v>
      </c>
      <c r="B78">
        <v>13538.1</v>
      </c>
      <c r="C78" s="2">
        <f>IF(ISBLANK(B79), "", M2_Seasonally_Adjusted[[#This Row],[M2SL]]/B79-1)</f>
        <v>3.9451534679530997E-3</v>
      </c>
      <c r="D78" s="2">
        <f>IF(ISBLANK(B90), "", M2_Seasonally_Adjusted[[#This Row],[M2SL]]/B90-1)</f>
        <v>6.0464351177327513E-2</v>
      </c>
      <c r="E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8" s="1"/>
    </row>
    <row r="79" spans="1:7" x14ac:dyDescent="0.25">
      <c r="A79" s="1">
        <v>42826</v>
      </c>
      <c r="B79">
        <v>13484.9</v>
      </c>
      <c r="C79" s="2">
        <f>IF(ISBLANK(B80), "", M2_Seasonally_Adjusted[[#This Row],[M2SL]]/B80-1)</f>
        <v>4.3196865992893851E-3</v>
      </c>
      <c r="D79" s="2">
        <f>IF(ISBLANK(B91), "", M2_Seasonally_Adjusted[[#This Row],[M2SL]]/B91-1)</f>
        <v>6.1769708040691595E-2</v>
      </c>
      <c r="E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9" s="1"/>
    </row>
    <row r="80" spans="1:7" x14ac:dyDescent="0.25">
      <c r="A80" s="1">
        <v>42795</v>
      </c>
      <c r="B80">
        <v>13426.9</v>
      </c>
      <c r="C80" s="2">
        <f>IF(ISBLANK(B81), "", M2_Seasonally_Adjusted[[#This Row],[M2SL]]/B81-1)</f>
        <v>5.0977632721502797E-3</v>
      </c>
      <c r="D80" s="2">
        <f>IF(ISBLANK(B92), "", M2_Seasonally_Adjusted[[#This Row],[M2SL]]/B92-1)</f>
        <v>6.4216474989498007E-2</v>
      </c>
      <c r="E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0" s="1"/>
    </row>
    <row r="81" spans="1:7" x14ac:dyDescent="0.25">
      <c r="A81" s="1">
        <v>42767</v>
      </c>
      <c r="B81">
        <v>13358.8</v>
      </c>
      <c r="C81" s="2">
        <f>IF(ISBLANK(B82), "", M2_Seasonally_Adjusted[[#This Row],[M2SL]]/B82-1)</f>
        <v>5.6762575846545094E-3</v>
      </c>
      <c r="D81" s="2">
        <f>IF(ISBLANK(B93), "", M2_Seasonally_Adjusted[[#This Row],[M2SL]]/B93-1)</f>
        <v>6.3878248265865967E-2</v>
      </c>
      <c r="E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1" s="1"/>
    </row>
    <row r="82" spans="1:7" x14ac:dyDescent="0.25">
      <c r="A82" s="1">
        <v>42736</v>
      </c>
      <c r="B82">
        <v>13283.4</v>
      </c>
      <c r="C82" s="2">
        <f>IF(ISBLANK(B83), "", M2_Seasonally_Adjusted[[#This Row],[M2SL]]/B83-1)</f>
        <v>5.2976523831866906E-3</v>
      </c>
      <c r="D82" s="2">
        <f>IF(ISBLANK(B94), "", M2_Seasonally_Adjusted[[#This Row],[M2SL]]/B94-1)</f>
        <v>6.5237090914923135E-2</v>
      </c>
      <c r="E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2" s="1"/>
    </row>
    <row r="83" spans="1:7" x14ac:dyDescent="0.25">
      <c r="A83" s="1">
        <v>42705</v>
      </c>
      <c r="B83">
        <v>13213.4</v>
      </c>
      <c r="C83" s="2">
        <f>IF(ISBLANK(B84), "", M2_Seasonally_Adjusted[[#This Row],[M2SL]]/B84-1)</f>
        <v>3.0364218804561638E-3</v>
      </c>
      <c r="D83" s="2">
        <f>IF(ISBLANK(B95), "", M2_Seasonally_Adjusted[[#This Row],[M2SL]]/B95-1)</f>
        <v>7.018822690899662E-2</v>
      </c>
      <c r="E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3" s="1"/>
    </row>
    <row r="84" spans="1:7" x14ac:dyDescent="0.25">
      <c r="A84" s="1">
        <v>42675</v>
      </c>
      <c r="B84">
        <v>13173.4</v>
      </c>
      <c r="C84" s="2">
        <f>IF(ISBLANK(B85), "", M2_Seasonally_Adjusted[[#This Row],[M2SL]]/B85-1)</f>
        <v>5.5646731040799313E-3</v>
      </c>
      <c r="D84" s="2">
        <f>IF(ISBLANK(B96), "", M2_Seasonally_Adjusted[[#This Row],[M2SL]]/B96-1)</f>
        <v>7.2350748091105865E-2</v>
      </c>
      <c r="E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4" s="1"/>
    </row>
    <row r="85" spans="1:7" x14ac:dyDescent="0.25">
      <c r="A85" s="1">
        <v>42644</v>
      </c>
      <c r="B85">
        <v>13100.5</v>
      </c>
      <c r="C85" s="2">
        <f>IF(ISBLANK(B86), "", M2_Seasonally_Adjusted[[#This Row],[M2SL]]/B86-1)</f>
        <v>5.1328873066536218E-3</v>
      </c>
      <c r="D85" s="2">
        <f>IF(ISBLANK(B97), "", M2_Seasonally_Adjusted[[#This Row],[M2SL]]/B97-1)</f>
        <v>7.4172467796554509E-2</v>
      </c>
      <c r="E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5" s="1"/>
    </row>
    <row r="86" spans="1:7" x14ac:dyDescent="0.25">
      <c r="A86" s="1">
        <v>42614</v>
      </c>
      <c r="B86">
        <v>13033.6</v>
      </c>
      <c r="C86" s="2">
        <f>IF(ISBLANK(B87), "", M2_Seasonally_Adjusted[[#This Row],[M2SL]]/B87-1)</f>
        <v>4.6867291563887914E-3</v>
      </c>
      <c r="D86" s="2">
        <f>IF(ISBLANK(B98), "", M2_Seasonally_Adjusted[[#This Row],[M2SL]]/B98-1)</f>
        <v>7.1771593974080838E-2</v>
      </c>
      <c r="E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6" s="1"/>
    </row>
    <row r="87" spans="1:7" x14ac:dyDescent="0.25">
      <c r="A87" s="1">
        <v>42583</v>
      </c>
      <c r="B87">
        <v>12972.8</v>
      </c>
      <c r="C87" s="2">
        <f>IF(ISBLANK(B88), "", M2_Seasonally_Adjusted[[#This Row],[M2SL]]/B88-1)</f>
        <v>6.6031952947382955E-3</v>
      </c>
      <c r="D87" s="2">
        <f>IF(ISBLANK(B99), "", M2_Seasonally_Adjusted[[#This Row],[M2SL]]/B99-1)</f>
        <v>7.1963906494021623E-2</v>
      </c>
      <c r="E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7" s="1"/>
    </row>
    <row r="88" spans="1:7" x14ac:dyDescent="0.25">
      <c r="A88" s="1">
        <v>42552</v>
      </c>
      <c r="B88">
        <v>12887.7</v>
      </c>
      <c r="C88" s="2">
        <f>IF(ISBLANK(B89), "", M2_Seasonally_Adjusted[[#This Row],[M2SL]]/B89-1)</f>
        <v>4.5442499259513713E-3</v>
      </c>
      <c r="D88" s="2">
        <f>IF(ISBLANK(B100), "", M2_Seasonally_Adjusted[[#This Row],[M2SL]]/B100-1)</f>
        <v>6.9403300888700947E-2</v>
      </c>
      <c r="E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8" s="1"/>
    </row>
    <row r="89" spans="1:7" x14ac:dyDescent="0.25">
      <c r="A89" s="1">
        <v>42522</v>
      </c>
      <c r="B89">
        <v>12829.4</v>
      </c>
      <c r="C89" s="2">
        <f>IF(ISBLANK(B90), "", M2_Seasonally_Adjusted[[#This Row],[M2SL]]/B90-1)</f>
        <v>4.9505726057870181E-3</v>
      </c>
      <c r="D89" s="2">
        <f>IF(ISBLANK(B101), "", M2_Seasonally_Adjusted[[#This Row],[M2SL]]/B101-1)</f>
        <v>6.8965229925760374E-2</v>
      </c>
      <c r="E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9" s="1"/>
    </row>
    <row r="90" spans="1:7" x14ac:dyDescent="0.25">
      <c r="A90" s="1">
        <v>42491</v>
      </c>
      <c r="B90">
        <v>12766.2</v>
      </c>
      <c r="C90" s="2">
        <f>IF(ISBLANK(B91), "", M2_Seasonally_Adjusted[[#This Row],[M2SL]]/B91-1)</f>
        <v>5.1809391830179852E-3</v>
      </c>
      <c r="D90" s="2">
        <f>IF(ISBLANK(B102), "", M2_Seasonally_Adjusted[[#This Row],[M2SL]]/B102-1)</f>
        <v>6.7595480811848407E-2</v>
      </c>
      <c r="E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0" s="1"/>
    </row>
    <row r="91" spans="1:7" x14ac:dyDescent="0.25">
      <c r="A91" s="1">
        <v>42461</v>
      </c>
      <c r="B91">
        <v>12700.4</v>
      </c>
      <c r="C91" s="2">
        <f>IF(ISBLANK(B92), "", M2_Seasonally_Adjusted[[#This Row],[M2SL]]/B92-1)</f>
        <v>6.6340643749949191E-3</v>
      </c>
      <c r="D91" s="2">
        <f>IF(ISBLANK(B103), "", M2_Seasonally_Adjusted[[#This Row],[M2SL]]/B103-1)</f>
        <v>6.4674865243232738E-2</v>
      </c>
      <c r="E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1" s="1"/>
    </row>
    <row r="92" spans="1:7" x14ac:dyDescent="0.25">
      <c r="A92" s="1">
        <v>42430</v>
      </c>
      <c r="B92">
        <v>12616.7</v>
      </c>
      <c r="C92" s="2">
        <f>IF(ISBLANK(B93), "", M2_Seasonally_Adjusted[[#This Row],[M2SL]]/B93-1)</f>
        <v>4.7783255154618676E-3</v>
      </c>
      <c r="D92" s="2">
        <f>IF(ISBLANK(B104), "", M2_Seasonally_Adjusted[[#This Row],[M2SL]]/B104-1)</f>
        <v>6.1404246727462475E-2</v>
      </c>
      <c r="E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2" s="1"/>
    </row>
    <row r="93" spans="1:7" x14ac:dyDescent="0.25">
      <c r="A93" s="1">
        <v>42401</v>
      </c>
      <c r="B93">
        <v>12556.7</v>
      </c>
      <c r="C93" s="2">
        <f>IF(ISBLANK(B94), "", M2_Seasonally_Adjusted[[#This Row],[M2SL]]/B94-1)</f>
        <v>6.9607615137250445E-3</v>
      </c>
      <c r="D93" s="2">
        <f>IF(ISBLANK(B105), "", M2_Seasonally_Adjusted[[#This Row],[M2SL]]/B105-1)</f>
        <v>5.7050256755619255E-2</v>
      </c>
      <c r="E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3" s="1"/>
    </row>
    <row r="94" spans="1:7" x14ac:dyDescent="0.25">
      <c r="A94" s="1">
        <v>42370</v>
      </c>
      <c r="B94">
        <v>12469.9</v>
      </c>
      <c r="C94" s="2">
        <f>IF(ISBLANK(B95), "", M2_Seasonally_Adjusted[[#This Row],[M2SL]]/B95-1)</f>
        <v>9.9701947063206564E-3</v>
      </c>
      <c r="D94" s="2">
        <f>IF(ISBLANK(B106), "", M2_Seasonally_Adjusted[[#This Row],[M2SL]]/B106-1)</f>
        <v>6.1665645007492165E-2</v>
      </c>
      <c r="E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4" s="1"/>
    </row>
    <row r="95" spans="1:7" x14ac:dyDescent="0.25">
      <c r="A95" s="1">
        <v>42339</v>
      </c>
      <c r="B95">
        <v>12346.8</v>
      </c>
      <c r="C95" s="2">
        <f>IF(ISBLANK(B96), "", M2_Seasonally_Adjusted[[#This Row],[M2SL]]/B96-1)</f>
        <v>5.0632499226672678E-3</v>
      </c>
      <c r="D95" s="2">
        <f>IF(ISBLANK(B107), "", M2_Seasonally_Adjusted[[#This Row],[M2SL]]/B107-1)</f>
        <v>5.664575648914405E-2</v>
      </c>
      <c r="E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5" s="1"/>
    </row>
    <row r="96" spans="1:7" x14ac:dyDescent="0.25">
      <c r="A96" s="1">
        <v>42309</v>
      </c>
      <c r="B96">
        <v>12284.6</v>
      </c>
      <c r="C96" s="2">
        <f>IF(ISBLANK(B97), "", M2_Seasonally_Adjusted[[#This Row],[M2SL]]/B97-1)</f>
        <v>7.2729359866841037E-3</v>
      </c>
      <c r="D96" s="2">
        <f>IF(ISBLANK(B108), "", M2_Seasonally_Adjusted[[#This Row],[M2SL]]/B108-1)</f>
        <v>5.8579208603336541E-2</v>
      </c>
      <c r="E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6" s="1"/>
    </row>
    <row r="97" spans="1:7" x14ac:dyDescent="0.25">
      <c r="A97" s="1">
        <v>42278</v>
      </c>
      <c r="B97">
        <v>12195.9</v>
      </c>
      <c r="C97" s="2">
        <f>IF(ISBLANK(B98), "", M2_Seasonally_Adjusted[[#This Row],[M2SL]]/B98-1)</f>
        <v>2.8863232682061479E-3</v>
      </c>
      <c r="D97" s="2">
        <f>IF(ISBLANK(B109), "", M2_Seasonally_Adjusted[[#This Row],[M2SL]]/B109-1)</f>
        <v>5.4461352239322025E-2</v>
      </c>
      <c r="E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7" s="1"/>
    </row>
    <row r="98" spans="1:7" x14ac:dyDescent="0.25">
      <c r="A98" s="1">
        <v>42248</v>
      </c>
      <c r="B98">
        <v>12160.8</v>
      </c>
      <c r="C98" s="2">
        <f>IF(ISBLANK(B99), "", M2_Seasonally_Adjusted[[#This Row],[M2SL]]/B99-1)</f>
        <v>4.8670043546881203E-3</v>
      </c>
      <c r="D98" s="2">
        <f>IF(ISBLANK(B110), "", M2_Seasonally_Adjusted[[#This Row],[M2SL]]/B110-1)</f>
        <v>5.7479260508878527E-2</v>
      </c>
      <c r="E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8" s="1"/>
    </row>
    <row r="99" spans="1:7" x14ac:dyDescent="0.25">
      <c r="A99" s="1">
        <v>42217</v>
      </c>
      <c r="B99">
        <v>12101.9</v>
      </c>
      <c r="C99" s="2">
        <f>IF(ISBLANK(B100), "", M2_Seasonally_Adjusted[[#This Row],[M2SL]]/B100-1)</f>
        <v>4.1987171508468535E-3</v>
      </c>
      <c r="D99" s="2">
        <f>IF(ISBLANK(B111), "", M2_Seasonally_Adjusted[[#This Row],[M2SL]]/B111-1)</f>
        <v>5.6113588564347339E-2</v>
      </c>
      <c r="E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9" s="1"/>
    </row>
    <row r="100" spans="1:7" x14ac:dyDescent="0.25">
      <c r="A100" s="1">
        <v>42186</v>
      </c>
      <c r="B100">
        <v>12051.3</v>
      </c>
      <c r="C100" s="2">
        <f>IF(ISBLANK(B101), "", M2_Seasonally_Adjusted[[#This Row],[M2SL]]/B101-1)</f>
        <v>4.1327478607195989E-3</v>
      </c>
      <c r="D100" s="2">
        <f>IF(ISBLANK(B112), "", M2_Seasonally_Adjusted[[#This Row],[M2SL]]/B112-1)</f>
        <v>5.4366179931582881E-2</v>
      </c>
      <c r="E1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0" s="1"/>
    </row>
    <row r="101" spans="1:7" x14ac:dyDescent="0.25">
      <c r="A101" s="1">
        <v>42156</v>
      </c>
      <c r="B101">
        <v>12001.7</v>
      </c>
      <c r="C101" s="2">
        <f>IF(ISBLANK(B102), "", M2_Seasonally_Adjusted[[#This Row],[M2SL]]/B102-1)</f>
        <v>3.6628505005060763E-3</v>
      </c>
      <c r="D101" s="2">
        <f>IF(ISBLANK(B113), "", M2_Seasonally_Adjusted[[#This Row],[M2SL]]/B113-1)</f>
        <v>5.5103781132141982E-2</v>
      </c>
      <c r="E1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1" s="1"/>
    </row>
    <row r="102" spans="1:7" x14ac:dyDescent="0.25">
      <c r="A102" s="1">
        <v>42125</v>
      </c>
      <c r="B102">
        <v>11957.9</v>
      </c>
      <c r="C102" s="2">
        <f>IF(ISBLANK(B103), "", M2_Seasonally_Adjusted[[#This Row],[M2SL]]/B103-1)</f>
        <v>2.4310707609251914E-3</v>
      </c>
      <c r="D102" s="2">
        <f>IF(ISBLANK(B114), "", M2_Seasonally_Adjusted[[#This Row],[M2SL]]/B114-1)</f>
        <v>5.6258281070576732E-2</v>
      </c>
      <c r="E1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2" s="1"/>
    </row>
    <row r="103" spans="1:7" x14ac:dyDescent="0.25">
      <c r="A103" s="1">
        <v>42095</v>
      </c>
      <c r="B103">
        <v>11928.9</v>
      </c>
      <c r="C103" s="2">
        <f>IF(ISBLANK(B104), "", M2_Seasonally_Adjusted[[#This Row],[M2SL]]/B104-1)</f>
        <v>3.5417437830198573E-3</v>
      </c>
      <c r="D103" s="2">
        <f>IF(ISBLANK(B115), "", M2_Seasonally_Adjusted[[#This Row],[M2SL]]/B115-1)</f>
        <v>5.9621414676177098E-2</v>
      </c>
      <c r="E1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3" s="1"/>
    </row>
    <row r="104" spans="1:7" x14ac:dyDescent="0.25">
      <c r="A104" s="1">
        <v>42064</v>
      </c>
      <c r="B104">
        <v>11886.8</v>
      </c>
      <c r="C104" s="2">
        <f>IF(ISBLANK(B105), "", M2_Seasonally_Adjusted[[#This Row],[M2SL]]/B105-1)</f>
        <v>6.5662092768747904E-4</v>
      </c>
      <c r="D104" s="2">
        <f>IF(ISBLANK(B116), "", M2_Seasonally_Adjusted[[#This Row],[M2SL]]/B116-1)</f>
        <v>6.0554420463771574E-2</v>
      </c>
      <c r="E1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4" s="1"/>
    </row>
    <row r="105" spans="1:7" x14ac:dyDescent="0.25">
      <c r="A105" s="1">
        <v>42036</v>
      </c>
      <c r="B105">
        <v>11879</v>
      </c>
      <c r="C105" s="2">
        <f>IF(ISBLANK(B106), "", M2_Seasonally_Adjusted[[#This Row],[M2SL]]/B106-1)</f>
        <v>1.1357444489851432E-2</v>
      </c>
      <c r="D105" s="2">
        <f>IF(ISBLANK(B117), "", M2_Seasonally_Adjusted[[#This Row],[M2SL]]/B117-1)</f>
        <v>6.2636418935842819E-2</v>
      </c>
      <c r="E1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5" s="1"/>
    </row>
    <row r="106" spans="1:7" x14ac:dyDescent="0.25">
      <c r="A106" s="1">
        <v>42005</v>
      </c>
      <c r="B106">
        <v>11745.6</v>
      </c>
      <c r="C106" s="2">
        <f>IF(ISBLANK(B107), "", M2_Seasonally_Adjusted[[#This Row],[M2SL]]/B107-1)</f>
        <v>5.1947385086736908E-3</v>
      </c>
      <c r="D106" s="2">
        <f>IF(ISBLANK(B118), "", M2_Seasonally_Adjusted[[#This Row],[M2SL]]/B118-1)</f>
        <v>5.9995668182802886E-2</v>
      </c>
      <c r="E1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6" s="1"/>
    </row>
    <row r="107" spans="1:7" x14ac:dyDescent="0.25">
      <c r="A107" s="1">
        <v>41974</v>
      </c>
      <c r="B107">
        <v>11684.9</v>
      </c>
      <c r="C107" s="2">
        <f>IF(ISBLANK(B108), "", M2_Seasonally_Adjusted[[#This Row],[M2SL]]/B108-1)</f>
        <v>6.9023162829173756E-3</v>
      </c>
      <c r="D107" s="2">
        <f>IF(ISBLANK(B119), "", M2_Seasonally_Adjusted[[#This Row],[M2SL]]/B119-1)</f>
        <v>5.8894426823742574E-2</v>
      </c>
      <c r="E1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7" s="1"/>
    </row>
    <row r="108" spans="1:7" x14ac:dyDescent="0.25">
      <c r="A108" s="1">
        <v>41944</v>
      </c>
      <c r="B108">
        <v>11604.8</v>
      </c>
      <c r="C108" s="2">
        <f>IF(ISBLANK(B109), "", M2_Seasonally_Adjusted[[#This Row],[M2SL]]/B109-1)</f>
        <v>3.3546602109630896E-3</v>
      </c>
      <c r="D108" s="2">
        <f>IF(ISBLANK(B120), "", M2_Seasonally_Adjusted[[#This Row],[M2SL]]/B120-1)</f>
        <v>5.7895840360264961E-2</v>
      </c>
      <c r="E1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8" s="1"/>
    </row>
    <row r="109" spans="1:7" x14ac:dyDescent="0.25">
      <c r="A109" s="1">
        <v>41913</v>
      </c>
      <c r="B109">
        <v>11566</v>
      </c>
      <c r="C109" s="2">
        <f>IF(ISBLANK(B110), "", M2_Seasonally_Adjusted[[#This Row],[M2SL]]/B110-1)</f>
        <v>5.7566218542932646E-3</v>
      </c>
      <c r="D109" s="2">
        <f>IF(ISBLANK(B121), "", M2_Seasonally_Adjusted[[#This Row],[M2SL]]/B121-1)</f>
        <v>5.5137936067727322E-2</v>
      </c>
      <c r="E1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9" s="1"/>
    </row>
    <row r="110" spans="1:7" x14ac:dyDescent="0.25">
      <c r="A110" s="1">
        <v>41883</v>
      </c>
      <c r="B110">
        <v>11499.8</v>
      </c>
      <c r="C110" s="2">
        <f>IF(ISBLANK(B111), "", M2_Seasonally_Adjusted[[#This Row],[M2SL]]/B111-1)</f>
        <v>3.569278028431988E-3</v>
      </c>
      <c r="D110" s="2">
        <f>IF(ISBLANK(B122), "", M2_Seasonally_Adjusted[[#This Row],[M2SL]]/B122-1)</f>
        <v>6.1141254198501249E-2</v>
      </c>
      <c r="E1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0" s="1"/>
    </row>
    <row r="111" spans="1:7" x14ac:dyDescent="0.25">
      <c r="A111" s="1">
        <v>41852</v>
      </c>
      <c r="B111">
        <v>11458.9</v>
      </c>
      <c r="C111" s="2">
        <f>IF(ISBLANK(B112), "", M2_Seasonally_Adjusted[[#This Row],[M2SL]]/B112-1)</f>
        <v>2.5372050499128385E-3</v>
      </c>
      <c r="D111" s="2">
        <f>IF(ISBLANK(B123), "", M2_Seasonally_Adjusted[[#This Row],[M2SL]]/B123-1)</f>
        <v>6.3313104318616142E-2</v>
      </c>
      <c r="E1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1" s="1"/>
    </row>
    <row r="112" spans="1:7" x14ac:dyDescent="0.25">
      <c r="A112" s="1">
        <v>41821</v>
      </c>
      <c r="B112">
        <v>11429.9</v>
      </c>
      <c r="C112" s="2">
        <f>IF(ISBLANK(B113), "", M2_Seasonally_Adjusted[[#This Row],[M2SL]]/B113-1)</f>
        <v>4.8352073424822173E-3</v>
      </c>
      <c r="D112" s="2">
        <f>IF(ISBLANK(B124), "", M2_Seasonally_Adjusted[[#This Row],[M2SL]]/B124-1)</f>
        <v>6.6381176294969313E-2</v>
      </c>
      <c r="E1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2" s="1"/>
    </row>
    <row r="113" spans="1:7" x14ac:dyDescent="0.25">
      <c r="A113" s="1">
        <v>41791</v>
      </c>
      <c r="B113">
        <v>11374.9</v>
      </c>
      <c r="C113" s="2">
        <f>IF(ISBLANK(B114), "", M2_Seasonally_Adjusted[[#This Row],[M2SL]]/B114-1)</f>
        <v>4.7610635102905974E-3</v>
      </c>
      <c r="D113" s="2">
        <f>IF(ISBLANK(B125), "", M2_Seasonally_Adjusted[[#This Row],[M2SL]]/B125-1)</f>
        <v>6.5195201663123648E-2</v>
      </c>
      <c r="E1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3" s="1"/>
    </row>
    <row r="114" spans="1:7" x14ac:dyDescent="0.25">
      <c r="A114" s="1">
        <v>41760</v>
      </c>
      <c r="B114">
        <v>11321</v>
      </c>
      <c r="C114" s="2">
        <f>IF(ISBLANK(B115), "", M2_Seasonally_Adjusted[[#This Row],[M2SL]]/B115-1)</f>
        <v>5.6228181600148641E-3</v>
      </c>
      <c r="D114" s="2">
        <f>IF(ISBLANK(B126), "", M2_Seasonally_Adjusted[[#This Row],[M2SL]]/B126-1)</f>
        <v>6.5907165050371974E-2</v>
      </c>
      <c r="E1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4" s="1"/>
    </row>
    <row r="115" spans="1:7" x14ac:dyDescent="0.25">
      <c r="A115" s="1">
        <v>41730</v>
      </c>
      <c r="B115">
        <v>11257.7</v>
      </c>
      <c r="C115" s="2">
        <f>IF(ISBLANK(B116), "", M2_Seasonally_Adjusted[[#This Row],[M2SL]]/B116-1)</f>
        <v>4.4253709370902783E-3</v>
      </c>
      <c r="D115" s="2">
        <f>IF(ISBLANK(B127), "", M2_Seasonally_Adjusted[[#This Row],[M2SL]]/B127-1)</f>
        <v>6.3421592057659515E-2</v>
      </c>
      <c r="E1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5" s="1"/>
    </row>
    <row r="116" spans="1:7" x14ac:dyDescent="0.25">
      <c r="A116" s="1">
        <v>41699</v>
      </c>
      <c r="B116">
        <v>11208.1</v>
      </c>
      <c r="C116" s="2">
        <f>IF(ISBLANK(B117), "", M2_Seasonally_Adjusted[[#This Row],[M2SL]]/B117-1)</f>
        <v>2.6210326689806163E-3</v>
      </c>
      <c r="D116" s="2">
        <f>IF(ISBLANK(B128), "", M2_Seasonally_Adjusted[[#This Row],[M2SL]]/B128-1)</f>
        <v>6.1543998560374513E-2</v>
      </c>
      <c r="E1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6" s="1"/>
    </row>
    <row r="117" spans="1:7" x14ac:dyDescent="0.25">
      <c r="A117" s="1">
        <v>41671</v>
      </c>
      <c r="B117">
        <v>11178.8</v>
      </c>
      <c r="C117" s="2">
        <f>IF(ISBLANK(B118), "", M2_Seasonally_Adjusted[[#This Row],[M2SL]]/B118-1)</f>
        <v>8.8441267778500698E-3</v>
      </c>
      <c r="D117" s="2">
        <f>IF(ISBLANK(B129), "", M2_Seasonally_Adjusted[[#This Row],[M2SL]]/B129-1)</f>
        <v>6.4515821850628097E-2</v>
      </c>
      <c r="E1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7" s="1"/>
    </row>
    <row r="118" spans="1:7" x14ac:dyDescent="0.25">
      <c r="A118" s="1">
        <v>41640</v>
      </c>
      <c r="B118">
        <v>11080.8</v>
      </c>
      <c r="C118" s="2">
        <f>IF(ISBLANK(B119), "", M2_Seasonally_Adjusted[[#This Row],[M2SL]]/B119-1)</f>
        <v>4.1504304485726617E-3</v>
      </c>
      <c r="D118" s="2">
        <f>IF(ISBLANK(B130), "", M2_Seasonally_Adjusted[[#This Row],[M2SL]]/B130-1)</f>
        <v>5.7035743925822002E-2</v>
      </c>
      <c r="E1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8" s="1"/>
    </row>
    <row r="119" spans="1:7" x14ac:dyDescent="0.25">
      <c r="A119" s="1">
        <v>41609</v>
      </c>
      <c r="B119">
        <v>11035</v>
      </c>
      <c r="C119" s="2">
        <f>IF(ISBLANK(B120), "", M2_Seasonally_Adjusted[[#This Row],[M2SL]]/B120-1)</f>
        <v>5.9527607865301757E-3</v>
      </c>
      <c r="D119" s="2">
        <f>IF(ISBLANK(B131), "", M2_Seasonally_Adjusted[[#This Row],[M2SL]]/B131-1)</f>
        <v>5.5001577483101638E-2</v>
      </c>
      <c r="E1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9" s="1"/>
    </row>
    <row r="120" spans="1:7" x14ac:dyDescent="0.25">
      <c r="A120" s="1">
        <v>41579</v>
      </c>
      <c r="B120">
        <v>10969.7</v>
      </c>
      <c r="C120" s="2">
        <f>IF(ISBLANK(B121), "", M2_Seasonally_Adjusted[[#This Row],[M2SL]]/B121-1)</f>
        <v>7.3894321996781365E-4</v>
      </c>
      <c r="D120" s="2">
        <f>IF(ISBLANK(B132), "", M2_Seasonally_Adjusted[[#This Row],[M2SL]]/B132-1)</f>
        <v>6.1145720476706522E-2</v>
      </c>
      <c r="E1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0" s="1"/>
    </row>
    <row r="121" spans="1:7" x14ac:dyDescent="0.25">
      <c r="A121" s="1">
        <v>41548</v>
      </c>
      <c r="B121">
        <v>10961.6</v>
      </c>
      <c r="C121" s="2">
        <f>IF(ISBLANK(B122), "", M2_Seasonally_Adjusted[[#This Row],[M2SL]]/B122-1)</f>
        <v>1.1478979810283008E-2</v>
      </c>
      <c r="D121" s="2">
        <f>IF(ISBLANK(B133), "", M2_Seasonally_Adjusted[[#This Row],[M2SL]]/B133-1)</f>
        <v>6.7622451861735877E-2</v>
      </c>
      <c r="E1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1" s="1"/>
    </row>
    <row r="122" spans="1:7" x14ac:dyDescent="0.25">
      <c r="A122" s="1">
        <v>41518</v>
      </c>
      <c r="B122">
        <v>10837.2</v>
      </c>
      <c r="C122" s="2">
        <f>IF(ISBLANK(B123), "", M2_Seasonally_Adjusted[[#This Row],[M2SL]]/B123-1)</f>
        <v>5.6232949167640545E-3</v>
      </c>
      <c r="D122" s="2">
        <f>IF(ISBLANK(B134), "", M2_Seasonally_Adjusted[[#This Row],[M2SL]]/B134-1)</f>
        <v>6.2387263744020149E-2</v>
      </c>
      <c r="E1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2" s="1"/>
    </row>
    <row r="123" spans="1:7" x14ac:dyDescent="0.25">
      <c r="A123" s="1">
        <v>41487</v>
      </c>
      <c r="B123">
        <v>10776.6</v>
      </c>
      <c r="C123" s="2">
        <f>IF(ISBLANK(B124), "", M2_Seasonally_Adjusted[[#This Row],[M2SL]]/B124-1)</f>
        <v>5.429914912673528E-3</v>
      </c>
      <c r="D123" s="2">
        <f>IF(ISBLANK(B135), "", M2_Seasonally_Adjusted[[#This Row],[M2SL]]/B135-1)</f>
        <v>6.4744647426714153E-2</v>
      </c>
      <c r="E1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3" s="1"/>
    </row>
    <row r="124" spans="1:7" x14ac:dyDescent="0.25">
      <c r="A124" s="1">
        <v>41456</v>
      </c>
      <c r="B124">
        <v>10718.4</v>
      </c>
      <c r="C124" s="2">
        <f>IF(ISBLANK(B125), "", M2_Seasonally_Adjusted[[#This Row],[M2SL]]/B125-1)</f>
        <v>3.7176809911316777E-3</v>
      </c>
      <c r="D124" s="2">
        <f>IF(ISBLANK(B136), "", M2_Seasonally_Adjusted[[#This Row],[M2SL]]/B136-1)</f>
        <v>6.6316480630334906E-2</v>
      </c>
      <c r="E1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4" s="1"/>
    </row>
    <row r="125" spans="1:7" x14ac:dyDescent="0.25">
      <c r="A125" s="1">
        <v>41426</v>
      </c>
      <c r="B125">
        <v>10678.7</v>
      </c>
      <c r="C125" s="2">
        <f>IF(ISBLANK(B126), "", M2_Seasonally_Adjusted[[#This Row],[M2SL]]/B126-1)</f>
        <v>5.4326334620093952E-3</v>
      </c>
      <c r="D125" s="2">
        <f>IF(ISBLANK(B137), "", M2_Seasonally_Adjusted[[#This Row],[M2SL]]/B137-1)</f>
        <v>6.7944756132929385E-2</v>
      </c>
      <c r="E1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5" s="1"/>
    </row>
    <row r="126" spans="1:7" x14ac:dyDescent="0.25">
      <c r="A126" s="1">
        <v>41395</v>
      </c>
      <c r="B126">
        <v>10621</v>
      </c>
      <c r="C126" s="2">
        <f>IF(ISBLANK(B127), "", M2_Seasonally_Adjusted[[#This Row],[M2SL]]/B127-1)</f>
        <v>3.2778213351218888E-3</v>
      </c>
      <c r="D126" s="2">
        <f>IF(ISBLANK(B138), "", M2_Seasonally_Adjusted[[#This Row],[M2SL]]/B138-1)</f>
        <v>6.9759477861488284E-2</v>
      </c>
      <c r="E1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6" s="1"/>
    </row>
    <row r="127" spans="1:7" x14ac:dyDescent="0.25">
      <c r="A127" s="1">
        <v>41365</v>
      </c>
      <c r="B127">
        <v>10586.3</v>
      </c>
      <c r="C127" s="2">
        <f>IF(ISBLANK(B128), "", M2_Seasonally_Adjusted[[#This Row],[M2SL]]/B128-1)</f>
        <v>2.6519420740080957E-3</v>
      </c>
      <c r="D127" s="2">
        <f>IF(ISBLANK(B139), "", M2_Seasonally_Adjusted[[#This Row],[M2SL]]/B139-1)</f>
        <v>7.0989215547416995E-2</v>
      </c>
      <c r="E1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7" s="1"/>
    </row>
    <row r="128" spans="1:7" x14ac:dyDescent="0.25">
      <c r="A128" s="1">
        <v>41334</v>
      </c>
      <c r="B128">
        <v>10558.3</v>
      </c>
      <c r="C128" s="2">
        <f>IF(ISBLANK(B129), "", M2_Seasonally_Adjusted[[#This Row],[M2SL]]/B129-1)</f>
        <v>5.4278994029310912E-3</v>
      </c>
      <c r="D128" s="2">
        <f>IF(ISBLANK(B140), "", M2_Seasonally_Adjusted[[#This Row],[M2SL]]/B140-1)</f>
        <v>7.4023965983764928E-2</v>
      </c>
      <c r="E1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8" s="1"/>
    </row>
    <row r="129" spans="1:7" x14ac:dyDescent="0.25">
      <c r="A129" s="1">
        <v>41306</v>
      </c>
      <c r="B129">
        <v>10501.3</v>
      </c>
      <c r="C129" s="2">
        <f>IF(ISBLANK(B130), "", M2_Seasonally_Adjusted[[#This Row],[M2SL]]/B130-1)</f>
        <v>1.7552394852569098E-3</v>
      </c>
      <c r="D129" s="2">
        <f>IF(ISBLANK(B141), "", M2_Seasonally_Adjusted[[#This Row],[M2SL]]/B141-1)</f>
        <v>7.3127114054180931E-2</v>
      </c>
      <c r="E1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9" s="1"/>
    </row>
    <row r="130" spans="1:7" x14ac:dyDescent="0.25">
      <c r="A130" s="1">
        <v>41275</v>
      </c>
      <c r="B130">
        <v>10482.9</v>
      </c>
      <c r="C130" s="2">
        <f>IF(ISBLANK(B131), "", M2_Seasonally_Adjusted[[#This Row],[M2SL]]/B131-1)</f>
        <v>2.2180368461810485E-3</v>
      </c>
      <c r="D130" s="2">
        <f>IF(ISBLANK(B142), "", M2_Seasonally_Adjusted[[#This Row],[M2SL]]/B142-1)</f>
        <v>7.7013962376583533E-2</v>
      </c>
      <c r="E1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0" s="1"/>
    </row>
    <row r="131" spans="1:7" x14ac:dyDescent="0.25">
      <c r="A131" s="1">
        <v>41244</v>
      </c>
      <c r="B131">
        <v>10459.700000000001</v>
      </c>
      <c r="C131" s="2">
        <f>IF(ISBLANK(B132), "", M2_Seasonally_Adjusted[[#This Row],[M2SL]]/B132-1)</f>
        <v>1.1811252128153482E-2</v>
      </c>
      <c r="D131" s="2">
        <f>IF(ISBLANK(B143), "", M2_Seasonally_Adjusted[[#This Row],[M2SL]]/B143-1)</f>
        <v>8.2773470253931114E-2</v>
      </c>
      <c r="E1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1" s="1"/>
    </row>
    <row r="132" spans="1:7" x14ac:dyDescent="0.25">
      <c r="A132" s="1">
        <v>41214</v>
      </c>
      <c r="B132">
        <v>10337.6</v>
      </c>
      <c r="C132" s="2">
        <f>IF(ISBLANK(B133), "", M2_Seasonally_Adjusted[[#This Row],[M2SL]]/B133-1)</f>
        <v>6.8469802187527407E-3</v>
      </c>
      <c r="D132" s="2">
        <f>IF(ISBLANK(B144), "", M2_Seasonally_Adjusted[[#This Row],[M2SL]]/B144-1)</f>
        <v>7.5421842165491082E-2</v>
      </c>
      <c r="E1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2" s="1"/>
    </row>
    <row r="133" spans="1:7" x14ac:dyDescent="0.25">
      <c r="A133" s="1">
        <v>41183</v>
      </c>
      <c r="B133">
        <v>10267.299999999999</v>
      </c>
      <c r="C133" s="2">
        <f>IF(ISBLANK(B134), "", M2_Seasonally_Adjusted[[#This Row],[M2SL]]/B134-1)</f>
        <v>6.5190965414476665E-3</v>
      </c>
      <c r="D133" s="2">
        <f>IF(ISBLANK(B145), "", M2_Seasonally_Adjusted[[#This Row],[M2SL]]/B145-1)</f>
        <v>7.3749490174752186E-2</v>
      </c>
      <c r="E1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3" s="1"/>
    </row>
    <row r="134" spans="1:7" x14ac:dyDescent="0.25">
      <c r="A134" s="1">
        <v>41153</v>
      </c>
      <c r="B134">
        <v>10200.799999999999</v>
      </c>
      <c r="C134" s="2">
        <f>IF(ISBLANK(B135), "", M2_Seasonally_Adjusted[[#This Row],[M2SL]]/B135-1)</f>
        <v>7.8547222194778055E-3</v>
      </c>
      <c r="D134" s="2">
        <f>IF(ISBLANK(B146), "", M2_Seasonally_Adjusted[[#This Row],[M2SL]]/B146-1)</f>
        <v>7.057922189687571E-2</v>
      </c>
      <c r="E1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4" s="1"/>
    </row>
    <row r="135" spans="1:7" x14ac:dyDescent="0.25">
      <c r="A135" s="1">
        <v>41122</v>
      </c>
      <c r="B135">
        <v>10121.299999999999</v>
      </c>
      <c r="C135" s="2">
        <f>IF(ISBLANK(B136), "", M2_Seasonally_Adjusted[[#This Row],[M2SL]]/B136-1)</f>
        <v>6.9141845241649236E-3</v>
      </c>
      <c r="D135" s="2">
        <f>IF(ISBLANK(B147), "", M2_Seasonally_Adjusted[[#This Row],[M2SL]]/B147-1)</f>
        <v>6.4548361310951208E-2</v>
      </c>
      <c r="E1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5" s="1"/>
    </row>
    <row r="136" spans="1:7" x14ac:dyDescent="0.25">
      <c r="A136" s="1">
        <v>41091</v>
      </c>
      <c r="B136">
        <v>10051.799999999999</v>
      </c>
      <c r="C136" s="2">
        <f>IF(ISBLANK(B137), "", M2_Seasonally_Adjusted[[#This Row],[M2SL]]/B137-1)</f>
        <v>5.2503675257267179E-3</v>
      </c>
      <c r="D136" s="2">
        <f>IF(ISBLANK(B148), "", M2_Seasonally_Adjusted[[#This Row],[M2SL]]/B148-1)</f>
        <v>7.8912908142455329E-2</v>
      </c>
      <c r="E1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6" s="1"/>
    </row>
    <row r="137" spans="1:7" x14ac:dyDescent="0.25">
      <c r="A137" s="1">
        <v>41061</v>
      </c>
      <c r="B137">
        <v>9999.2999999999993</v>
      </c>
      <c r="C137" s="2">
        <f>IF(ISBLANK(B138), "", M2_Seasonally_Adjusted[[#This Row],[M2SL]]/B138-1)</f>
        <v>7.1411304943393983E-3</v>
      </c>
      <c r="D137" s="2">
        <f>IF(ISBLANK(B149), "", M2_Seasonally_Adjusted[[#This Row],[M2SL]]/B149-1)</f>
        <v>9.2700251338651452E-2</v>
      </c>
      <c r="E1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7" s="1"/>
    </row>
    <row r="138" spans="1:7" x14ac:dyDescent="0.25">
      <c r="A138" s="1">
        <v>41030</v>
      </c>
      <c r="B138">
        <v>9928.4</v>
      </c>
      <c r="C138" s="2">
        <f>IF(ISBLANK(B139), "", M2_Seasonally_Adjusted[[#This Row],[M2SL]]/B139-1)</f>
        <v>4.431135301377731E-3</v>
      </c>
      <c r="D138" s="2">
        <f>IF(ISBLANK(B150), "", M2_Seasonally_Adjusted[[#This Row],[M2SL]]/B150-1)</f>
        <v>9.3978293206985697E-2</v>
      </c>
      <c r="E1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8" s="1"/>
    </row>
    <row r="139" spans="1:7" x14ac:dyDescent="0.25">
      <c r="A139" s="1">
        <v>41000</v>
      </c>
      <c r="B139">
        <v>9884.6</v>
      </c>
      <c r="C139" s="2">
        <f>IF(ISBLANK(B140), "", M2_Seasonally_Adjusted[[#This Row],[M2SL]]/B140-1)</f>
        <v>5.4930523060647829E-3</v>
      </c>
      <c r="D139" s="2">
        <f>IF(ISBLANK(B151), "", M2_Seasonally_Adjusted[[#This Row],[M2SL]]/B151-1)</f>
        <v>9.7691256982309627E-2</v>
      </c>
      <c r="E1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9" s="1"/>
    </row>
    <row r="140" spans="1:7" x14ac:dyDescent="0.25">
      <c r="A140" s="1">
        <v>40969</v>
      </c>
      <c r="B140">
        <v>9830.6</v>
      </c>
      <c r="C140" s="2">
        <f>IF(ISBLANK(B141), "", M2_Seasonally_Adjusted[[#This Row],[M2SL]]/B141-1)</f>
        <v>4.5883278661720261E-3</v>
      </c>
      <c r="D140" s="2">
        <f>IF(ISBLANK(B152), "", M2_Seasonally_Adjusted[[#This Row],[M2SL]]/B152-1)</f>
        <v>9.9189355397774959E-2</v>
      </c>
      <c r="E1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0" s="1"/>
    </row>
    <row r="141" spans="1:7" x14ac:dyDescent="0.25">
      <c r="A141" s="1">
        <v>40940</v>
      </c>
      <c r="B141">
        <v>9785.7000000000007</v>
      </c>
      <c r="C141" s="2">
        <f>IF(ISBLANK(B142), "", M2_Seasonally_Adjusted[[#This Row],[M2SL]]/B142-1)</f>
        <v>5.3835800807537915E-3</v>
      </c>
      <c r="D141" s="2">
        <f>IF(ISBLANK(B153), "", M2_Seasonally_Adjusted[[#This Row],[M2SL]]/B153-1)</f>
        <v>0.1011376295446107</v>
      </c>
      <c r="E1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1" s="1"/>
    </row>
    <row r="142" spans="1:7" x14ac:dyDescent="0.25">
      <c r="A142" s="1">
        <v>40909</v>
      </c>
      <c r="B142">
        <v>9733.2999999999993</v>
      </c>
      <c r="C142" s="2">
        <f>IF(ISBLANK(B143), "", M2_Seasonally_Adjusted[[#This Row],[M2SL]]/B143-1)</f>
        <v>7.5775613088890914E-3</v>
      </c>
      <c r="D142" s="2">
        <f>IF(ISBLANK(B154), "", M2_Seasonally_Adjusted[[#This Row],[M2SL]]/B154-1)</f>
        <v>0.10316102050299758</v>
      </c>
      <c r="E1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2" s="1"/>
    </row>
    <row r="143" spans="1:7" x14ac:dyDescent="0.25">
      <c r="A143" s="1">
        <v>40878</v>
      </c>
      <c r="B143">
        <v>9660.1</v>
      </c>
      <c r="C143" s="2">
        <f>IF(ISBLANK(B144), "", M2_Seasonally_Adjusted[[#This Row],[M2SL]]/B144-1)</f>
        <v>4.9414310384288118E-3</v>
      </c>
      <c r="D143" s="2">
        <f>IF(ISBLANK(B155), "", M2_Seasonally_Adjusted[[#This Row],[M2SL]]/B155-1)</f>
        <v>9.7514144834011329E-2</v>
      </c>
      <c r="E1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3" s="1"/>
    </row>
    <row r="144" spans="1:7" x14ac:dyDescent="0.25">
      <c r="A144" s="1">
        <v>40848</v>
      </c>
      <c r="B144">
        <v>9612.6</v>
      </c>
      <c r="C144" s="2">
        <f>IF(ISBLANK(B145), "", M2_Seasonally_Adjusted[[#This Row],[M2SL]]/B145-1)</f>
        <v>5.2812666673638375E-3</v>
      </c>
      <c r="D144" s="2">
        <f>IF(ISBLANK(B156), "", M2_Seasonally_Adjusted[[#This Row],[M2SL]]/B156-1)</f>
        <v>9.6077537058152807E-2</v>
      </c>
      <c r="E1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4" s="1"/>
    </row>
    <row r="145" spans="1:7" x14ac:dyDescent="0.25">
      <c r="A145" s="1">
        <v>40817</v>
      </c>
      <c r="B145">
        <v>9562.1</v>
      </c>
      <c r="C145" s="2">
        <f>IF(ISBLANK(B146), "", M2_Seasonally_Adjusted[[#This Row],[M2SL]]/B146-1)</f>
        <v>3.5473274351145445E-3</v>
      </c>
      <c r="D145" s="2">
        <f>IF(ISBLANK(B157), "", M2_Seasonally_Adjusted[[#This Row],[M2SL]]/B157-1)</f>
        <v>9.2886369351041331E-2</v>
      </c>
      <c r="E1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5" s="1"/>
    </row>
    <row r="146" spans="1:7" x14ac:dyDescent="0.25">
      <c r="A146" s="1">
        <v>40787</v>
      </c>
      <c r="B146">
        <v>9528.2999999999993</v>
      </c>
      <c r="C146" s="2">
        <f>IF(ISBLANK(B147), "", M2_Seasonally_Adjusted[[#This Row],[M2SL]]/B147-1)</f>
        <v>2.1772056039377485E-3</v>
      </c>
      <c r="D146" s="2">
        <f>IF(ISBLANK(B158), "", M2_Seasonally_Adjusted[[#This Row],[M2SL]]/B158-1)</f>
        <v>9.5194308111400838E-2</v>
      </c>
      <c r="E1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6" s="1"/>
    </row>
    <row r="147" spans="1:7" x14ac:dyDescent="0.25">
      <c r="A147" s="1">
        <v>40756</v>
      </c>
      <c r="B147">
        <v>9507.6</v>
      </c>
      <c r="C147" s="2">
        <f>IF(ISBLANK(B148), "", M2_Seasonally_Adjusted[[#This Row],[M2SL]]/B148-1)</f>
        <v>2.0501041152351629E-2</v>
      </c>
      <c r="D147" s="2">
        <f>IF(ISBLANK(B159), "", M2_Seasonally_Adjusted[[#This Row],[M2SL]]/B159-1)</f>
        <v>9.6722843201716424E-2</v>
      </c>
      <c r="E1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7" s="1"/>
    </row>
    <row r="148" spans="1:7" x14ac:dyDescent="0.25">
      <c r="A148" s="1">
        <v>40725</v>
      </c>
      <c r="B148">
        <v>9316.6</v>
      </c>
      <c r="C148" s="2">
        <f>IF(ISBLANK(B149), "", M2_Seasonally_Adjusted[[#This Row],[M2SL]]/B149-1)</f>
        <v>1.8096382908971753E-2</v>
      </c>
      <c r="D148" s="2">
        <f>IF(ISBLANK(B160), "", M2_Seasonally_Adjusted[[#This Row],[M2SL]]/B160-1)</f>
        <v>8.0962546990300366E-2</v>
      </c>
      <c r="E1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8" s="1"/>
    </row>
    <row r="149" spans="1:7" x14ac:dyDescent="0.25">
      <c r="A149" s="1">
        <v>40695</v>
      </c>
      <c r="B149">
        <v>9151</v>
      </c>
      <c r="C149" s="2">
        <f>IF(ISBLANK(B150), "", M2_Seasonally_Adjusted[[#This Row],[M2SL]]/B150-1)</f>
        <v>8.3191008759848639E-3</v>
      </c>
      <c r="D149" s="2">
        <f>IF(ISBLANK(B161), "", M2_Seasonally_Adjusted[[#This Row],[M2SL]]/B161-1)</f>
        <v>6.2957370193982953E-2</v>
      </c>
      <c r="E1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9" s="1"/>
    </row>
    <row r="150" spans="1:7" x14ac:dyDescent="0.25">
      <c r="A150" s="1">
        <v>40664</v>
      </c>
      <c r="B150">
        <v>9075.5</v>
      </c>
      <c r="C150" s="2">
        <f>IF(ISBLANK(B151), "", M2_Seasonally_Adjusted[[#This Row],[M2SL]]/B151-1)</f>
        <v>7.8401759042299179E-3</v>
      </c>
      <c r="D150" s="2">
        <f>IF(ISBLANK(B162), "", M2_Seasonally_Adjusted[[#This Row],[M2SL]]/B162-1)</f>
        <v>5.6531507933736069E-2</v>
      </c>
      <c r="E1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0" s="1"/>
    </row>
    <row r="151" spans="1:7" x14ac:dyDescent="0.25">
      <c r="A151" s="1">
        <v>40634</v>
      </c>
      <c r="B151">
        <v>9004.9</v>
      </c>
      <c r="C151" s="2">
        <f>IF(ISBLANK(B152), "", M2_Seasonally_Adjusted[[#This Row],[M2SL]]/B152-1)</f>
        <v>6.8653211829821092E-3</v>
      </c>
      <c r="D151" s="2">
        <f>IF(ISBLANK(B163), "", M2_Seasonally_Adjusted[[#This Row],[M2SL]]/B163-1)</f>
        <v>5.5030930733901862E-2</v>
      </c>
      <c r="E1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1" s="1"/>
    </row>
    <row r="152" spans="1:7" x14ac:dyDescent="0.25">
      <c r="A152" s="1">
        <v>40603</v>
      </c>
      <c r="B152">
        <v>8943.5</v>
      </c>
      <c r="C152" s="2">
        <f>IF(ISBLANK(B153), "", M2_Seasonally_Adjusted[[#This Row],[M2SL]]/B153-1)</f>
        <v>6.3689250469793901E-3</v>
      </c>
      <c r="D152" s="2">
        <f>IF(ISBLANK(B164), "", M2_Seasonally_Adjusted[[#This Row],[M2SL]]/B164-1)</f>
        <v>5.1619730730789515E-2</v>
      </c>
      <c r="E1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2" s="1"/>
    </row>
    <row r="153" spans="1:7" x14ac:dyDescent="0.25">
      <c r="A153" s="1">
        <v>40575</v>
      </c>
      <c r="B153">
        <v>8886.9</v>
      </c>
      <c r="C153" s="2">
        <f>IF(ISBLANK(B154), "", M2_Seasonally_Adjusted[[#This Row],[M2SL]]/B154-1)</f>
        <v>7.2310185762372026E-3</v>
      </c>
      <c r="D153" s="2">
        <f>IF(ISBLANK(B165), "", M2_Seasonally_Adjusted[[#This Row],[M2SL]]/B165-1)</f>
        <v>4.4608223429014826E-2</v>
      </c>
      <c r="E1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3" s="1"/>
    </row>
    <row r="154" spans="1:7" x14ac:dyDescent="0.25">
      <c r="A154" s="1">
        <v>40544</v>
      </c>
      <c r="B154">
        <v>8823.1</v>
      </c>
      <c r="C154" s="2">
        <f>IF(ISBLANK(B155), "", M2_Seasonally_Adjusted[[#This Row],[M2SL]]/B155-1)</f>
        <v>2.4199595537277574E-3</v>
      </c>
      <c r="D154" s="2">
        <f>IF(ISBLANK(B166), "", M2_Seasonally_Adjusted[[#This Row],[M2SL]]/B166-1)</f>
        <v>4.3153899812014451E-2</v>
      </c>
      <c r="E1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4" s="1"/>
    </row>
    <row r="155" spans="1:7" x14ac:dyDescent="0.25">
      <c r="A155" s="1">
        <v>40513</v>
      </c>
      <c r="B155">
        <v>8801.7999999999993</v>
      </c>
      <c r="C155" s="2">
        <f>IF(ISBLANK(B156), "", M2_Seasonally_Adjusted[[#This Row],[M2SL]]/B156-1)</f>
        <v>3.6259977194981197E-3</v>
      </c>
      <c r="D155" s="2">
        <f>IF(ISBLANK(B167), "", M2_Seasonally_Adjusted[[#This Row],[M2SL]]/B167-1)</f>
        <v>3.5993408662900128E-2</v>
      </c>
      <c r="E1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5" s="1"/>
    </row>
    <row r="156" spans="1:7" x14ac:dyDescent="0.25">
      <c r="A156" s="1">
        <v>40483</v>
      </c>
      <c r="B156">
        <v>8770</v>
      </c>
      <c r="C156" s="2">
        <f>IF(ISBLANK(B157), "", M2_Seasonally_Adjusted[[#This Row],[M2SL]]/B157-1)</f>
        <v>2.3544471620911001E-3</v>
      </c>
      <c r="D156" s="2">
        <f>IF(ISBLANK(B168), "", M2_Seasonally_Adjusted[[#This Row],[M2SL]]/B168-1)</f>
        <v>3.1667607754564342E-2</v>
      </c>
      <c r="E1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6" s="1"/>
    </row>
    <row r="157" spans="1:7" x14ac:dyDescent="0.25">
      <c r="A157" s="1">
        <v>40452</v>
      </c>
      <c r="B157">
        <v>8749.4</v>
      </c>
      <c r="C157" s="2">
        <f>IF(ISBLANK(B158), "", M2_Seasonally_Adjusted[[#This Row],[M2SL]]/B158-1)</f>
        <v>5.6666015333155517E-3</v>
      </c>
      <c r="D157" s="2">
        <f>IF(ISBLANK(B169), "", M2_Seasonally_Adjusted[[#This Row],[M2SL]]/B169-1)</f>
        <v>3.2852876249837681E-2</v>
      </c>
      <c r="E1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7" s="1"/>
    </row>
    <row r="158" spans="1:7" x14ac:dyDescent="0.25">
      <c r="A158" s="1">
        <v>40422</v>
      </c>
      <c r="B158">
        <v>8700.1</v>
      </c>
      <c r="C158" s="2">
        <f>IF(ISBLANK(B159), "", M2_Seasonally_Adjusted[[#This Row],[M2SL]]/B159-1)</f>
        <v>3.5759190688768872E-3</v>
      </c>
      <c r="D158" s="2">
        <f>IF(ISBLANK(B170), "", M2_Seasonally_Adjusted[[#This Row],[M2SL]]/B170-1)</f>
        <v>3.0304824613343939E-2</v>
      </c>
      <c r="E1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8" s="1"/>
    </row>
    <row r="159" spans="1:7" x14ac:dyDescent="0.25">
      <c r="A159" s="1">
        <v>40391</v>
      </c>
      <c r="B159">
        <v>8669.1</v>
      </c>
      <c r="C159" s="2">
        <f>IF(ISBLANK(B160), "", M2_Seasonally_Adjusted[[#This Row],[M2SL]]/B160-1)</f>
        <v>5.8360792685758778E-3</v>
      </c>
      <c r="D159" s="2">
        <f>IF(ISBLANK(B171), "", M2_Seasonally_Adjusted[[#This Row],[M2SL]]/B171-1)</f>
        <v>2.6536412078152827E-2</v>
      </c>
      <c r="E1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9" s="1"/>
    </row>
    <row r="160" spans="1:7" x14ac:dyDescent="0.25">
      <c r="A160" s="1">
        <v>40360</v>
      </c>
      <c r="B160">
        <v>8618.7999999999993</v>
      </c>
      <c r="C160" s="2">
        <f>IF(ISBLANK(B161), "", M2_Seasonally_Adjusted[[#This Row],[M2SL]]/B161-1)</f>
        <v>1.1383435939131825E-3</v>
      </c>
      <c r="D160" s="2">
        <f>IF(ISBLANK(B172), "", M2_Seasonally_Adjusted[[#This Row],[M2SL]]/B172-1)</f>
        <v>2.0568140104912702E-2</v>
      </c>
      <c r="E1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0" s="1"/>
    </row>
    <row r="161" spans="1:7" x14ac:dyDescent="0.25">
      <c r="A161" s="1">
        <v>40330</v>
      </c>
      <c r="B161">
        <v>8609</v>
      </c>
      <c r="C161" s="2">
        <f>IF(ISBLANK(B162), "", M2_Seasonally_Adjusted[[#This Row],[M2SL]]/B162-1)</f>
        <v>2.2235416011828768E-3</v>
      </c>
      <c r="D161" s="2">
        <f>IF(ISBLANK(B173), "", M2_Seasonally_Adjusted[[#This Row],[M2SL]]/B173-1)</f>
        <v>1.9963272317990555E-2</v>
      </c>
      <c r="E1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1" s="1"/>
    </row>
    <row r="162" spans="1:7" x14ac:dyDescent="0.25">
      <c r="A162" s="1">
        <v>40299</v>
      </c>
      <c r="B162">
        <v>8589.9</v>
      </c>
      <c r="C162" s="2">
        <f>IF(ISBLANK(B163), "", M2_Seasonally_Adjusted[[#This Row],[M2SL]]/B163-1)</f>
        <v>6.4087543349891085E-3</v>
      </c>
      <c r="D162" s="2">
        <f>IF(ISBLANK(B174), "", M2_Seasonally_Adjusted[[#This Row],[M2SL]]/B174-1)</f>
        <v>1.8883366742974861E-2</v>
      </c>
      <c r="E1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2" s="1"/>
    </row>
    <row r="163" spans="1:7" x14ac:dyDescent="0.25">
      <c r="A163" s="1">
        <v>40269</v>
      </c>
      <c r="B163">
        <v>8535.2000000000007</v>
      </c>
      <c r="C163" s="2">
        <f>IF(ISBLANK(B164), "", M2_Seasonally_Adjusted[[#This Row],[M2SL]]/B164-1)</f>
        <v>3.6098536069140152E-3</v>
      </c>
      <c r="D163" s="2">
        <f>IF(ISBLANK(B175), "", M2_Seasonally_Adjusted[[#This Row],[M2SL]]/B175-1)</f>
        <v>1.9383964934491127E-2</v>
      </c>
      <c r="E1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3" s="1"/>
    </row>
    <row r="164" spans="1:7" x14ac:dyDescent="0.25">
      <c r="A164" s="1">
        <v>40238</v>
      </c>
      <c r="B164">
        <v>8504.5</v>
      </c>
      <c r="C164" s="2">
        <f>IF(ISBLANK(B165), "", M2_Seasonally_Adjusted[[#This Row],[M2SL]]/B165-1)</f>
        <v>-3.4087970472762574E-4</v>
      </c>
      <c r="D164" s="2">
        <f>IF(ISBLANK(B176), "", M2_Seasonally_Adjusted[[#This Row],[M2SL]]/B176-1)</f>
        <v>1.6154278135567024E-2</v>
      </c>
      <c r="E1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4" s="1"/>
    </row>
    <row r="165" spans="1:7" x14ac:dyDescent="0.25">
      <c r="A165" s="1">
        <v>40210</v>
      </c>
      <c r="B165">
        <v>8507.4</v>
      </c>
      <c r="C165" s="2">
        <f>IF(ISBLANK(B166), "", M2_Seasonally_Adjusted[[#This Row],[M2SL]]/B166-1)</f>
        <v>5.8287322211842962E-3</v>
      </c>
      <c r="D165" s="2">
        <f>IF(ISBLANK(B177), "", M2_Seasonally_Adjusted[[#This Row],[M2SL]]/B177-1)</f>
        <v>2.4605267911984585E-2</v>
      </c>
      <c r="E1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5" s="1"/>
    </row>
    <row r="166" spans="1:7" x14ac:dyDescent="0.25">
      <c r="A166" s="1">
        <v>40179</v>
      </c>
      <c r="B166">
        <v>8458.1</v>
      </c>
      <c r="C166" s="2">
        <f>IF(ISBLANK(B167), "", M2_Seasonally_Adjusted[[#This Row],[M2SL]]/B167-1)</f>
        <v>-4.4609227871938995E-3</v>
      </c>
      <c r="D166" s="2">
        <f>IF(ISBLANK(B178), "", M2_Seasonally_Adjusted[[#This Row],[M2SL]]/B178-1)</f>
        <v>2.2287489273239203E-2</v>
      </c>
      <c r="E1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6" s="1"/>
    </row>
    <row r="167" spans="1:7" x14ac:dyDescent="0.25">
      <c r="A167" s="1">
        <v>40148</v>
      </c>
      <c r="B167">
        <v>8496</v>
      </c>
      <c r="C167" s="2">
        <f>IF(ISBLANK(B168), "", M2_Seasonally_Adjusted[[#This Row],[M2SL]]/B168-1)</f>
        <v>-5.646527385656519E-4</v>
      </c>
      <c r="D167" s="2">
        <f>IF(ISBLANK(B179), "", M2_Seasonally_Adjusted[[#This Row],[M2SL]]/B179-1)</f>
        <v>3.7096715127989066E-2</v>
      </c>
      <c r="E1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7" s="1"/>
    </row>
    <row r="168" spans="1:7" x14ac:dyDescent="0.25">
      <c r="A168" s="1">
        <v>40118</v>
      </c>
      <c r="B168">
        <v>8500.7999999999993</v>
      </c>
      <c r="C168" s="2">
        <f>IF(ISBLANK(B169), "", M2_Seasonally_Adjusted[[#This Row],[M2SL]]/B169-1)</f>
        <v>3.5060381768601268E-3</v>
      </c>
      <c r="D168" s="2">
        <f>IF(ISBLANK(B180), "", M2_Seasonally_Adjusted[[#This Row],[M2SL]]/B180-1)</f>
        <v>6.0505501634272152E-2</v>
      </c>
      <c r="E1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8" s="1"/>
    </row>
    <row r="169" spans="1:7" x14ac:dyDescent="0.25">
      <c r="A169" s="1">
        <v>40087</v>
      </c>
      <c r="B169">
        <v>8471.1</v>
      </c>
      <c r="C169" s="2">
        <f>IF(ISBLANK(B170), "", M2_Seasonally_Adjusted[[#This Row],[M2SL]]/B170-1)</f>
        <v>3.185618531062806E-3</v>
      </c>
      <c r="D169" s="2">
        <f>IF(ISBLANK(B181), "", M2_Seasonally_Adjusted[[#This Row],[M2SL]]/B181-1)</f>
        <v>6.3500433128695688E-2</v>
      </c>
      <c r="E1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9" s="1"/>
    </row>
    <row r="170" spans="1:7" x14ac:dyDescent="0.25">
      <c r="A170" s="1">
        <v>40057</v>
      </c>
      <c r="B170">
        <v>8444.2000000000007</v>
      </c>
      <c r="C170" s="2">
        <f>IF(ISBLANK(B171), "", M2_Seasonally_Adjusted[[#This Row],[M2SL]]/B171-1)</f>
        <v>-9.4730609828230783E-5</v>
      </c>
      <c r="D170" s="2">
        <f>IF(ISBLANK(B182), "", M2_Seasonally_Adjusted[[#This Row],[M2SL]]/B182-1)</f>
        <v>7.4394045422736976E-2</v>
      </c>
      <c r="E1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0" s="1"/>
    </row>
    <row r="171" spans="1:7" x14ac:dyDescent="0.25">
      <c r="A171" s="1">
        <v>40026</v>
      </c>
      <c r="B171">
        <v>8445</v>
      </c>
      <c r="C171" s="2">
        <f>IF(ISBLANK(B172), "", M2_Seasonally_Adjusted[[#This Row],[M2SL]]/B172-1)</f>
        <v>-1.1841186013272775E-5</v>
      </c>
      <c r="D171" s="2">
        <f>IF(ISBLANK(B183), "", M2_Seasonally_Adjusted[[#This Row],[M2SL]]/B183-1)</f>
        <v>8.4054324664321944E-2</v>
      </c>
      <c r="E1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1" s="1"/>
    </row>
    <row r="172" spans="1:7" x14ac:dyDescent="0.25">
      <c r="A172" s="1">
        <v>39995</v>
      </c>
      <c r="B172">
        <v>8445.1</v>
      </c>
      <c r="C172" s="2">
        <f>IF(ISBLANK(B173), "", M2_Seasonally_Adjusted[[#This Row],[M2SL]]/B173-1)</f>
        <v>5.4499141046160382E-4</v>
      </c>
      <c r="D172" s="2">
        <f>IF(ISBLANK(B184), "", M2_Seasonally_Adjusted[[#This Row],[M2SL]]/B184-1)</f>
        <v>8.6130617074362759E-2</v>
      </c>
      <c r="E1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2" s="1"/>
    </row>
    <row r="173" spans="1:7" x14ac:dyDescent="0.25">
      <c r="A173" s="1">
        <v>39965</v>
      </c>
      <c r="B173">
        <v>8440.5</v>
      </c>
      <c r="C173" s="2">
        <f>IF(ISBLANK(B174), "", M2_Seasonally_Adjusted[[#This Row],[M2SL]]/B174-1)</f>
        <v>1.1624183045297887E-3</v>
      </c>
      <c r="D173" s="2">
        <f>IF(ISBLANK(B185), "", M2_Seasonally_Adjusted[[#This Row],[M2SL]]/B185-1)</f>
        <v>9.2070022901059811E-2</v>
      </c>
      <c r="E1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3" s="1"/>
    </row>
    <row r="174" spans="1:7" x14ac:dyDescent="0.25">
      <c r="A174" s="1">
        <v>39934</v>
      </c>
      <c r="B174">
        <v>8430.7000000000007</v>
      </c>
      <c r="C174" s="2">
        <f>IF(ISBLANK(B175), "", M2_Seasonally_Adjusted[[#This Row],[M2SL]]/B175-1)</f>
        <v>6.903223494846511E-3</v>
      </c>
      <c r="D174" s="2">
        <f>IF(ISBLANK(B186), "", M2_Seasonally_Adjusted[[#This Row],[M2SL]]/B186-1)</f>
        <v>9.33058408548606E-2</v>
      </c>
      <c r="E1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4" s="1"/>
    </row>
    <row r="175" spans="1:7" x14ac:dyDescent="0.25">
      <c r="A175" s="1">
        <v>39904</v>
      </c>
      <c r="B175">
        <v>8372.9</v>
      </c>
      <c r="C175" s="2">
        <f>IF(ISBLANK(B176), "", M2_Seasonally_Adjusted[[#This Row],[M2SL]]/B176-1)</f>
        <v>4.3014350065129214E-4</v>
      </c>
      <c r="D175" s="2">
        <f>IF(ISBLANK(B187), "", M2_Seasonally_Adjusted[[#This Row],[M2SL]]/B187-1)</f>
        <v>8.7502597672485471E-2</v>
      </c>
      <c r="E1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5" s="1"/>
    </row>
    <row r="176" spans="1:7" x14ac:dyDescent="0.25">
      <c r="A176" s="1">
        <v>39873</v>
      </c>
      <c r="B176">
        <v>8369.2999999999993</v>
      </c>
      <c r="C176" s="2">
        <f>IF(ISBLANK(B177), "", M2_Seasonally_Adjusted[[#This Row],[M2SL]]/B177-1)</f>
        <v>7.9729257747105375E-3</v>
      </c>
      <c r="D176" s="2">
        <f>IF(ISBLANK(B188), "", M2_Seasonally_Adjusted[[#This Row],[M2SL]]/B188-1)</f>
        <v>9.3140200099265824E-2</v>
      </c>
      <c r="E1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6" s="1"/>
    </row>
    <row r="177" spans="1:7" x14ac:dyDescent="0.25">
      <c r="A177" s="1">
        <v>39845</v>
      </c>
      <c r="B177">
        <v>8303.1</v>
      </c>
      <c r="C177" s="2">
        <f>IF(ISBLANK(B178), "", M2_Seasonally_Adjusted[[#This Row],[M2SL]]/B178-1)</f>
        <v>3.5534283331519756E-3</v>
      </c>
      <c r="D177" s="2">
        <f>IF(ISBLANK(B189), "", M2_Seasonally_Adjusted[[#This Row],[M2SL]]/B189-1)</f>
        <v>9.3866097541696281E-2</v>
      </c>
      <c r="E1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7" s="1"/>
    </row>
    <row r="178" spans="1:7" x14ac:dyDescent="0.25">
      <c r="A178" s="1">
        <v>39814</v>
      </c>
      <c r="B178">
        <v>8273.7000000000007</v>
      </c>
      <c r="C178" s="2">
        <f>IF(ISBLANK(B179), "", M2_Seasonally_Adjusted[[#This Row],[M2SL]]/B179-1)</f>
        <v>9.960815908008902E-3</v>
      </c>
      <c r="D178" s="2">
        <f>IF(ISBLANK(B190), "", M2_Seasonally_Adjusted[[#This Row],[M2SL]]/B190-1)</f>
        <v>0.10235160882019856</v>
      </c>
      <c r="E1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8" s="1"/>
    </row>
    <row r="179" spans="1:7" x14ac:dyDescent="0.25">
      <c r="A179" s="1">
        <v>39783</v>
      </c>
      <c r="B179">
        <v>8192.1</v>
      </c>
      <c r="C179" s="2">
        <f>IF(ISBLANK(B180), "", M2_Seasonally_Adjusted[[#This Row],[M2SL]]/B180-1)</f>
        <v>2.1994061728087155E-2</v>
      </c>
      <c r="D179" s="2">
        <f>IF(ISBLANK(B191), "", M2_Seasonally_Adjusted[[#This Row],[M2SL]]/B191-1)</f>
        <v>9.6431821832003939E-2</v>
      </c>
      <c r="E1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9" s="1"/>
    </row>
    <row r="180" spans="1:7" x14ac:dyDescent="0.25">
      <c r="A180" s="1">
        <v>39753</v>
      </c>
      <c r="B180">
        <v>8015.8</v>
      </c>
      <c r="C180" s="2">
        <f>IF(ISBLANK(B181), "", M2_Seasonally_Adjusted[[#This Row],[M2SL]]/B181-1)</f>
        <v>6.3399997489108628E-3</v>
      </c>
      <c r="D180" s="2">
        <f>IF(ISBLANK(B192), "", M2_Seasonally_Adjusted[[#This Row],[M2SL]]/B192-1)</f>
        <v>7.7131876696498125E-2</v>
      </c>
      <c r="E1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0" s="1"/>
    </row>
    <row r="181" spans="1:7" x14ac:dyDescent="0.25">
      <c r="A181" s="1">
        <v>39722</v>
      </c>
      <c r="B181">
        <v>7965.3</v>
      </c>
      <c r="C181" s="2">
        <f>IF(ISBLANK(B182), "", M2_Seasonally_Adjusted[[#This Row],[M2SL]]/B182-1)</f>
        <v>1.3461416120618352E-2</v>
      </c>
      <c r="D181" s="2">
        <f>IF(ISBLANK(B193), "", M2_Seasonally_Adjusted[[#This Row],[M2SL]]/B193-1)</f>
        <v>7.3895809739524365E-2</v>
      </c>
      <c r="E1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1" s="1"/>
    </row>
    <row r="182" spans="1:7" x14ac:dyDescent="0.25">
      <c r="A182" s="1">
        <v>39692</v>
      </c>
      <c r="B182">
        <v>7859.5</v>
      </c>
      <c r="C182" s="2">
        <f>IF(ISBLANK(B183), "", M2_Seasonally_Adjusted[[#This Row],[M2SL]]/B183-1)</f>
        <v>8.8957921491104042E-3</v>
      </c>
      <c r="D182" s="2">
        <f>IF(ISBLANK(B194), "", M2_Seasonally_Adjusted[[#This Row],[M2SL]]/B194-1)</f>
        <v>6.1635508969094532E-2</v>
      </c>
      <c r="E1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2" s="1"/>
    </row>
    <row r="183" spans="1:7" x14ac:dyDescent="0.25">
      <c r="A183" s="1">
        <v>39661</v>
      </c>
      <c r="B183">
        <v>7790.2</v>
      </c>
      <c r="C183" s="2">
        <f>IF(ISBLANK(B184), "", M2_Seasonally_Adjusted[[#This Row],[M2SL]]/B184-1)</f>
        <v>1.9034390513672506E-3</v>
      </c>
      <c r="D183" s="2">
        <f>IF(ISBLANK(B195), "", M2_Seasonally_Adjusted[[#This Row],[M2SL]]/B195-1)</f>
        <v>5.4853691893136158E-2</v>
      </c>
      <c r="E1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3" s="1"/>
    </row>
    <row r="184" spans="1:7" x14ac:dyDescent="0.25">
      <c r="A184" s="1">
        <v>39630</v>
      </c>
      <c r="B184">
        <v>7775.4</v>
      </c>
      <c r="C184" s="2">
        <f>IF(ISBLANK(B185), "", M2_Seasonally_Adjusted[[#This Row],[M2SL]]/B185-1)</f>
        <v>6.0163800799595268E-3</v>
      </c>
      <c r="D184" s="2">
        <f>IF(ISBLANK(B196), "", M2_Seasonally_Adjusted[[#This Row],[M2SL]]/B196-1)</f>
        <v>6.3811738951977004E-2</v>
      </c>
      <c r="E1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4" s="1"/>
    </row>
    <row r="185" spans="1:7" x14ac:dyDescent="0.25">
      <c r="A185" s="1">
        <v>39600</v>
      </c>
      <c r="B185">
        <v>7728.9</v>
      </c>
      <c r="C185" s="2">
        <f>IF(ISBLANK(B186), "", M2_Seasonally_Adjusted[[#This Row],[M2SL]]/B186-1)</f>
        <v>2.2953625894801544E-3</v>
      </c>
      <c r="D185" s="2">
        <f>IF(ISBLANK(B197), "", M2_Seasonally_Adjusted[[#This Row],[M2SL]]/B197-1)</f>
        <v>6.1866292968427938E-2</v>
      </c>
      <c r="E1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5" s="1"/>
    </row>
    <row r="186" spans="1:7" x14ac:dyDescent="0.25">
      <c r="A186" s="1">
        <v>39569</v>
      </c>
      <c r="B186">
        <v>7711.2</v>
      </c>
      <c r="C186" s="2">
        <f>IF(ISBLANK(B187), "", M2_Seasonally_Adjusted[[#This Row],[M2SL]]/B187-1)</f>
        <v>1.5586034912717928E-3</v>
      </c>
      <c r="D186" s="2">
        <f>IF(ISBLANK(B198), "", M2_Seasonally_Adjusted[[#This Row],[M2SL]]/B198-1)</f>
        <v>6.4289066166119291E-2</v>
      </c>
      <c r="E1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6" s="1"/>
    </row>
    <row r="187" spans="1:7" x14ac:dyDescent="0.25">
      <c r="A187" s="1">
        <v>39539</v>
      </c>
      <c r="B187">
        <v>7699.2</v>
      </c>
      <c r="C187" s="2">
        <f>IF(ISBLANK(B188), "", M2_Seasonally_Adjusted[[#This Row],[M2SL]]/B188-1)</f>
        <v>5.616363208902575E-3</v>
      </c>
      <c r="D187" s="2">
        <f>IF(ISBLANK(B199), "", M2_Seasonally_Adjusted[[#This Row],[M2SL]]/B199-1)</f>
        <v>6.4704824858600851E-2</v>
      </c>
      <c r="E1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7" s="1"/>
    </row>
    <row r="188" spans="1:7" x14ac:dyDescent="0.25">
      <c r="A188" s="1">
        <v>39508</v>
      </c>
      <c r="B188">
        <v>7656.2</v>
      </c>
      <c r="C188" s="2">
        <f>IF(ISBLANK(B189), "", M2_Seasonally_Adjusted[[#This Row],[M2SL]]/B189-1)</f>
        <v>8.642268068400405E-3</v>
      </c>
      <c r="D188" s="2">
        <f>IF(ISBLANK(B200), "", M2_Seasonally_Adjusted[[#This Row],[M2SL]]/B200-1)</f>
        <v>6.9436102303362057E-2</v>
      </c>
      <c r="E1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8" s="1"/>
    </row>
    <row r="189" spans="1:7" x14ac:dyDescent="0.25">
      <c r="A189" s="1">
        <v>39479</v>
      </c>
      <c r="B189">
        <v>7590.6</v>
      </c>
      <c r="C189" s="2">
        <f>IF(ISBLANK(B190), "", M2_Seasonally_Adjusted[[#This Row],[M2SL]]/B190-1)</f>
        <v>1.1338351875291419E-2</v>
      </c>
      <c r="D189" s="2">
        <f>IF(ISBLANK(B201), "", M2_Seasonally_Adjusted[[#This Row],[M2SL]]/B201-1)</f>
        <v>6.5302513578375576E-2</v>
      </c>
      <c r="E1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9" s="1"/>
    </row>
    <row r="190" spans="1:7" x14ac:dyDescent="0.25">
      <c r="A190" s="1">
        <v>39448</v>
      </c>
      <c r="B190">
        <v>7505.5</v>
      </c>
      <c r="C190" s="2">
        <f>IF(ISBLANK(B191), "", M2_Seasonally_Adjusted[[#This Row],[M2SL]]/B191-1)</f>
        <v>4.5371807912628626E-3</v>
      </c>
      <c r="D190" s="2">
        <f>IF(ISBLANK(B202), "", M2_Seasonally_Adjusted[[#This Row],[M2SL]]/B202-1)</f>
        <v>5.5685270620006611E-2</v>
      </c>
      <c r="E1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0" s="1"/>
    </row>
    <row r="191" spans="1:7" x14ac:dyDescent="0.25">
      <c r="A191" s="1">
        <v>39417</v>
      </c>
      <c r="B191">
        <v>7471.6</v>
      </c>
      <c r="C191" s="2">
        <f>IF(ISBLANK(B192), "", M2_Seasonally_Adjusted[[#This Row],[M2SL]]/B192-1)</f>
        <v>4.0044075358112163E-3</v>
      </c>
      <c r="D191" s="2">
        <f>IF(ISBLANK(B203), "", M2_Seasonally_Adjusted[[#This Row],[M2SL]]/B203-1)</f>
        <v>5.6564285310255036E-2</v>
      </c>
      <c r="E1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1" s="1"/>
    </row>
    <row r="192" spans="1:7" x14ac:dyDescent="0.25">
      <c r="A192" s="1">
        <v>39387</v>
      </c>
      <c r="B192">
        <v>7441.8</v>
      </c>
      <c r="C192" s="2">
        <f>IF(ISBLANK(B193), "", M2_Seasonally_Adjusted[[#This Row],[M2SL]]/B193-1)</f>
        <v>3.3166154343957643E-3</v>
      </c>
      <c r="D192" s="2">
        <f>IF(ISBLANK(B204), "", M2_Seasonally_Adjusted[[#This Row],[M2SL]]/B204-1)</f>
        <v>5.8818507768482187E-2</v>
      </c>
      <c r="E1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2" s="1"/>
    </row>
    <row r="193" spans="1:7" x14ac:dyDescent="0.25">
      <c r="A193" s="1">
        <v>39356</v>
      </c>
      <c r="B193">
        <v>7417.2</v>
      </c>
      <c r="C193" s="2">
        <f>IF(ISBLANK(B194), "", M2_Seasonally_Adjusted[[#This Row],[M2SL]]/B194-1)</f>
        <v>1.8910741301059186E-3</v>
      </c>
      <c r="D193" s="2">
        <f>IF(ISBLANK(B205), "", M2_Seasonally_Adjusted[[#This Row],[M2SL]]/B205-1)</f>
        <v>6.0615160224786635E-2</v>
      </c>
      <c r="E1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3" s="1"/>
    </row>
    <row r="194" spans="1:7" x14ac:dyDescent="0.25">
      <c r="A194" s="1">
        <v>39326</v>
      </c>
      <c r="B194">
        <v>7403.2</v>
      </c>
      <c r="C194" s="2">
        <f>IF(ISBLANK(B195), "", M2_Seasonally_Adjusted[[#This Row],[M2SL]]/B195-1)</f>
        <v>2.4508808276122451E-3</v>
      </c>
      <c r="D194" s="2">
        <f>IF(ISBLANK(B206), "", M2_Seasonally_Adjusted[[#This Row],[M2SL]]/B206-1)</f>
        <v>6.6098326661098383E-2</v>
      </c>
      <c r="E1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4" s="1"/>
    </row>
    <row r="195" spans="1:7" x14ac:dyDescent="0.25">
      <c r="A195" s="1">
        <v>39295</v>
      </c>
      <c r="B195">
        <v>7385.1</v>
      </c>
      <c r="C195" s="2">
        <f>IF(ISBLANK(B196), "", M2_Seasonally_Adjusted[[#This Row],[M2SL]]/B196-1)</f>
        <v>1.041182104255034E-2</v>
      </c>
      <c r="D195" s="2">
        <f>IF(ISBLANK(B207), "", M2_Seasonally_Adjusted[[#This Row],[M2SL]]/B207-1)</f>
        <v>6.7658411762154591E-2</v>
      </c>
      <c r="E1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5" s="1"/>
    </row>
    <row r="196" spans="1:7" x14ac:dyDescent="0.25">
      <c r="A196" s="1">
        <v>39264</v>
      </c>
      <c r="B196">
        <v>7309</v>
      </c>
      <c r="C196" s="2">
        <f>IF(ISBLANK(B197), "", M2_Seasonally_Adjusted[[#This Row],[M2SL]]/B197-1)</f>
        <v>4.1766273733958581E-3</v>
      </c>
      <c r="D196" s="2">
        <f>IF(ISBLANK(B208), "", M2_Seasonally_Adjusted[[#This Row],[M2SL]]/B208-1)</f>
        <v>6.1382745451113108E-2</v>
      </c>
      <c r="E1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6" s="1"/>
    </row>
    <row r="197" spans="1:7" x14ac:dyDescent="0.25">
      <c r="A197" s="1">
        <v>39234</v>
      </c>
      <c r="B197">
        <v>7278.6</v>
      </c>
      <c r="C197" s="2">
        <f>IF(ISBLANK(B198), "", M2_Seasonally_Adjusted[[#This Row],[M2SL]]/B198-1)</f>
        <v>4.5822176829437566E-3</v>
      </c>
      <c r="D197" s="2">
        <f>IF(ISBLANK(B209), "", M2_Seasonally_Adjusted[[#This Row],[M2SL]]/B209-1)</f>
        <v>6.3361042528013778E-2</v>
      </c>
      <c r="E1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7" s="1"/>
    </row>
    <row r="198" spans="1:7" x14ac:dyDescent="0.25">
      <c r="A198" s="1">
        <v>39203</v>
      </c>
      <c r="B198">
        <v>7245.4</v>
      </c>
      <c r="C198" s="2">
        <f>IF(ISBLANK(B199), "", M2_Seasonally_Adjusted[[#This Row],[M2SL]]/B199-1)</f>
        <v>1.9498568722082776E-3</v>
      </c>
      <c r="D198" s="2">
        <f>IF(ISBLANK(B210), "", M2_Seasonally_Adjusted[[#This Row],[M2SL]]/B210-1)</f>
        <v>6.4419926838942931E-2</v>
      </c>
      <c r="E1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8" s="1"/>
    </row>
    <row r="199" spans="1:7" x14ac:dyDescent="0.25">
      <c r="A199" s="1">
        <v>39173</v>
      </c>
      <c r="B199">
        <v>7231.3</v>
      </c>
      <c r="C199" s="2">
        <f>IF(ISBLANK(B200), "", M2_Seasonally_Adjusted[[#This Row],[M2SL]]/B200-1)</f>
        <v>1.0085066558645606E-2</v>
      </c>
      <c r="D199" s="2">
        <f>IF(ISBLANK(B211), "", M2_Seasonally_Adjusted[[#This Row],[M2SL]]/B211-1)</f>
        <v>6.3410832193644184E-2</v>
      </c>
      <c r="E1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9" s="1"/>
    </row>
    <row r="200" spans="1:7" x14ac:dyDescent="0.25">
      <c r="A200" s="1">
        <v>39142</v>
      </c>
      <c r="B200">
        <v>7159.1</v>
      </c>
      <c r="C200" s="2">
        <f>IF(ISBLANK(B201), "", M2_Seasonally_Adjusted[[#This Row],[M2SL]]/B201-1)</f>
        <v>4.7436599160737281E-3</v>
      </c>
      <c r="D200" s="2">
        <f>IF(ISBLANK(B212), "", M2_Seasonally_Adjusted[[#This Row],[M2SL]]/B212-1)</f>
        <v>5.8584335122506825E-2</v>
      </c>
      <c r="E2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0" s="1"/>
    </row>
    <row r="201" spans="1:7" x14ac:dyDescent="0.25">
      <c r="A201" s="1">
        <v>39114</v>
      </c>
      <c r="B201">
        <v>7125.3</v>
      </c>
      <c r="C201" s="2">
        <f>IF(ISBLANK(B202), "", M2_Seasonally_Adjusted[[#This Row],[M2SL]]/B202-1)</f>
        <v>2.2082817598738647E-3</v>
      </c>
      <c r="D201" s="2">
        <f>IF(ISBLANK(B213), "", M2_Seasonally_Adjusted[[#This Row],[M2SL]]/B213-1)</f>
        <v>5.5818984678303707E-2</v>
      </c>
      <c r="E2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1" s="1"/>
    </row>
    <row r="202" spans="1:7" x14ac:dyDescent="0.25">
      <c r="A202" s="1">
        <v>39083</v>
      </c>
      <c r="B202">
        <v>7109.6</v>
      </c>
      <c r="C202" s="2">
        <f>IF(ISBLANK(B203), "", M2_Seasonally_Adjusted[[#This Row],[M2SL]]/B203-1)</f>
        <v>5.3736071044743206E-3</v>
      </c>
      <c r="D202" s="2">
        <f>IF(ISBLANK(B214), "", M2_Seasonally_Adjusted[[#This Row],[M2SL]]/B214-1)</f>
        <v>5.7299644572669228E-2</v>
      </c>
      <c r="E2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2" s="1"/>
    </row>
    <row r="203" spans="1:7" x14ac:dyDescent="0.25">
      <c r="A203" s="1">
        <v>39052</v>
      </c>
      <c r="B203">
        <v>7071.6</v>
      </c>
      <c r="C203" s="2">
        <f>IF(ISBLANK(B204), "", M2_Seasonally_Adjusted[[#This Row],[M2SL]]/B204-1)</f>
        <v>6.1464913778386254E-3</v>
      </c>
      <c r="D203" s="2">
        <f>IF(ISBLANK(B215), "", M2_Seasonally_Adjusted[[#This Row],[M2SL]]/B215-1)</f>
        <v>5.8321734835899974E-2</v>
      </c>
      <c r="E2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3" s="1"/>
    </row>
    <row r="204" spans="1:7" x14ac:dyDescent="0.25">
      <c r="A204" s="1">
        <v>39022</v>
      </c>
      <c r="B204">
        <v>7028.4</v>
      </c>
      <c r="C204" s="2">
        <f>IF(ISBLANK(B205), "", M2_Seasonally_Adjusted[[#This Row],[M2SL]]/B205-1)</f>
        <v>5.0190897001414214E-3</v>
      </c>
      <c r="D204" s="2">
        <f>IF(ISBLANK(B216), "", M2_Seasonally_Adjusted[[#This Row],[M2SL]]/B216-1)</f>
        <v>5.6108189331329772E-2</v>
      </c>
      <c r="E2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4" s="1"/>
    </row>
    <row r="205" spans="1:7" x14ac:dyDescent="0.25">
      <c r="A205" s="1">
        <v>38991</v>
      </c>
      <c r="B205">
        <v>6993.3</v>
      </c>
      <c r="C205" s="2">
        <f>IF(ISBLANK(B206), "", M2_Seasonally_Adjusted[[#This Row],[M2SL]]/B206-1)</f>
        <v>7.0706488868408357E-3</v>
      </c>
      <c r="D205" s="2">
        <f>IF(ISBLANK(B217), "", M2_Seasonally_Adjusted[[#This Row],[M2SL]]/B217-1)</f>
        <v>5.3429940047600377E-2</v>
      </c>
      <c r="E2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5" s="1"/>
    </row>
    <row r="206" spans="1:7" x14ac:dyDescent="0.25">
      <c r="A206" s="1">
        <v>38961</v>
      </c>
      <c r="B206">
        <v>6944.2</v>
      </c>
      <c r="C206" s="2">
        <f>IF(ISBLANK(B207), "", M2_Seasonally_Adjusted[[#This Row],[M2SL]]/B207-1)</f>
        <v>3.9178268349451262E-3</v>
      </c>
      <c r="D206" s="2">
        <f>IF(ISBLANK(B218), "", M2_Seasonally_Adjusted[[#This Row],[M2SL]]/B218-1)</f>
        <v>5.1466468815771549E-2</v>
      </c>
      <c r="E2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6" s="1"/>
    </row>
    <row r="207" spans="1:7" x14ac:dyDescent="0.25">
      <c r="A207" s="1">
        <v>38930</v>
      </c>
      <c r="B207">
        <v>6917.1</v>
      </c>
      <c r="C207" s="2">
        <f>IF(ISBLANK(B208), "", M2_Seasonally_Adjusted[[#This Row],[M2SL]]/B208-1)</f>
        <v>4.4726485921322556E-3</v>
      </c>
      <c r="D207" s="2">
        <f>IF(ISBLANK(B219), "", M2_Seasonally_Adjusted[[#This Row],[M2SL]]/B219-1)</f>
        <v>5.2799001552464198E-2</v>
      </c>
      <c r="E2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7" s="1"/>
    </row>
    <row r="208" spans="1:7" x14ac:dyDescent="0.25">
      <c r="A208" s="1">
        <v>38899</v>
      </c>
      <c r="B208">
        <v>6886.3</v>
      </c>
      <c r="C208" s="2">
        <f>IF(ISBLANK(B209), "", M2_Seasonally_Adjusted[[#This Row],[M2SL]]/B209-1)</f>
        <v>6.0482987333636551E-3</v>
      </c>
      <c r="D208" s="2">
        <f>IF(ISBLANK(B220), "", M2_Seasonally_Adjusted[[#This Row],[M2SL]]/B220-1)</f>
        <v>5.3369841221280634E-2</v>
      </c>
      <c r="E2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8" s="1"/>
    </row>
    <row r="209" spans="1:7" x14ac:dyDescent="0.25">
      <c r="A209" s="1">
        <v>38869</v>
      </c>
      <c r="B209">
        <v>6844.9</v>
      </c>
      <c r="C209" s="2">
        <f>IF(ISBLANK(B210), "", M2_Seasonally_Adjusted[[#This Row],[M2SL]]/B210-1)</f>
        <v>5.5825706268639586E-3</v>
      </c>
      <c r="D209" s="2">
        <f>IF(ISBLANK(B221), "", M2_Seasonally_Adjusted[[#This Row],[M2SL]]/B221-1)</f>
        <v>5.2122721264102667E-2</v>
      </c>
      <c r="E2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9" s="1"/>
    </row>
    <row r="210" spans="1:7" x14ac:dyDescent="0.25">
      <c r="A210" s="1">
        <v>38838</v>
      </c>
      <c r="B210">
        <v>6806.9</v>
      </c>
      <c r="C210" s="2">
        <f>IF(ISBLANK(B211), "", M2_Seasonally_Adjusted[[#This Row],[M2SL]]/B211-1)</f>
        <v>9.9998529433387162E-4</v>
      </c>
      <c r="D210" s="2">
        <f>IF(ISBLANK(B222), "", M2_Seasonally_Adjusted[[#This Row],[M2SL]]/B222-1)</f>
        <v>5.1534765884479139E-2</v>
      </c>
      <c r="E2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0" s="1"/>
    </row>
    <row r="211" spans="1:7" x14ac:dyDescent="0.25">
      <c r="A211" s="1">
        <v>38808</v>
      </c>
      <c r="B211">
        <v>6800.1</v>
      </c>
      <c r="C211" s="2">
        <f>IF(ISBLANK(B212), "", M2_Seasonally_Adjusted[[#This Row],[M2SL]]/B212-1)</f>
        <v>5.5005988555205665E-3</v>
      </c>
      <c r="D211" s="2">
        <f>IF(ISBLANK(B223), "", M2_Seasonally_Adjusted[[#This Row],[M2SL]]/B223-1)</f>
        <v>5.331557180253732E-2</v>
      </c>
      <c r="E2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1" s="1"/>
    </row>
    <row r="212" spans="1:7" x14ac:dyDescent="0.25">
      <c r="A212" s="1">
        <v>38777</v>
      </c>
      <c r="B212">
        <v>6762.9</v>
      </c>
      <c r="C212" s="2">
        <f>IF(ISBLANK(B213), "", M2_Seasonally_Adjusted[[#This Row],[M2SL]]/B213-1)</f>
        <v>2.118958006104954E-3</v>
      </c>
      <c r="D212" s="2">
        <f>IF(ISBLANK(B224), "", M2_Seasonally_Adjusted[[#This Row],[M2SL]]/B224-1)</f>
        <v>4.9830019093745737E-2</v>
      </c>
      <c r="E2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2" s="1"/>
    </row>
    <row r="213" spans="1:7" x14ac:dyDescent="0.25">
      <c r="A213" s="1">
        <v>38749</v>
      </c>
      <c r="B213">
        <v>6748.6</v>
      </c>
      <c r="C213" s="2">
        <f>IF(ISBLANK(B214), "", M2_Seasonally_Adjusted[[#This Row],[M2SL]]/B214-1)</f>
        <v>3.6137590529869978E-3</v>
      </c>
      <c r="D213" s="2">
        <f>IF(ISBLANK(B225), "", M2_Seasonally_Adjusted[[#This Row],[M2SL]]/B225-1)</f>
        <v>4.9092152717323811E-2</v>
      </c>
      <c r="E2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3" s="1"/>
    </row>
    <row r="214" spans="1:7" x14ac:dyDescent="0.25">
      <c r="A214" s="1">
        <v>38718</v>
      </c>
      <c r="B214">
        <v>6724.3</v>
      </c>
      <c r="C214" s="2">
        <f>IF(ISBLANK(B215), "", M2_Seasonally_Adjusted[[#This Row],[M2SL]]/B215-1)</f>
        <v>6.3455005312860191E-3</v>
      </c>
      <c r="D214" s="2">
        <f>IF(ISBLANK(B226), "", M2_Seasonally_Adjusted[[#This Row],[M2SL]]/B226-1)</f>
        <v>4.6665110125301501E-2</v>
      </c>
      <c r="E2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4" s="1"/>
    </row>
    <row r="215" spans="1:7" x14ac:dyDescent="0.25">
      <c r="A215" s="1">
        <v>38687</v>
      </c>
      <c r="B215">
        <v>6681.9</v>
      </c>
      <c r="C215" s="2">
        <f>IF(ISBLANK(B216), "", M2_Seasonally_Adjusted[[#This Row],[M2SL]]/B216-1)</f>
        <v>4.0420736288504511E-3</v>
      </c>
      <c r="D215" s="2">
        <f>IF(ISBLANK(B227), "", M2_Seasonally_Adjusted[[#This Row],[M2SL]]/B227-1)</f>
        <v>4.1070065282083901E-2</v>
      </c>
      <c r="E2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5" s="1"/>
    </row>
    <row r="216" spans="1:7" x14ac:dyDescent="0.25">
      <c r="A216" s="1">
        <v>38657</v>
      </c>
      <c r="B216">
        <v>6655</v>
      </c>
      <c r="C216" s="2">
        <f>IF(ISBLANK(B217), "", M2_Seasonally_Adjusted[[#This Row],[M2SL]]/B217-1)</f>
        <v>2.4704003856235168E-3</v>
      </c>
      <c r="D216" s="2">
        <f>IF(ISBLANK(B228), "", M2_Seasonally_Adjusted[[#This Row],[M2SL]]/B228-1)</f>
        <v>3.9876246132691584E-2</v>
      </c>
      <c r="E2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6" s="1"/>
    </row>
    <row r="217" spans="1:7" x14ac:dyDescent="0.25">
      <c r="A217" s="1">
        <v>38626</v>
      </c>
      <c r="B217">
        <v>6638.6</v>
      </c>
      <c r="C217" s="2">
        <f>IF(ISBLANK(B218), "", M2_Seasonally_Adjusted[[#This Row],[M2SL]]/B218-1)</f>
        <v>5.193585997002037E-3</v>
      </c>
      <c r="D217" s="2">
        <f>IF(ISBLANK(B229), "", M2_Seasonally_Adjusted[[#This Row],[M2SL]]/B229-1)</f>
        <v>4.1626786750976752E-2</v>
      </c>
      <c r="E2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7" s="1"/>
    </row>
    <row r="218" spans="1:7" x14ac:dyDescent="0.25">
      <c r="A218" s="1">
        <v>38596</v>
      </c>
      <c r="B218">
        <v>6604.3</v>
      </c>
      <c r="C218" s="2">
        <f>IF(ISBLANK(B219), "", M2_Seasonally_Adjusted[[#This Row],[M2SL]]/B219-1)</f>
        <v>5.1901007579677749E-3</v>
      </c>
      <c r="D218" s="2">
        <f>IF(ISBLANK(B230), "", M2_Seasonally_Adjusted[[#This Row],[M2SL]]/B230-1)</f>
        <v>4.0817613036420619E-2</v>
      </c>
      <c r="E2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8" s="1"/>
    </row>
    <row r="219" spans="1:7" x14ac:dyDescent="0.25">
      <c r="A219" s="1">
        <v>38565</v>
      </c>
      <c r="B219">
        <v>6570.2</v>
      </c>
      <c r="C219" s="2">
        <f>IF(ISBLANK(B220), "", M2_Seasonally_Adjusted[[#This Row],[M2SL]]/B220-1)</f>
        <v>5.0172851592376055E-3</v>
      </c>
      <c r="D219" s="2">
        <f>IF(ISBLANK(B231), "", M2_Seasonally_Adjusted[[#This Row],[M2SL]]/B231-1)</f>
        <v>4.1137134345387016E-2</v>
      </c>
      <c r="E2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9" s="1"/>
    </row>
    <row r="220" spans="1:7" x14ac:dyDescent="0.25">
      <c r="A220" s="1">
        <v>38534</v>
      </c>
      <c r="B220">
        <v>6537.4</v>
      </c>
      <c r="C220" s="2">
        <f>IF(ISBLANK(B221), "", M2_Seasonally_Adjusted[[#This Row],[M2SL]]/B221-1)</f>
        <v>4.857204340741994E-3</v>
      </c>
      <c r="D220" s="2">
        <f>IF(ISBLANK(B232), "", M2_Seasonally_Adjusted[[#This Row],[M2SL]]/B232-1)</f>
        <v>4.0274970959374823E-2</v>
      </c>
      <c r="E2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0" s="1"/>
    </row>
    <row r="221" spans="1:7" x14ac:dyDescent="0.25">
      <c r="A221" s="1">
        <v>38504</v>
      </c>
      <c r="B221">
        <v>6505.8</v>
      </c>
      <c r="C221" s="2">
        <f>IF(ISBLANK(B222), "", M2_Seasonally_Adjusted[[#This Row],[M2SL]]/B222-1)</f>
        <v>5.0206231751965813E-3</v>
      </c>
      <c r="D221" s="2">
        <f>IF(ISBLANK(B233), "", M2_Seasonally_Adjusted[[#This Row],[M2SL]]/B233-1)</f>
        <v>3.7524918268080798E-2</v>
      </c>
      <c r="E2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1" s="1"/>
    </row>
    <row r="222" spans="1:7" x14ac:dyDescent="0.25">
      <c r="A222" s="1">
        <v>38473</v>
      </c>
      <c r="B222">
        <v>6473.3</v>
      </c>
      <c r="C222" s="2">
        <f>IF(ISBLANK(B223), "", M2_Seasonally_Adjusted[[#This Row],[M2SL]]/B223-1)</f>
        <v>2.6952090335972123E-3</v>
      </c>
      <c r="D222" s="2">
        <f>IF(ISBLANK(B234), "", M2_Seasonally_Adjusted[[#This Row],[M2SL]]/B234-1)</f>
        <v>3.2737193088814731E-2</v>
      </c>
      <c r="E2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2" s="1"/>
    </row>
    <row r="223" spans="1:7" x14ac:dyDescent="0.25">
      <c r="A223" s="1">
        <v>38443</v>
      </c>
      <c r="B223">
        <v>6455.9</v>
      </c>
      <c r="C223" s="2">
        <f>IF(ISBLANK(B224), "", M2_Seasonally_Adjusted[[#This Row],[M2SL]]/B224-1)</f>
        <v>2.1732718607863077E-3</v>
      </c>
      <c r="D223" s="2">
        <f>IF(ISBLANK(B235), "", M2_Seasonally_Adjusted[[#This Row],[M2SL]]/B235-1)</f>
        <v>4.2754231812895727E-2</v>
      </c>
      <c r="E2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3" s="1"/>
    </row>
    <row r="224" spans="1:7" x14ac:dyDescent="0.25">
      <c r="A224" s="1">
        <v>38412</v>
      </c>
      <c r="B224">
        <v>6441.9</v>
      </c>
      <c r="C224" s="2">
        <f>IF(ISBLANK(B225), "", M2_Seasonally_Adjusted[[#This Row],[M2SL]]/B225-1)</f>
        <v>1.414625046635809E-3</v>
      </c>
      <c r="D224" s="2">
        <f>IF(ISBLANK(B236), "", M2_Seasonally_Adjusted[[#This Row],[M2SL]]/B236-1)</f>
        <v>4.744638298564241E-2</v>
      </c>
      <c r="E2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4" s="1"/>
    </row>
    <row r="225" spans="1:7" x14ac:dyDescent="0.25">
      <c r="A225" s="1">
        <v>38384</v>
      </c>
      <c r="B225">
        <v>6432.8</v>
      </c>
      <c r="C225" s="2">
        <f>IF(ISBLANK(B226), "", M2_Seasonally_Adjusted[[#This Row],[M2SL]]/B226-1)</f>
        <v>1.2919293330220238E-3</v>
      </c>
      <c r="D225" s="2">
        <f>IF(ISBLANK(B237), "", M2_Seasonally_Adjusted[[#This Row],[M2SL]]/B237-1)</f>
        <v>5.209099978738374E-2</v>
      </c>
      <c r="E2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5" s="1"/>
    </row>
    <row r="226" spans="1:7" x14ac:dyDescent="0.25">
      <c r="A226" s="1">
        <v>38353</v>
      </c>
      <c r="B226">
        <v>6424.5</v>
      </c>
      <c r="C226" s="2">
        <f>IF(ISBLANK(B227), "", M2_Seasonally_Adjusted[[#This Row],[M2SL]]/B227-1)</f>
        <v>9.6598787841006839E-4</v>
      </c>
      <c r="D226" s="2">
        <f>IF(ISBLANK(B238), "", M2_Seasonally_Adjusted[[#This Row],[M2SL]]/B238-1)</f>
        <v>5.7443831783392296E-2</v>
      </c>
      <c r="E2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6" s="1"/>
    </row>
    <row r="227" spans="1:7" x14ac:dyDescent="0.25">
      <c r="A227" s="1">
        <v>38322</v>
      </c>
      <c r="B227">
        <v>6418.3</v>
      </c>
      <c r="C227" s="2">
        <f>IF(ISBLANK(B228), "", M2_Seasonally_Adjusted[[#This Row],[M2SL]]/B228-1)</f>
        <v>2.8907153348542991E-3</v>
      </c>
      <c r="D227" s="2">
        <f>IF(ISBLANK(B239), "", M2_Seasonally_Adjusted[[#This Row],[M2SL]]/B239-1)</f>
        <v>5.7851103456232567E-2</v>
      </c>
      <c r="E2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7" s="1"/>
    </row>
    <row r="228" spans="1:7" x14ac:dyDescent="0.25">
      <c r="A228" s="1">
        <v>38292</v>
      </c>
      <c r="B228">
        <v>6399.8</v>
      </c>
      <c r="C228" s="2">
        <f>IF(ISBLANK(B229), "", M2_Seasonally_Adjusted[[#This Row],[M2SL]]/B229-1)</f>
        <v>4.1579715375079651E-3</v>
      </c>
      <c r="D228" s="2">
        <f>IF(ISBLANK(B240), "", M2_Seasonally_Adjusted[[#This Row],[M2SL]]/B240-1)</f>
        <v>5.4489133479428631E-2</v>
      </c>
      <c r="E2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8" s="1"/>
    </row>
    <row r="229" spans="1:7" x14ac:dyDescent="0.25">
      <c r="A229" s="1">
        <v>38261</v>
      </c>
      <c r="B229">
        <v>6373.3</v>
      </c>
      <c r="C229" s="2">
        <f>IF(ISBLANK(B230), "", M2_Seasonally_Adjusted[[#This Row],[M2SL]]/B230-1)</f>
        <v>4.4127149228563312E-3</v>
      </c>
      <c r="D229" s="2">
        <f>IF(ISBLANK(B241), "", M2_Seasonally_Adjusted[[#This Row],[M2SL]]/B241-1)</f>
        <v>5.1075268817204256E-2</v>
      </c>
      <c r="E2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9" s="1"/>
    </row>
    <row r="230" spans="1:7" x14ac:dyDescent="0.25">
      <c r="A230" s="1">
        <v>38231</v>
      </c>
      <c r="B230">
        <v>6345.3</v>
      </c>
      <c r="C230" s="2">
        <f>IF(ISBLANK(B231), "", M2_Seasonally_Adjusted[[#This Row],[M2SL]]/B231-1)</f>
        <v>5.498684752638372E-3</v>
      </c>
      <c r="D230" s="2">
        <f>IF(ISBLANK(B242), "", M2_Seasonally_Adjusted[[#This Row],[M2SL]]/B242-1)</f>
        <v>4.4872217099196421E-2</v>
      </c>
      <c r="E2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0" s="1"/>
    </row>
    <row r="231" spans="1:7" x14ac:dyDescent="0.25">
      <c r="A231" s="1">
        <v>38200</v>
      </c>
      <c r="B231">
        <v>6310.6</v>
      </c>
      <c r="C231" s="2">
        <f>IF(ISBLANK(B232), "", M2_Seasonally_Adjusted[[#This Row],[M2SL]]/B232-1)</f>
        <v>4.1850325414127809E-3</v>
      </c>
      <c r="D231" s="2">
        <f>IF(ISBLANK(B243), "", M2_Seasonally_Adjusted[[#This Row],[M2SL]]/B243-1)</f>
        <v>3.4388932599003441E-2</v>
      </c>
      <c r="E2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1" s="1"/>
    </row>
    <row r="232" spans="1:7" x14ac:dyDescent="0.25">
      <c r="A232" s="1">
        <v>38169</v>
      </c>
      <c r="B232">
        <v>6284.3</v>
      </c>
      <c r="C232" s="2">
        <f>IF(ISBLANK(B233), "", M2_Seasonally_Adjusted[[#This Row],[M2SL]]/B233-1)</f>
        <v>2.200781436886956E-3</v>
      </c>
      <c r="D232" s="2">
        <f>IF(ISBLANK(B244), "", M2_Seasonally_Adjusted[[#This Row],[M2SL]]/B244-1)</f>
        <v>3.9982127194797101E-2</v>
      </c>
      <c r="E2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2" s="1"/>
    </row>
    <row r="233" spans="1:7" x14ac:dyDescent="0.25">
      <c r="A233" s="1">
        <v>38139</v>
      </c>
      <c r="B233">
        <v>6270.5</v>
      </c>
      <c r="C233" s="2">
        <f>IF(ISBLANK(B234), "", M2_Seasonally_Adjusted[[#This Row],[M2SL]]/B234-1)</f>
        <v>3.8289114723744078E-4</v>
      </c>
      <c r="D233" s="2">
        <f>IF(ISBLANK(B245), "", M2_Seasonally_Adjusted[[#This Row],[M2SL]]/B245-1)</f>
        <v>4.5780520346897946E-2</v>
      </c>
      <c r="E2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3" s="1"/>
    </row>
    <row r="234" spans="1:7" x14ac:dyDescent="0.25">
      <c r="A234" s="1">
        <v>38108</v>
      </c>
      <c r="B234">
        <v>6268.1</v>
      </c>
      <c r="C234" s="2">
        <f>IF(ISBLANK(B235), "", M2_Seasonally_Adjusted[[#This Row],[M2SL]]/B235-1)</f>
        <v>1.2420855407675457E-2</v>
      </c>
      <c r="D234" s="2">
        <f>IF(ISBLANK(B246), "", M2_Seasonally_Adjusted[[#This Row],[M2SL]]/B246-1)</f>
        <v>5.181816656318694E-2</v>
      </c>
      <c r="E2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4" s="1"/>
    </row>
    <row r="235" spans="1:7" x14ac:dyDescent="0.25">
      <c r="A235" s="1">
        <v>38078</v>
      </c>
      <c r="B235">
        <v>6191.2</v>
      </c>
      <c r="C235" s="2">
        <f>IF(ISBLANK(B236), "", M2_Seasonally_Adjusted[[#This Row],[M2SL]]/B236-1)</f>
        <v>6.6828181655582686E-3</v>
      </c>
      <c r="D235" s="2">
        <f>IF(ISBLANK(B247), "", M2_Seasonally_Adjusted[[#This Row],[M2SL]]/B247-1)</f>
        <v>4.9569403946565282E-2</v>
      </c>
      <c r="E2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5" s="1"/>
    </row>
    <row r="236" spans="1:7" x14ac:dyDescent="0.25">
      <c r="A236" s="1">
        <v>38047</v>
      </c>
      <c r="B236">
        <v>6150.1</v>
      </c>
      <c r="C236" s="2">
        <f>IF(ISBLANK(B237), "", M2_Seasonally_Adjusted[[#This Row],[M2SL]]/B237-1)</f>
        <v>5.8551265067137148E-3</v>
      </c>
      <c r="D236" s="2">
        <f>IF(ISBLANK(B248), "", M2_Seasonally_Adjusted[[#This Row],[M2SL]]/B248-1)</f>
        <v>4.9254444330706137E-2</v>
      </c>
      <c r="E2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6" s="1"/>
    </row>
    <row r="237" spans="1:7" x14ac:dyDescent="0.25">
      <c r="A237" s="1">
        <v>38018</v>
      </c>
      <c r="B237">
        <v>6114.3</v>
      </c>
      <c r="C237" s="2">
        <f>IF(ISBLANK(B238), "", M2_Seasonally_Adjusted[[#This Row],[M2SL]]/B238-1)</f>
        <v>6.3863056538557839E-3</v>
      </c>
      <c r="D237" s="2">
        <f>IF(ISBLANK(B249), "", M2_Seasonally_Adjusted[[#This Row],[M2SL]]/B249-1)</f>
        <v>4.6843700241409492E-2</v>
      </c>
      <c r="E2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7" s="1"/>
    </row>
    <row r="238" spans="1:7" x14ac:dyDescent="0.25">
      <c r="A238" s="1">
        <v>37987</v>
      </c>
      <c r="B238">
        <v>6075.5</v>
      </c>
      <c r="C238" s="2">
        <f>IF(ISBLANK(B239), "", M2_Seasonally_Adjusted[[#This Row],[M2SL]]/B239-1)</f>
        <v>1.351507260231033E-3</v>
      </c>
      <c r="D238" s="2">
        <f>IF(ISBLANK(B250), "", M2_Seasonally_Adjusted[[#This Row],[M2SL]]/B250-1)</f>
        <v>4.6669882506977123E-2</v>
      </c>
      <c r="E2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8" s="1"/>
    </row>
    <row r="239" spans="1:7" x14ac:dyDescent="0.25">
      <c r="A239" s="1">
        <v>37956</v>
      </c>
      <c r="B239">
        <v>6067.3</v>
      </c>
      <c r="C239" s="2">
        <f>IF(ISBLANK(B240), "", M2_Seasonally_Adjusted[[#This Row],[M2SL]]/B240-1)</f>
        <v>-2.9658433705159748E-4</v>
      </c>
      <c r="D239" s="2">
        <f>IF(ISBLANK(B251), "", M2_Seasonally_Adjusted[[#This Row],[M2SL]]/B251-1)</f>
        <v>5.1160776160776189E-2</v>
      </c>
      <c r="E2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9" s="1"/>
    </row>
    <row r="240" spans="1:7" x14ac:dyDescent="0.25">
      <c r="A240" s="1">
        <v>37926</v>
      </c>
      <c r="B240">
        <v>6069.1</v>
      </c>
      <c r="C240" s="2">
        <f>IF(ISBLANK(B241), "", M2_Seasonally_Adjusted[[#This Row],[M2SL]]/B241-1)</f>
        <v>9.0705191635342963E-4</v>
      </c>
      <c r="D240" s="2">
        <f>IF(ISBLANK(B252), "", M2_Seasonally_Adjusted[[#This Row],[M2SL]]/B252-1)</f>
        <v>5.5385524988696755E-2</v>
      </c>
      <c r="E2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0" s="1"/>
    </row>
    <row r="241" spans="1:7" x14ac:dyDescent="0.25">
      <c r="A241" s="1">
        <v>37895</v>
      </c>
      <c r="B241">
        <v>6063.6</v>
      </c>
      <c r="C241" s="2">
        <f>IF(ISBLANK(B242), "", M2_Seasonally_Adjusted[[#This Row],[M2SL]]/B242-1)</f>
        <v>-1.5149519167434455E-3</v>
      </c>
      <c r="D241" s="2">
        <f>IF(ISBLANK(B253), "", M2_Seasonally_Adjusted[[#This Row],[M2SL]]/B253-1)</f>
        <v>6.3714827029682342E-2</v>
      </c>
      <c r="E2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1" s="1"/>
    </row>
    <row r="242" spans="1:7" x14ac:dyDescent="0.25">
      <c r="A242" s="1">
        <v>37865</v>
      </c>
      <c r="B242">
        <v>6072.8</v>
      </c>
      <c r="C242" s="2">
        <f>IF(ISBLANK(B243), "", M2_Seasonally_Adjusted[[#This Row],[M2SL]]/B243-1)</f>
        <v>-4.5895620246525493E-3</v>
      </c>
      <c r="D242" s="2">
        <f>IF(ISBLANK(B254), "", M2_Seasonally_Adjusted[[#This Row],[M2SL]]/B254-1)</f>
        <v>7.3691654879773694E-2</v>
      </c>
      <c r="E2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2" s="1"/>
    </row>
    <row r="243" spans="1:7" x14ac:dyDescent="0.25">
      <c r="A243" s="1">
        <v>37834</v>
      </c>
      <c r="B243">
        <v>6100.8</v>
      </c>
      <c r="C243" s="2">
        <f>IF(ISBLANK(B244), "", M2_Seasonally_Adjusted[[#This Row],[M2SL]]/B244-1)</f>
        <v>9.6149072434508209E-3</v>
      </c>
      <c r="D243" s="2">
        <f>IF(ISBLANK(B255), "", M2_Seasonally_Adjusted[[#This Row],[M2SL]]/B255-1)</f>
        <v>8.3315576390368573E-2</v>
      </c>
      <c r="E2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3" s="1"/>
    </row>
    <row r="244" spans="1:7" x14ac:dyDescent="0.25">
      <c r="A244" s="1">
        <v>37803</v>
      </c>
      <c r="B244">
        <v>6042.7</v>
      </c>
      <c r="C244" s="2">
        <f>IF(ISBLANK(B245), "", M2_Seasonally_Adjusted[[#This Row],[M2SL]]/B245-1)</f>
        <v>7.7885256837890715E-3</v>
      </c>
      <c r="D244" s="2">
        <f>IF(ISBLANK(B256), "", M2_Seasonally_Adjusted[[#This Row],[M2SL]]/B256-1)</f>
        <v>8.1157968188080298E-2</v>
      </c>
      <c r="E2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4" s="1"/>
    </row>
    <row r="245" spans="1:7" x14ac:dyDescent="0.25">
      <c r="A245" s="1">
        <v>37773</v>
      </c>
      <c r="B245">
        <v>5996</v>
      </c>
      <c r="C245" s="2">
        <f>IF(ISBLANK(B246), "", M2_Seasonally_Adjusted[[#This Row],[M2SL]]/B246-1)</f>
        <v>6.1584414276845134E-3</v>
      </c>
      <c r="D245" s="2">
        <f>IF(ISBLANK(B257), "", M2_Seasonally_Adjusted[[#This Row],[M2SL]]/B257-1)</f>
        <v>8.1042098620751846E-2</v>
      </c>
      <c r="E2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5" s="1"/>
    </row>
    <row r="246" spans="1:7" x14ac:dyDescent="0.25">
      <c r="A246" s="1">
        <v>37742</v>
      </c>
      <c r="B246">
        <v>5959.3</v>
      </c>
      <c r="C246" s="2">
        <f>IF(ISBLANK(B247), "", M2_Seasonally_Adjusted[[#This Row],[M2SL]]/B247-1)</f>
        <v>1.0256323319997263E-2</v>
      </c>
      <c r="D246" s="2">
        <f>IF(ISBLANK(B258), "", M2_Seasonally_Adjusted[[#This Row],[M2SL]]/B258-1)</f>
        <v>7.9290047994204471E-2</v>
      </c>
      <c r="E2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6" s="1"/>
    </row>
    <row r="247" spans="1:7" x14ac:dyDescent="0.25">
      <c r="A247" s="1">
        <v>37712</v>
      </c>
      <c r="B247">
        <v>5898.8</v>
      </c>
      <c r="C247" s="2">
        <f>IF(ISBLANK(B248), "", M2_Seasonally_Adjusted[[#This Row],[M2SL]]/B248-1)</f>
        <v>6.3807281536836236E-3</v>
      </c>
      <c r="D247" s="2">
        <f>IF(ISBLANK(B259), "", M2_Seasonally_Adjusted[[#This Row],[M2SL]]/B259-1)</f>
        <v>7.3406849364923588E-2</v>
      </c>
      <c r="E2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7" s="1"/>
    </row>
    <row r="248" spans="1:7" x14ac:dyDescent="0.25">
      <c r="A248" s="1">
        <v>37681</v>
      </c>
      <c r="B248">
        <v>5861.4</v>
      </c>
      <c r="C248" s="2">
        <f>IF(ISBLANK(B249), "", M2_Seasonally_Adjusted[[#This Row],[M2SL]]/B249-1)</f>
        <v>3.5440957419488051E-3</v>
      </c>
      <c r="D248" s="2">
        <f>IF(ISBLANK(B260), "", M2_Seasonally_Adjusted[[#This Row],[M2SL]]/B260-1)</f>
        <v>6.6639976706944104E-2</v>
      </c>
      <c r="E2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8" s="1"/>
    </row>
    <row r="249" spans="1:7" x14ac:dyDescent="0.25">
      <c r="A249" s="1">
        <v>37653</v>
      </c>
      <c r="B249">
        <v>5840.7</v>
      </c>
      <c r="C249" s="2">
        <f>IF(ISBLANK(B250), "", M2_Seasonally_Adjusted[[#This Row],[M2SL]]/B250-1)</f>
        <v>6.2192054577403511E-3</v>
      </c>
      <c r="D249" s="2">
        <f>IF(ISBLANK(B261), "", M2_Seasonally_Adjusted[[#This Row],[M2SL]]/B261-1)</f>
        <v>6.5160302002407411E-2</v>
      </c>
      <c r="E2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9" s="1"/>
    </row>
    <row r="250" spans="1:7" x14ac:dyDescent="0.25">
      <c r="A250" s="1">
        <v>37622</v>
      </c>
      <c r="B250">
        <v>5804.6</v>
      </c>
      <c r="C250" s="2">
        <f>IF(ISBLANK(B251), "", M2_Seasonally_Adjusted[[#This Row],[M2SL]]/B251-1)</f>
        <v>5.6479556479556159E-3</v>
      </c>
      <c r="D250" s="2">
        <f>IF(ISBLANK(B262), "", M2_Seasonally_Adjusted[[#This Row],[M2SL]]/B262-1)</f>
        <v>6.4263581525824565E-2</v>
      </c>
      <c r="E2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0" s="1"/>
    </row>
    <row r="251" spans="1:7" x14ac:dyDescent="0.25">
      <c r="A251" s="1">
        <v>37591</v>
      </c>
      <c r="B251">
        <v>5772</v>
      </c>
      <c r="C251" s="2">
        <f>IF(ISBLANK(B252), "", M2_Seasonally_Adjusted[[#This Row],[M2SL]]/B252-1)</f>
        <v>3.7213508155669039E-3</v>
      </c>
      <c r="D251" s="2">
        <f>IF(ISBLANK(B263), "", M2_Seasonally_Adjusted[[#This Row],[M2SL]]/B263-1)</f>
        <v>6.2240053001582751E-2</v>
      </c>
      <c r="E2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1" s="1"/>
    </row>
    <row r="252" spans="1:7" x14ac:dyDescent="0.25">
      <c r="A252" s="1">
        <v>37561</v>
      </c>
      <c r="B252">
        <v>5750.6</v>
      </c>
      <c r="C252" s="2">
        <f>IF(ISBLANK(B253), "", M2_Seasonally_Adjusted[[#This Row],[M2SL]]/B253-1)</f>
        <v>8.8063995509088944E-3</v>
      </c>
      <c r="D252" s="2">
        <f>IF(ISBLANK(B264), "", M2_Seasonally_Adjusted[[#This Row],[M2SL]]/B264-1)</f>
        <v>6.8725840023788232E-2</v>
      </c>
      <c r="E2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2" s="1"/>
    </row>
    <row r="253" spans="1:7" x14ac:dyDescent="0.25">
      <c r="A253" s="1">
        <v>37530</v>
      </c>
      <c r="B253">
        <v>5700.4</v>
      </c>
      <c r="C253" s="2">
        <f>IF(ISBLANK(B254), "", M2_Seasonally_Adjusted[[#This Row],[M2SL]]/B254-1)</f>
        <v>7.8500707213577936E-3</v>
      </c>
      <c r="D253" s="2">
        <f>IF(ISBLANK(B265), "", M2_Seasonally_Adjusted[[#This Row],[M2SL]]/B265-1)</f>
        <v>6.8070675085720511E-2</v>
      </c>
      <c r="E2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3" s="1"/>
    </row>
    <row r="254" spans="1:7" x14ac:dyDescent="0.25">
      <c r="A254" s="1">
        <v>37500</v>
      </c>
      <c r="B254">
        <v>5656</v>
      </c>
      <c r="C254" s="2">
        <f>IF(ISBLANK(B255), "", M2_Seasonally_Adjusted[[#This Row],[M2SL]]/B255-1)</f>
        <v>4.3326940833865457E-3</v>
      </c>
      <c r="D254" s="2">
        <f>IF(ISBLANK(B266), "", M2_Seasonally_Adjusted[[#This Row],[M2SL]]/B266-1)</f>
        <v>5.7512527110911815E-2</v>
      </c>
      <c r="E2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4" s="1"/>
    </row>
    <row r="255" spans="1:7" x14ac:dyDescent="0.25">
      <c r="A255" s="1">
        <v>37469</v>
      </c>
      <c r="B255">
        <v>5631.6</v>
      </c>
      <c r="C255" s="2">
        <f>IF(ISBLANK(B256), "", M2_Seasonally_Adjusted[[#This Row],[M2SL]]/B256-1)</f>
        <v>7.604086525558662E-3</v>
      </c>
      <c r="D255" s="2">
        <f>IF(ISBLANK(B267), "", M2_Seasonally_Adjusted[[#This Row],[M2SL]]/B267-1)</f>
        <v>7.5307416176582986E-2</v>
      </c>
      <c r="E2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5" s="1"/>
    </row>
    <row r="256" spans="1:7" x14ac:dyDescent="0.25">
      <c r="A256" s="1">
        <v>37438</v>
      </c>
      <c r="B256">
        <v>5589.1</v>
      </c>
      <c r="C256" s="2">
        <f>IF(ISBLANK(B257), "", M2_Seasonally_Adjusted[[#This Row],[M2SL]]/B257-1)</f>
        <v>7.6805192463715866E-3</v>
      </c>
      <c r="D256" s="2">
        <f>IF(ISBLANK(B268), "", M2_Seasonally_Adjusted[[#This Row],[M2SL]]/B268-1)</f>
        <v>7.4124610831379556E-2</v>
      </c>
      <c r="E2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6" s="1"/>
    </row>
    <row r="257" spans="1:7" x14ac:dyDescent="0.25">
      <c r="A257" s="1">
        <v>37408</v>
      </c>
      <c r="B257">
        <v>5546.5</v>
      </c>
      <c r="C257" s="2">
        <f>IF(ISBLANK(B258), "", M2_Seasonally_Adjusted[[#This Row],[M2SL]]/B258-1)</f>
        <v>4.5277551390021653E-3</v>
      </c>
      <c r="D257" s="2">
        <f>IF(ISBLANK(B269), "", M2_Seasonally_Adjusted[[#This Row],[M2SL]]/B269-1)</f>
        <v>7.2098192712863662E-2</v>
      </c>
      <c r="E2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7" s="1"/>
    </row>
    <row r="258" spans="1:7" x14ac:dyDescent="0.25">
      <c r="A258" s="1">
        <v>37377</v>
      </c>
      <c r="B258">
        <v>5521.5</v>
      </c>
      <c r="C258" s="2">
        <f>IF(ISBLANK(B259), "", M2_Seasonally_Adjusted[[#This Row],[M2SL]]/B259-1)</f>
        <v>4.7494267933181344E-3</v>
      </c>
      <c r="D258" s="2">
        <f>IF(ISBLANK(B270), "", M2_Seasonally_Adjusted[[#This Row],[M2SL]]/B270-1)</f>
        <v>7.5686732904734155E-2</v>
      </c>
      <c r="E2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8" s="1"/>
    </row>
    <row r="259" spans="1:7" x14ac:dyDescent="0.25">
      <c r="A259" s="1">
        <v>37347</v>
      </c>
      <c r="B259">
        <v>5495.4</v>
      </c>
      <c r="C259" s="2">
        <f>IF(ISBLANK(B260), "", M2_Seasonally_Adjusted[[#This Row],[M2SL]]/B260-1)</f>
        <v>3.6395399621413915E-5</v>
      </c>
      <c r="D259" s="2">
        <f>IF(ISBLANK(B271), "", M2_Seasonally_Adjusted[[#This Row],[M2SL]]/B271-1)</f>
        <v>6.9997468798068452E-2</v>
      </c>
      <c r="E2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9" s="1"/>
    </row>
    <row r="260" spans="1:7" x14ac:dyDescent="0.25">
      <c r="A260" s="1">
        <v>37316</v>
      </c>
      <c r="B260">
        <v>5495.2</v>
      </c>
      <c r="C260" s="2">
        <f>IF(ISBLANK(B261), "", M2_Seasonally_Adjusted[[#This Row],[M2SL]]/B261-1)</f>
        <v>2.1519495203705663E-3</v>
      </c>
      <c r="D260" s="2">
        <f>IF(ISBLANK(B272), "", M2_Seasonally_Adjusted[[#This Row],[M2SL]]/B272-1)</f>
        <v>8.3438485804416374E-2</v>
      </c>
      <c r="E2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0" s="1"/>
    </row>
    <row r="261" spans="1:7" x14ac:dyDescent="0.25">
      <c r="A261" s="1">
        <v>37288</v>
      </c>
      <c r="B261">
        <v>5483.4</v>
      </c>
      <c r="C261" s="2">
        <f>IF(ISBLANK(B262), "", M2_Seasonally_Adjusted[[#This Row],[M2SL]]/B262-1)</f>
        <v>5.3721053886066628E-3</v>
      </c>
      <c r="D261" s="2">
        <f>IF(ISBLANK(B273), "", M2_Seasonally_Adjusted[[#This Row],[M2SL]]/B273-1)</f>
        <v>9.3596059113300267E-2</v>
      </c>
      <c r="E2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1" s="1"/>
    </row>
    <row r="262" spans="1:7" x14ac:dyDescent="0.25">
      <c r="A262" s="1">
        <v>37257</v>
      </c>
      <c r="B262">
        <v>5454.1</v>
      </c>
      <c r="C262" s="2">
        <f>IF(ISBLANK(B263), "", M2_Seasonally_Adjusted[[#This Row],[M2SL]]/B263-1)</f>
        <v>3.7358754462806232E-3</v>
      </c>
      <c r="D262" s="2">
        <f>IF(ISBLANK(B274), "", M2_Seasonally_Adjusted[[#This Row],[M2SL]]/B274-1)</f>
        <v>9.6147275760194661E-2</v>
      </c>
      <c r="E2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2" s="1"/>
    </row>
    <row r="263" spans="1:7" x14ac:dyDescent="0.25">
      <c r="A263" s="1">
        <v>37226</v>
      </c>
      <c r="B263">
        <v>5433.8</v>
      </c>
      <c r="C263" s="2">
        <f>IF(ISBLANK(B264), "", M2_Seasonally_Adjusted[[#This Row],[M2SL]]/B264-1)</f>
        <v>9.849836455545713E-3</v>
      </c>
      <c r="D263" s="2">
        <f>IF(ISBLANK(B275), "", M2_Seasonally_Adjusted[[#This Row],[M2SL]]/B275-1)</f>
        <v>0.10330964467005077</v>
      </c>
      <c r="E2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3" s="1"/>
    </row>
    <row r="264" spans="1:7" x14ac:dyDescent="0.25">
      <c r="A264" s="1">
        <v>37196</v>
      </c>
      <c r="B264">
        <v>5380.8</v>
      </c>
      <c r="C264" s="2">
        <f>IF(ISBLANK(B265), "", M2_Seasonally_Adjusted[[#This Row],[M2SL]]/B265-1)</f>
        <v>8.1879672481308674E-3</v>
      </c>
      <c r="D264" s="2">
        <f>IF(ISBLANK(B276), "", M2_Seasonally_Adjusted[[#This Row],[M2SL]]/B276-1)</f>
        <v>0.10255517078868093</v>
      </c>
      <c r="E2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4" s="1"/>
    </row>
    <row r="265" spans="1:7" x14ac:dyDescent="0.25">
      <c r="A265" s="1">
        <v>37165</v>
      </c>
      <c r="B265">
        <v>5337.1</v>
      </c>
      <c r="C265" s="2">
        <f>IF(ISBLANK(B266), "", M2_Seasonally_Adjusted[[#This Row],[M2SL]]/B266-1)</f>
        <v>-2.1127813925658767E-3</v>
      </c>
      <c r="D265" s="2">
        <f>IF(ISBLANK(B277), "", M2_Seasonally_Adjusted[[#This Row],[M2SL]]/B277-1)</f>
        <v>9.6093814178920711E-2</v>
      </c>
      <c r="E2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5" s="1"/>
    </row>
    <row r="266" spans="1:7" x14ac:dyDescent="0.25">
      <c r="A266" s="1">
        <v>37135</v>
      </c>
      <c r="B266">
        <v>5348.4</v>
      </c>
      <c r="C266" s="2">
        <f>IF(ISBLANK(B267), "", M2_Seasonally_Adjusted[[#This Row],[M2SL]]/B267-1)</f>
        <v>2.1232719773925046E-2</v>
      </c>
      <c r="D266" s="2">
        <f>IF(ISBLANK(B278), "", M2_Seasonally_Adjusted[[#This Row],[M2SL]]/B278-1)</f>
        <v>0.10203577021346733</v>
      </c>
      <c r="E2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2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6" s="1"/>
    </row>
    <row r="267" spans="1:7" x14ac:dyDescent="0.25">
      <c r="A267" s="1">
        <v>37104</v>
      </c>
      <c r="B267">
        <v>5237.2</v>
      </c>
      <c r="C267" s="2">
        <f>IF(ISBLANK(B268), "", M2_Seasonally_Adjusted[[#This Row],[M2SL]]/B268-1)</f>
        <v>6.4957527770304058E-3</v>
      </c>
      <c r="D267" s="2">
        <f>IF(ISBLANK(B279), "", M2_Seasonally_Adjusted[[#This Row],[M2SL]]/B279-1)</f>
        <v>8.7119875454073625E-2</v>
      </c>
      <c r="E2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7" s="1"/>
    </row>
    <row r="268" spans="1:7" x14ac:dyDescent="0.25">
      <c r="A268" s="1">
        <v>37073</v>
      </c>
      <c r="B268">
        <v>5203.3999999999996</v>
      </c>
      <c r="C268" s="2">
        <f>IF(ISBLANK(B269), "", M2_Seasonally_Adjusted[[#This Row],[M2SL]]/B269-1)</f>
        <v>5.7794529815404783E-3</v>
      </c>
      <c r="D268" s="2">
        <f>IF(ISBLANK(B280), "", M2_Seasonally_Adjusted[[#This Row],[M2SL]]/B280-1)</f>
        <v>8.6440890299411155E-2</v>
      </c>
      <c r="E2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8" s="1"/>
    </row>
    <row r="269" spans="1:7" x14ac:dyDescent="0.25">
      <c r="A269" s="1">
        <v>37043</v>
      </c>
      <c r="B269">
        <v>5173.5</v>
      </c>
      <c r="C269" s="2">
        <f>IF(ISBLANK(B270), "", M2_Seasonally_Adjusted[[#This Row],[M2SL]]/B270-1)</f>
        <v>7.8901227352425884E-3</v>
      </c>
      <c r="D269" s="2">
        <f>IF(ISBLANK(B281), "", M2_Seasonally_Adjusted[[#This Row],[M2SL]]/B281-1)</f>
        <v>8.4182069659248127E-2</v>
      </c>
      <c r="E2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9" s="1"/>
    </row>
    <row r="270" spans="1:7" x14ac:dyDescent="0.25">
      <c r="A270" s="1">
        <v>37012</v>
      </c>
      <c r="B270">
        <v>5133</v>
      </c>
      <c r="C270" s="2">
        <f>IF(ISBLANK(B271), "", M2_Seasonally_Adjusted[[#This Row],[M2SL]]/B271-1)</f>
        <v>-5.6465273856576292E-4</v>
      </c>
      <c r="D270" s="2">
        <f>IF(ISBLANK(B282), "", M2_Seasonally_Adjusted[[#This Row],[M2SL]]/B282-1)</f>
        <v>7.9745051431456382E-2</v>
      </c>
      <c r="E2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0" s="1"/>
    </row>
    <row r="271" spans="1:7" x14ac:dyDescent="0.25">
      <c r="A271" s="1">
        <v>36982</v>
      </c>
      <c r="B271">
        <v>5135.8999999999996</v>
      </c>
      <c r="C271" s="2">
        <f>IF(ISBLANK(B272), "", M2_Seasonally_Adjusted[[#This Row],[M2SL]]/B272-1)</f>
        <v>1.2598580441640417E-2</v>
      </c>
      <c r="D271" s="2">
        <f>IF(ISBLANK(B283), "", M2_Seasonally_Adjusted[[#This Row],[M2SL]]/B283-1)</f>
        <v>7.7589643524055063E-2</v>
      </c>
      <c r="E2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1" s="1"/>
    </row>
    <row r="272" spans="1:7" x14ac:dyDescent="0.25">
      <c r="A272" s="1">
        <v>36951</v>
      </c>
      <c r="B272">
        <v>5072</v>
      </c>
      <c r="C272" s="2">
        <f>IF(ISBLANK(B273), "", M2_Seasonally_Adjusted[[#This Row],[M2SL]]/B273-1)</f>
        <v>1.1547436229831787E-2</v>
      </c>
      <c r="D272" s="2">
        <f>IF(ISBLANK(B284), "", M2_Seasonally_Adjusted[[#This Row],[M2SL]]/B284-1)</f>
        <v>7.6812024967092718E-2</v>
      </c>
      <c r="E2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2" s="1"/>
    </row>
    <row r="273" spans="1:7" x14ac:dyDescent="0.25">
      <c r="A273" s="1">
        <v>36923</v>
      </c>
      <c r="B273">
        <v>5014.1000000000004</v>
      </c>
      <c r="C273" s="2">
        <f>IF(ISBLANK(B274), "", M2_Seasonally_Adjusted[[#This Row],[M2SL]]/B274-1)</f>
        <v>7.7175070844304194E-3</v>
      </c>
      <c r="D273" s="2">
        <f>IF(ISBLANK(B285), "", M2_Seasonally_Adjusted[[#This Row],[M2SL]]/B285-1)</f>
        <v>7.1526264050946864E-2</v>
      </c>
      <c r="E2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3" s="1"/>
    </row>
    <row r="274" spans="1:7" x14ac:dyDescent="0.25">
      <c r="A274" s="1">
        <v>36892</v>
      </c>
      <c r="B274">
        <v>4975.7</v>
      </c>
      <c r="C274" s="2">
        <f>IF(ISBLANK(B275), "", M2_Seasonally_Adjusted[[#This Row],[M2SL]]/B275-1)</f>
        <v>1.029441624365468E-2</v>
      </c>
      <c r="D274" s="2">
        <f>IF(ISBLANK(B286), "", M2_Seasonally_Adjusted[[#This Row],[M2SL]]/B286-1)</f>
        <v>6.6328061377566305E-2</v>
      </c>
      <c r="E2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4" s="1"/>
    </row>
    <row r="275" spans="1:7" x14ac:dyDescent="0.25">
      <c r="A275" s="1">
        <v>36861</v>
      </c>
      <c r="B275">
        <v>4925</v>
      </c>
      <c r="C275" s="2">
        <f>IF(ISBLANK(B276), "", M2_Seasonally_Adjusted[[#This Row],[M2SL]]/B276-1)</f>
        <v>9.1592729955125574E-3</v>
      </c>
      <c r="D275" s="2">
        <f>IF(ISBLANK(B287), "", M2_Seasonally_Adjusted[[#This Row],[M2SL]]/B287-1)</f>
        <v>6.1880120741699018E-2</v>
      </c>
      <c r="E2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5" s="1"/>
    </row>
    <row r="276" spans="1:7" x14ac:dyDescent="0.25">
      <c r="A276" s="1">
        <v>36831</v>
      </c>
      <c r="B276">
        <v>4880.3</v>
      </c>
      <c r="C276" s="2">
        <f>IF(ISBLANK(B277), "", M2_Seasonally_Adjusted[[#This Row],[M2SL]]/B277-1)</f>
        <v>2.2796352583587254E-3</v>
      </c>
      <c r="D276" s="2">
        <f>IF(ISBLANK(B288), "", M2_Seasonally_Adjusted[[#This Row],[M2SL]]/B288-1)</f>
        <v>5.8518598850450187E-2</v>
      </c>
      <c r="E2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6" s="1"/>
    </row>
    <row r="277" spans="1:7" x14ac:dyDescent="0.25">
      <c r="A277" s="1">
        <v>36800</v>
      </c>
      <c r="B277">
        <v>4869.2</v>
      </c>
      <c r="C277" s="2">
        <f>IF(ISBLANK(B278), "", M2_Seasonally_Adjusted[[#This Row],[M2SL]]/B278-1)</f>
        <v>3.2967938679633324E-3</v>
      </c>
      <c r="D277" s="2">
        <f>IF(ISBLANK(B289), "", M2_Seasonally_Adjusted[[#This Row],[M2SL]]/B289-1)</f>
        <v>6.0481324185995833E-2</v>
      </c>
      <c r="E2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7" s="1"/>
    </row>
    <row r="278" spans="1:7" x14ac:dyDescent="0.25">
      <c r="A278" s="1">
        <v>36770</v>
      </c>
      <c r="B278">
        <v>4853.2</v>
      </c>
      <c r="C278" s="2">
        <f>IF(ISBLANK(B279), "", M2_Seasonally_Adjusted[[#This Row],[M2SL]]/B279-1)</f>
        <v>7.4104826154643977E-3</v>
      </c>
      <c r="D278" s="2">
        <f>IF(ISBLANK(B290), "", M2_Seasonally_Adjusted[[#This Row],[M2SL]]/B290-1)</f>
        <v>6.2504104910567682E-2</v>
      </c>
      <c r="E2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8" s="1"/>
    </row>
    <row r="279" spans="1:7" x14ac:dyDescent="0.25">
      <c r="A279" s="1">
        <v>36739</v>
      </c>
      <c r="B279">
        <v>4817.5</v>
      </c>
      <c r="C279" s="2">
        <f>IF(ISBLANK(B280), "", M2_Seasonally_Adjusted[[#This Row],[M2SL]]/B280-1)</f>
        <v>5.8671232304674525E-3</v>
      </c>
      <c r="D279" s="2">
        <f>IF(ISBLANK(B291), "", M2_Seasonally_Adjusted[[#This Row],[M2SL]]/B291-1)</f>
        <v>5.8395764219961732E-2</v>
      </c>
      <c r="E2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9" s="1"/>
    </row>
    <row r="280" spans="1:7" x14ac:dyDescent="0.25">
      <c r="A280" s="1">
        <v>36708</v>
      </c>
      <c r="B280">
        <v>4789.3999999999996</v>
      </c>
      <c r="C280" s="2">
        <f>IF(ISBLANK(B281), "", M2_Seasonally_Adjusted[[#This Row],[M2SL]]/B281-1)</f>
        <v>3.6883356385430943E-3</v>
      </c>
      <c r="D280" s="2">
        <f>IF(ISBLANK(B292), "", M2_Seasonally_Adjusted[[#This Row],[M2SL]]/B292-1)</f>
        <v>5.6213474473481018E-2</v>
      </c>
      <c r="E2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0" s="1"/>
    </row>
    <row r="281" spans="1:7" x14ac:dyDescent="0.25">
      <c r="A281" s="1">
        <v>36678</v>
      </c>
      <c r="B281">
        <v>4771.8</v>
      </c>
      <c r="C281" s="2">
        <f>IF(ISBLANK(B282), "", M2_Seasonally_Adjusted[[#This Row],[M2SL]]/B282-1)</f>
        <v>3.7653295189215008E-3</v>
      </c>
      <c r="D281" s="2">
        <f>IF(ISBLANK(B293), "", M2_Seasonally_Adjusted[[#This Row],[M2SL]]/B293-1)</f>
        <v>5.8706070287539935E-2</v>
      </c>
      <c r="E2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1" s="1"/>
    </row>
    <row r="282" spans="1:7" x14ac:dyDescent="0.25">
      <c r="A282" s="1">
        <v>36647</v>
      </c>
      <c r="B282">
        <v>4753.8999999999996</v>
      </c>
      <c r="C282" s="2">
        <f>IF(ISBLANK(B283), "", M2_Seasonally_Adjusted[[#This Row],[M2SL]]/B283-1)</f>
        <v>-2.5597448647742826E-3</v>
      </c>
      <c r="D282" s="2">
        <f>IF(ISBLANK(B294), "", M2_Seasonally_Adjusted[[#This Row],[M2SL]]/B294-1)</f>
        <v>5.9884511626869807E-2</v>
      </c>
      <c r="E2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2" s="1"/>
    </row>
    <row r="283" spans="1:7" x14ac:dyDescent="0.25">
      <c r="A283" s="1">
        <v>36617</v>
      </c>
      <c r="B283">
        <v>4766.1000000000004</v>
      </c>
      <c r="C283" s="2">
        <f>IF(ISBLANK(B284), "", M2_Seasonally_Adjusted[[#This Row],[M2SL]]/B284-1)</f>
        <v>1.186786123731487E-2</v>
      </c>
      <c r="D283" s="2">
        <f>IF(ISBLANK(B295), "", M2_Seasonally_Adjusted[[#This Row],[M2SL]]/B295-1)</f>
        <v>6.8464590759298005E-2</v>
      </c>
      <c r="E2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3" s="1"/>
    </row>
    <row r="284" spans="1:7" x14ac:dyDescent="0.25">
      <c r="A284" s="1">
        <v>36586</v>
      </c>
      <c r="B284">
        <v>4710.2</v>
      </c>
      <c r="C284" s="2">
        <f>IF(ISBLANK(B285), "", M2_Seasonally_Adjusted[[#This Row],[M2SL]]/B285-1)</f>
        <v>6.5820404325340753E-3</v>
      </c>
      <c r="D284" s="2">
        <f>IF(ISBLANK(B296), "", M2_Seasonally_Adjusted[[#This Row],[M2SL]]/B296-1)</f>
        <v>6.2746779179170042E-2</v>
      </c>
      <c r="E2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4" s="1"/>
    </row>
    <row r="285" spans="1:7" x14ac:dyDescent="0.25">
      <c r="A285" s="1">
        <v>36557</v>
      </c>
      <c r="B285">
        <v>4679.3999999999996</v>
      </c>
      <c r="C285" s="2">
        <f>IF(ISBLANK(B286), "", M2_Seasonally_Adjusted[[#This Row],[M2SL]]/B286-1)</f>
        <v>2.8288543140027045E-3</v>
      </c>
      <c r="D285" s="2">
        <f>IF(ISBLANK(B297), "", M2_Seasonally_Adjusted[[#This Row],[M2SL]]/B297-1)</f>
        <v>5.7419835943325781E-2</v>
      </c>
      <c r="E2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5" s="1"/>
    </row>
    <row r="286" spans="1:7" x14ac:dyDescent="0.25">
      <c r="A286" s="1">
        <v>36526</v>
      </c>
      <c r="B286">
        <v>4666.2</v>
      </c>
      <c r="C286" s="2">
        <f>IF(ISBLANK(B287), "", M2_Seasonally_Adjusted[[#This Row],[M2SL]]/B287-1)</f>
        <v>6.0802069857697205E-3</v>
      </c>
      <c r="D286" s="2">
        <f>IF(ISBLANK(B298), "", M2_Seasonally_Adjusted[[#This Row],[M2SL]]/B298-1)</f>
        <v>5.9873710988960882E-2</v>
      </c>
      <c r="E2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6" s="1"/>
    </row>
    <row r="287" spans="1:7" x14ac:dyDescent="0.25">
      <c r="A287" s="1">
        <v>36495</v>
      </c>
      <c r="B287">
        <v>4638</v>
      </c>
      <c r="C287" s="2">
        <f>IF(ISBLANK(B288), "", M2_Seasonally_Adjusted[[#This Row],[M2SL]]/B288-1)</f>
        <v>5.9646459169286903E-3</v>
      </c>
      <c r="D287" s="2">
        <f>IF(ISBLANK(B299), "", M2_Seasonally_Adjusted[[#This Row],[M2SL]]/B299-1)</f>
        <v>6.0065825562260144E-2</v>
      </c>
      <c r="E2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7" s="1"/>
    </row>
    <row r="288" spans="1:7" x14ac:dyDescent="0.25">
      <c r="A288" s="1">
        <v>36465</v>
      </c>
      <c r="B288">
        <v>4610.5</v>
      </c>
      <c r="C288" s="2">
        <f>IF(ISBLANK(B289), "", M2_Seasonally_Adjusted[[#This Row],[M2SL]]/B289-1)</f>
        <v>4.1380812370686026E-3</v>
      </c>
      <c r="D288" s="2">
        <f>IF(ISBLANK(B300), "", M2_Seasonally_Adjusted[[#This Row],[M2SL]]/B300-1)</f>
        <v>6.0762930241119228E-2</v>
      </c>
      <c r="E2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8" s="1"/>
    </row>
    <row r="289" spans="1:7" x14ac:dyDescent="0.25">
      <c r="A289" s="1">
        <v>36434</v>
      </c>
      <c r="B289">
        <v>4591.5</v>
      </c>
      <c r="C289" s="2">
        <f>IF(ISBLANK(B290), "", M2_Seasonally_Adjusted[[#This Row],[M2SL]]/B290-1)</f>
        <v>5.2104998139108627E-3</v>
      </c>
      <c r="D289" s="2">
        <f>IF(ISBLANK(B301), "", M2_Seasonally_Adjusted[[#This Row],[M2SL]]/B301-1)</f>
        <v>6.5882025210669326E-2</v>
      </c>
      <c r="E2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9" s="1"/>
    </row>
    <row r="290" spans="1:7" x14ac:dyDescent="0.25">
      <c r="A290" s="1">
        <v>36404</v>
      </c>
      <c r="B290">
        <v>4567.7</v>
      </c>
      <c r="C290" s="2">
        <f>IF(ISBLANK(B291), "", M2_Seasonally_Adjusted[[#This Row],[M2SL]]/B291-1)</f>
        <v>3.5151701562052828E-3</v>
      </c>
      <c r="D290" s="2">
        <f>IF(ISBLANK(B302), "", M2_Seasonally_Adjusted[[#This Row],[M2SL]]/B302-1)</f>
        <v>7.0320554878620101E-2</v>
      </c>
      <c r="E2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0" s="1"/>
    </row>
    <row r="291" spans="1:7" x14ac:dyDescent="0.25">
      <c r="A291" s="1">
        <v>36373</v>
      </c>
      <c r="B291">
        <v>4551.7</v>
      </c>
      <c r="C291" s="2">
        <f>IF(ISBLANK(B292), "", M2_Seasonally_Adjusted[[#This Row],[M2SL]]/B292-1)</f>
        <v>3.7931414709448941E-3</v>
      </c>
      <c r="D291" s="2">
        <f>IF(ISBLANK(B303), "", M2_Seasonally_Adjusted[[#This Row],[M2SL]]/B303-1)</f>
        <v>7.6382812684749446E-2</v>
      </c>
      <c r="E2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1" s="1"/>
    </row>
    <row r="292" spans="1:7" x14ac:dyDescent="0.25">
      <c r="A292" s="1">
        <v>36342</v>
      </c>
      <c r="B292">
        <v>4534.5</v>
      </c>
      <c r="C292" s="2">
        <f>IF(ISBLANK(B293), "", M2_Seasonally_Adjusted[[#This Row],[M2SL]]/B293-1)</f>
        <v>6.056975505857265E-3</v>
      </c>
      <c r="D292" s="2">
        <f>IF(ISBLANK(B304), "", M2_Seasonally_Adjusted[[#This Row],[M2SL]]/B304-1)</f>
        <v>7.8666920405347396E-2</v>
      </c>
      <c r="E2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2" s="1"/>
    </row>
    <row r="293" spans="1:7" x14ac:dyDescent="0.25">
      <c r="A293" s="1">
        <v>36312</v>
      </c>
      <c r="B293">
        <v>4507.2</v>
      </c>
      <c r="C293" s="2">
        <f>IF(ISBLANK(B294), "", M2_Seasonally_Adjusted[[#This Row],[M2SL]]/B294-1)</f>
        <v>4.8826165473880856E-3</v>
      </c>
      <c r="D293" s="2">
        <f>IF(ISBLANK(B305), "", M2_Seasonally_Adjusted[[#This Row],[M2SL]]/B305-1)</f>
        <v>7.722090772209067E-2</v>
      </c>
      <c r="E2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3" s="1"/>
    </row>
    <row r="294" spans="1:7" x14ac:dyDescent="0.25">
      <c r="A294" s="1">
        <v>36281</v>
      </c>
      <c r="B294">
        <v>4485.3</v>
      </c>
      <c r="C294" s="2">
        <f>IF(ISBLANK(B295), "", M2_Seasonally_Adjusted[[#This Row],[M2SL]]/B295-1)</f>
        <v>5.5148295110634127E-3</v>
      </c>
      <c r="D294" s="2">
        <f>IF(ISBLANK(B306), "", M2_Seasonally_Adjusted[[#This Row],[M2SL]]/B306-1)</f>
        <v>7.7057919508212613E-2</v>
      </c>
      <c r="E2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4" s="1"/>
    </row>
    <row r="295" spans="1:7" x14ac:dyDescent="0.25">
      <c r="A295" s="1">
        <v>36251</v>
      </c>
      <c r="B295">
        <v>4460.7</v>
      </c>
      <c r="C295" s="2">
        <f>IF(ISBLANK(B296), "", M2_Seasonally_Adjusted[[#This Row],[M2SL]]/B296-1)</f>
        <v>6.4529229936145516E-3</v>
      </c>
      <c r="D295" s="2">
        <f>IF(ISBLANK(B307), "", M2_Seasonally_Adjusted[[#This Row],[M2SL]]/B307-1)</f>
        <v>7.7411719240616295E-2</v>
      </c>
      <c r="E2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5" s="1"/>
    </row>
    <row r="296" spans="1:7" x14ac:dyDescent="0.25">
      <c r="A296" s="1">
        <v>36220</v>
      </c>
      <c r="B296">
        <v>4432.1000000000004</v>
      </c>
      <c r="C296" s="2">
        <f>IF(ISBLANK(B297), "", M2_Seasonally_Adjusted[[#This Row],[M2SL]]/B297-1)</f>
        <v>1.5366189862835444E-3</v>
      </c>
      <c r="D296" s="2">
        <f>IF(ISBLANK(B308), "", M2_Seasonally_Adjusted[[#This Row],[M2SL]]/B308-1)</f>
        <v>7.7242787351432751E-2</v>
      </c>
      <c r="E2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6" s="1"/>
    </row>
    <row r="297" spans="1:7" x14ac:dyDescent="0.25">
      <c r="A297" s="1">
        <v>36192</v>
      </c>
      <c r="B297">
        <v>4425.3</v>
      </c>
      <c r="C297" s="2">
        <f>IF(ISBLANK(B298), "", M2_Seasonally_Adjusted[[#This Row],[M2SL]]/B298-1)</f>
        <v>5.156044155726125E-3</v>
      </c>
      <c r="D297" s="2">
        <f>IF(ISBLANK(B309), "", M2_Seasonally_Adjusted[[#This Row],[M2SL]]/B309-1)</f>
        <v>8.2271515566533893E-2</v>
      </c>
      <c r="E2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7" s="1"/>
    </row>
    <row r="298" spans="1:7" x14ac:dyDescent="0.25">
      <c r="A298" s="1">
        <v>36161</v>
      </c>
      <c r="B298">
        <v>4402.6000000000004</v>
      </c>
      <c r="C298" s="2">
        <f>IF(ISBLANK(B299), "", M2_Seasonally_Adjusted[[#This Row],[M2SL]]/B299-1)</f>
        <v>6.2625708539039149E-3</v>
      </c>
      <c r="D298" s="2">
        <f>IF(ISBLANK(B310), "", M2_Seasonally_Adjusted[[#This Row],[M2SL]]/B310-1)</f>
        <v>8.5400128198806824E-2</v>
      </c>
      <c r="E2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8" s="1"/>
    </row>
    <row r="299" spans="1:7" x14ac:dyDescent="0.25">
      <c r="A299" s="1">
        <v>36130</v>
      </c>
      <c r="B299">
        <v>4375.2</v>
      </c>
      <c r="C299" s="2">
        <f>IF(ISBLANK(B300), "", M2_Seasonally_Adjusted[[#This Row],[M2SL]]/B300-1)</f>
        <v>6.6261733848702598E-3</v>
      </c>
      <c r="D299" s="2">
        <f>IF(ISBLANK(B311), "", M2_Seasonally_Adjusted[[#This Row],[M2SL]]/B311-1)</f>
        <v>8.4876887599494077E-2</v>
      </c>
      <c r="E2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9" s="1"/>
    </row>
    <row r="300" spans="1:7" x14ac:dyDescent="0.25">
      <c r="A300" s="1">
        <v>36100</v>
      </c>
      <c r="B300">
        <v>4346.3999999999996</v>
      </c>
      <c r="C300" s="2">
        <f>IF(ISBLANK(B301), "", M2_Seasonally_Adjusted[[#This Row],[M2SL]]/B301-1)</f>
        <v>8.9839125287276556E-3</v>
      </c>
      <c r="D300" s="2">
        <f>IF(ISBLANK(B312), "", M2_Seasonally_Adjusted[[#This Row],[M2SL]]/B312-1)</f>
        <v>8.2594400717345584E-2</v>
      </c>
      <c r="E3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0" s="1"/>
    </row>
    <row r="301" spans="1:7" x14ac:dyDescent="0.25">
      <c r="A301" s="1">
        <v>36069</v>
      </c>
      <c r="B301">
        <v>4307.7</v>
      </c>
      <c r="C301" s="2">
        <f>IF(ISBLANK(B302), "", M2_Seasonally_Adjusted[[#This Row],[M2SL]]/B302-1)</f>
        <v>9.3963820414282306E-3</v>
      </c>
      <c r="D301" s="2">
        <f>IF(ISBLANK(B313), "", M2_Seasonally_Adjusted[[#This Row],[M2SL]]/B313-1)</f>
        <v>7.9002079002078895E-2</v>
      </c>
      <c r="E3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1" s="1"/>
    </row>
    <row r="302" spans="1:7" x14ac:dyDescent="0.25">
      <c r="A302" s="1">
        <v>36039</v>
      </c>
      <c r="B302">
        <v>4267.6000000000004</v>
      </c>
      <c r="C302" s="2">
        <f>IF(ISBLANK(B303), "", M2_Seasonally_Adjusted[[#This Row],[M2SL]]/B303-1)</f>
        <v>9.1990446236434043E-3</v>
      </c>
      <c r="D302" s="2">
        <f>IF(ISBLANK(B314), "", M2_Seasonally_Adjusted[[#This Row],[M2SL]]/B314-1)</f>
        <v>7.4123480405728692E-2</v>
      </c>
      <c r="E3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2" s="1"/>
    </row>
    <row r="303" spans="1:7" x14ac:dyDescent="0.25">
      <c r="A303" s="1">
        <v>36008</v>
      </c>
      <c r="B303">
        <v>4228.7</v>
      </c>
      <c r="C303" s="2">
        <f>IF(ISBLANK(B304), "", M2_Seasonally_Adjusted[[#This Row],[M2SL]]/B304-1)</f>
        <v>5.9232123316999008E-3</v>
      </c>
      <c r="D303" s="2">
        <f>IF(ISBLANK(B315), "", M2_Seasonally_Adjusted[[#This Row],[M2SL]]/B315-1)</f>
        <v>6.855511194218411E-2</v>
      </c>
      <c r="E3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3" s="1"/>
    </row>
    <row r="304" spans="1:7" x14ac:dyDescent="0.25">
      <c r="A304" s="1">
        <v>35977</v>
      </c>
      <c r="B304">
        <v>4203.8</v>
      </c>
      <c r="C304" s="2">
        <f>IF(ISBLANK(B305), "", M2_Seasonally_Adjusted[[#This Row],[M2SL]]/B305-1)</f>
        <v>4.7083004708299292E-3</v>
      </c>
      <c r="D304" s="2">
        <f>IF(ISBLANK(B316), "", M2_Seasonally_Adjusted[[#This Row],[M2SL]]/B316-1)</f>
        <v>7.1332093070669567E-2</v>
      </c>
      <c r="E3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4" s="1"/>
    </row>
    <row r="305" spans="1:7" x14ac:dyDescent="0.25">
      <c r="A305" s="1">
        <v>35947</v>
      </c>
      <c r="B305">
        <v>4184.1000000000004</v>
      </c>
      <c r="C305" s="2">
        <f>IF(ISBLANK(B306), "", M2_Seasonally_Adjusted[[#This Row],[M2SL]]/B306-1)</f>
        <v>4.7305734319471604E-3</v>
      </c>
      <c r="D305" s="2">
        <f>IF(ISBLANK(B317), "", M2_Seasonally_Adjusted[[#This Row],[M2SL]]/B317-1)</f>
        <v>7.1198156682027669E-2</v>
      </c>
      <c r="E3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5" s="1"/>
    </row>
    <row r="306" spans="1:7" x14ac:dyDescent="0.25">
      <c r="A306" s="1">
        <v>35916</v>
      </c>
      <c r="B306">
        <v>4164.3999999999996</v>
      </c>
      <c r="C306" s="2">
        <f>IF(ISBLANK(B307), "", M2_Seasonally_Adjusted[[#This Row],[M2SL]]/B307-1)</f>
        <v>5.8451282546736483E-3</v>
      </c>
      <c r="D306" s="2">
        <f>IF(ISBLANK(B318), "", M2_Seasonally_Adjusted[[#This Row],[M2SL]]/B318-1)</f>
        <v>7.0760053481435659E-2</v>
      </c>
      <c r="E3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6" s="1"/>
    </row>
    <row r="307" spans="1:7" x14ac:dyDescent="0.25">
      <c r="A307" s="1">
        <v>35886</v>
      </c>
      <c r="B307">
        <v>4140.2</v>
      </c>
      <c r="C307" s="2">
        <f>IF(ISBLANK(B308), "", M2_Seasonally_Adjusted[[#This Row],[M2SL]]/B308-1)</f>
        <v>6.2951170308436222E-3</v>
      </c>
      <c r="D307" s="2">
        <f>IF(ISBLANK(B319), "", M2_Seasonally_Adjusted[[#This Row],[M2SL]]/B319-1)</f>
        <v>6.7887541913850935E-2</v>
      </c>
      <c r="E3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7" s="1"/>
    </row>
    <row r="308" spans="1:7" x14ac:dyDescent="0.25">
      <c r="A308" s="1">
        <v>35855</v>
      </c>
      <c r="B308">
        <v>4114.3</v>
      </c>
      <c r="C308" s="2">
        <f>IF(ISBLANK(B309), "", M2_Seasonally_Adjusted[[#This Row],[M2SL]]/B309-1)</f>
        <v>6.2119396414683781E-3</v>
      </c>
      <c r="D308" s="2">
        <f>IF(ISBLANK(B320), "", M2_Seasonally_Adjusted[[#This Row],[M2SL]]/B320-1)</f>
        <v>6.5549570081840036E-2</v>
      </c>
      <c r="E3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8" s="1"/>
    </row>
    <row r="309" spans="1:7" x14ac:dyDescent="0.25">
      <c r="A309" s="1">
        <v>35827</v>
      </c>
      <c r="B309">
        <v>4088.9</v>
      </c>
      <c r="C309" s="2">
        <f>IF(ISBLANK(B310), "", M2_Seasonally_Adjusted[[#This Row],[M2SL]]/B310-1)</f>
        <v>8.061732656180709E-3</v>
      </c>
      <c r="D309" s="2">
        <f>IF(ISBLANK(B321), "", M2_Seasonally_Adjusted[[#This Row],[M2SL]]/B321-1)</f>
        <v>6.307360320307831E-2</v>
      </c>
      <c r="E3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9" s="1"/>
    </row>
    <row r="310" spans="1:7" x14ac:dyDescent="0.25">
      <c r="A310" s="1">
        <v>35796</v>
      </c>
      <c r="B310">
        <v>4056.2</v>
      </c>
      <c r="C310" s="2">
        <f>IF(ISBLANK(B311), "", M2_Seasonally_Adjusted[[#This Row],[M2SL]]/B311-1)</f>
        <v>5.7774802251480128E-3</v>
      </c>
      <c r="D310" s="2">
        <f>IF(ISBLANK(B322), "", M2_Seasonally_Adjusted[[#This Row],[M2SL]]/B322-1)</f>
        <v>5.7789599958274707E-2</v>
      </c>
      <c r="E3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0" s="1"/>
    </row>
    <row r="311" spans="1:7" x14ac:dyDescent="0.25">
      <c r="A311" s="1">
        <v>35765</v>
      </c>
      <c r="B311">
        <v>4032.9</v>
      </c>
      <c r="C311" s="2">
        <f>IF(ISBLANK(B312), "", M2_Seasonally_Adjusted[[#This Row],[M2SL]]/B312-1)</f>
        <v>4.5083192188901666E-3</v>
      </c>
      <c r="D311" s="2">
        <f>IF(ISBLANK(B323), "", M2_Seasonally_Adjusted[[#This Row],[M2SL]]/B323-1)</f>
        <v>5.6120043995181446E-2</v>
      </c>
      <c r="E3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1" s="1"/>
    </row>
    <row r="312" spans="1:7" x14ac:dyDescent="0.25">
      <c r="A312" s="1">
        <v>35735</v>
      </c>
      <c r="B312">
        <v>4014.8</v>
      </c>
      <c r="C312" s="2">
        <f>IF(ISBLANK(B313), "", M2_Seasonally_Adjusted[[#This Row],[M2SL]]/B313-1)</f>
        <v>5.6358490093428859E-3</v>
      </c>
      <c r="D312" s="2">
        <f>IF(ISBLANK(B324), "", M2_Seasonally_Adjusted[[#This Row],[M2SL]]/B324-1)</f>
        <v>5.789043766962676E-2</v>
      </c>
      <c r="E3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2" s="1"/>
    </row>
    <row r="313" spans="1:7" x14ac:dyDescent="0.25">
      <c r="A313" s="1">
        <v>35704</v>
      </c>
      <c r="B313">
        <v>3992.3</v>
      </c>
      <c r="C313" s="2">
        <f>IF(ISBLANK(B314), "", M2_Seasonally_Adjusted[[#This Row],[M2SL]]/B314-1)</f>
        <v>4.8324985527674613E-3</v>
      </c>
      <c r="D313" s="2">
        <f>IF(ISBLANK(B325), "", M2_Seasonally_Adjusted[[#This Row],[M2SL]]/B325-1)</f>
        <v>5.8179601357082333E-2</v>
      </c>
      <c r="E3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3" s="1"/>
    </row>
    <row r="314" spans="1:7" x14ac:dyDescent="0.25">
      <c r="A314" s="1">
        <v>35674</v>
      </c>
      <c r="B314">
        <v>3973.1</v>
      </c>
      <c r="C314" s="2">
        <f>IF(ISBLANK(B315), "", M2_Seasonally_Adjusted[[#This Row],[M2SL]]/B315-1)</f>
        <v>3.967251225552193E-3</v>
      </c>
      <c r="D314" s="2">
        <f>IF(ISBLANK(B326), "", M2_Seasonally_Adjusted[[#This Row],[M2SL]]/B326-1)</f>
        <v>5.8533596206106431E-2</v>
      </c>
      <c r="E3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4" s="1"/>
    </row>
    <row r="315" spans="1:7" x14ac:dyDescent="0.25">
      <c r="A315" s="1">
        <v>35643</v>
      </c>
      <c r="B315">
        <v>3957.4</v>
      </c>
      <c r="C315" s="2">
        <f>IF(ISBLANK(B316), "", M2_Seasonally_Adjusted[[#This Row],[M2SL]]/B316-1)</f>
        <v>8.5374245011340388E-3</v>
      </c>
      <c r="D315" s="2">
        <f>IF(ISBLANK(B327), "", M2_Seasonally_Adjusted[[#This Row],[M2SL]]/B327-1)</f>
        <v>5.6997863247863378E-2</v>
      </c>
      <c r="E3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5" s="1"/>
    </row>
    <row r="316" spans="1:7" x14ac:dyDescent="0.25">
      <c r="A316" s="1">
        <v>35612</v>
      </c>
      <c r="B316">
        <v>3923.9</v>
      </c>
      <c r="C316" s="2">
        <f>IF(ISBLANK(B317), "", M2_Seasonally_Adjusted[[#This Row],[M2SL]]/B317-1)</f>
        <v>4.5826932923707098E-3</v>
      </c>
      <c r="D316" s="2">
        <f>IF(ISBLANK(B328), "", M2_Seasonally_Adjusted[[#This Row],[M2SL]]/B328-1)</f>
        <v>4.9985282705841572E-2</v>
      </c>
      <c r="E3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6" s="1"/>
    </row>
    <row r="317" spans="1:7" x14ac:dyDescent="0.25">
      <c r="A317" s="1">
        <v>35582</v>
      </c>
      <c r="B317">
        <v>3906</v>
      </c>
      <c r="C317" s="2">
        <f>IF(ISBLANK(B318), "", M2_Seasonally_Adjusted[[#This Row],[M2SL]]/B318-1)</f>
        <v>4.3196544276458138E-3</v>
      </c>
      <c r="D317" s="2">
        <f>IF(ISBLANK(B329), "", M2_Seasonally_Adjusted[[#This Row],[M2SL]]/B329-1)</f>
        <v>4.9294828744123498E-2</v>
      </c>
      <c r="E3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7" s="1"/>
    </row>
    <row r="318" spans="1:7" x14ac:dyDescent="0.25">
      <c r="A318" s="1">
        <v>35551</v>
      </c>
      <c r="B318">
        <v>3889.2</v>
      </c>
      <c r="C318" s="2">
        <f>IF(ISBLANK(B319), "", M2_Seasonally_Adjusted[[#This Row],[M2SL]]/B319-1)</f>
        <v>3.1467629610522074E-3</v>
      </c>
      <c r="D318" s="2">
        <f>IF(ISBLANK(B330), "", M2_Seasonally_Adjusted[[#This Row],[M2SL]]/B330-1)</f>
        <v>4.8414923441880475E-2</v>
      </c>
      <c r="E3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8" s="1"/>
    </row>
    <row r="319" spans="1:7" x14ac:dyDescent="0.25">
      <c r="A319" s="1">
        <v>35521</v>
      </c>
      <c r="B319">
        <v>3877</v>
      </c>
      <c r="C319" s="2">
        <f>IF(ISBLANK(B320), "", M2_Seasonally_Adjusted[[#This Row],[M2SL]]/B320-1)</f>
        <v>4.0919921268001147E-3</v>
      </c>
      <c r="D319" s="2">
        <f>IF(ISBLANK(B331), "", M2_Seasonally_Adjusted[[#This Row],[M2SL]]/B331-1)</f>
        <v>4.8489601644265301E-2</v>
      </c>
      <c r="E3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9" s="1"/>
    </row>
    <row r="320" spans="1:7" x14ac:dyDescent="0.25">
      <c r="A320" s="1">
        <v>35490</v>
      </c>
      <c r="B320">
        <v>3861.2</v>
      </c>
      <c r="C320" s="2">
        <f>IF(ISBLANK(B321), "", M2_Seasonally_Adjusted[[#This Row],[M2SL]]/B321-1)</f>
        <v>3.8738527935937572E-3</v>
      </c>
      <c r="D320" s="2">
        <f>IF(ISBLANK(B332), "", M2_Seasonally_Adjusted[[#This Row],[M2SL]]/B332-1)</f>
        <v>4.7275488893107953E-2</v>
      </c>
      <c r="E3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0" s="1"/>
    </row>
    <row r="321" spans="1:7" x14ac:dyDescent="0.25">
      <c r="A321" s="1">
        <v>35462</v>
      </c>
      <c r="B321">
        <v>3846.3</v>
      </c>
      <c r="C321" s="2">
        <f>IF(ISBLANK(B322), "", M2_Seasonally_Adjusted[[#This Row],[M2SL]]/B322-1)</f>
        <v>3.0511657017682214E-3</v>
      </c>
      <c r="D321" s="2">
        <f>IF(ISBLANK(B333), "", M2_Seasonally_Adjusted[[#This Row],[M2SL]]/B333-1)</f>
        <v>5.0385056529575589E-2</v>
      </c>
      <c r="E3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1" s="1"/>
    </row>
    <row r="322" spans="1:7" x14ac:dyDescent="0.25">
      <c r="A322" s="1">
        <v>35431</v>
      </c>
      <c r="B322">
        <v>3834.6</v>
      </c>
      <c r="C322" s="2">
        <f>IF(ISBLANK(B323), "", M2_Seasonally_Adjusted[[#This Row],[M2SL]]/B323-1)</f>
        <v>4.1900172838214012E-3</v>
      </c>
      <c r="D322" s="2">
        <f>IF(ISBLANK(B334), "", M2_Seasonally_Adjusted[[#This Row],[M2SL]]/B334-1)</f>
        <v>5.1180131034293641E-2</v>
      </c>
      <c r="E3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2" s="1"/>
    </row>
    <row r="323" spans="1:7" x14ac:dyDescent="0.25">
      <c r="A323" s="1">
        <v>35400</v>
      </c>
      <c r="B323">
        <v>3818.6</v>
      </c>
      <c r="C323" s="2">
        <f>IF(ISBLANK(B324), "", M2_Seasonally_Adjusted[[#This Row],[M2SL]]/B324-1)</f>
        <v>6.1921951990724367E-3</v>
      </c>
      <c r="D323" s="2">
        <f>IF(ISBLANK(B335), "", M2_Seasonally_Adjusted[[#This Row],[M2SL]]/B335-1)</f>
        <v>5.2100840336134491E-2</v>
      </c>
      <c r="E3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3" s="1"/>
    </row>
    <row r="324" spans="1:7" x14ac:dyDescent="0.25">
      <c r="A324" s="1">
        <v>35370</v>
      </c>
      <c r="B324">
        <v>3795.1</v>
      </c>
      <c r="C324" s="2">
        <f>IF(ISBLANK(B325), "", M2_Seasonally_Adjusted[[#This Row],[M2SL]]/B325-1)</f>
        <v>5.9107294317217729E-3</v>
      </c>
      <c r="D324" s="2">
        <f>IF(ISBLANK(B336), "", M2_Seasonally_Adjusted[[#This Row],[M2SL]]/B336-1)</f>
        <v>4.8399127047708435E-2</v>
      </c>
      <c r="E3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4" s="1"/>
    </row>
    <row r="325" spans="1:7" x14ac:dyDescent="0.25">
      <c r="A325" s="1">
        <v>35339</v>
      </c>
      <c r="B325">
        <v>3772.8</v>
      </c>
      <c r="C325" s="2">
        <f>IF(ISBLANK(B326), "", M2_Seasonally_Adjusted[[#This Row],[M2SL]]/B326-1)</f>
        <v>5.1686470933021145E-3</v>
      </c>
      <c r="D325" s="2">
        <f>IF(ISBLANK(B337), "", M2_Seasonally_Adjusted[[#This Row],[M2SL]]/B337-1)</f>
        <v>4.4113577240272317E-2</v>
      </c>
      <c r="E3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5" s="1"/>
    </row>
    <row r="326" spans="1:7" x14ac:dyDescent="0.25">
      <c r="A326" s="1">
        <v>35309</v>
      </c>
      <c r="B326">
        <v>3753.4</v>
      </c>
      <c r="C326" s="2">
        <f>IF(ISBLANK(B327), "", M2_Seasonally_Adjusted[[#This Row],[M2SL]]/B327-1)</f>
        <v>2.5106837606838628E-3</v>
      </c>
      <c r="D326" s="2">
        <f>IF(ISBLANK(B338), "", M2_Seasonally_Adjusted[[#This Row],[M2SL]]/B338-1)</f>
        <v>4.2003275866855594E-2</v>
      </c>
      <c r="E3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6" s="1"/>
    </row>
    <row r="327" spans="1:7" x14ac:dyDescent="0.25">
      <c r="A327" s="1">
        <v>35278</v>
      </c>
      <c r="B327">
        <v>3744</v>
      </c>
      <c r="C327" s="2">
        <f>IF(ISBLANK(B328), "", M2_Seasonally_Adjusted[[#This Row],[M2SL]]/B328-1)</f>
        <v>1.8463514489845956E-3</v>
      </c>
      <c r="D327" s="2">
        <f>IF(ISBLANK(B339), "", M2_Seasonally_Adjusted[[#This Row],[M2SL]]/B339-1)</f>
        <v>4.3187517414321475E-2</v>
      </c>
      <c r="E3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7" s="1"/>
    </row>
    <row r="328" spans="1:7" x14ac:dyDescent="0.25">
      <c r="A328" s="1">
        <v>35247</v>
      </c>
      <c r="B328">
        <v>3737.1</v>
      </c>
      <c r="C328" s="2">
        <f>IF(ISBLANK(B329), "", M2_Seasonally_Adjusted[[#This Row],[M2SL]]/B329-1)</f>
        <v>3.9220953660175084E-3</v>
      </c>
      <c r="D328" s="2">
        <f>IF(ISBLANK(B340), "", M2_Seasonally_Adjusted[[#This Row],[M2SL]]/B340-1)</f>
        <v>4.7569658574872387E-2</v>
      </c>
      <c r="E3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8" s="1"/>
    </row>
    <row r="329" spans="1:7" x14ac:dyDescent="0.25">
      <c r="A329" s="1">
        <v>35217</v>
      </c>
      <c r="B329">
        <v>3722.5</v>
      </c>
      <c r="C329" s="2">
        <f>IF(ISBLANK(B330), "", M2_Seasonally_Adjusted[[#This Row],[M2SL]]/B330-1)</f>
        <v>3.4774638775070255E-3</v>
      </c>
      <c r="D329" s="2">
        <f>IF(ISBLANK(B341), "", M2_Seasonally_Adjusted[[#This Row],[M2SL]]/B341-1)</f>
        <v>4.8916565696413006E-2</v>
      </c>
      <c r="E3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9" s="1"/>
    </row>
    <row r="330" spans="1:7" x14ac:dyDescent="0.25">
      <c r="A330" s="1">
        <v>35186</v>
      </c>
      <c r="B330">
        <v>3709.6</v>
      </c>
      <c r="C330" s="2">
        <f>IF(ISBLANK(B331), "", M2_Seasonally_Adjusted[[#This Row],[M2SL]]/B331-1)</f>
        <v>3.2182167293182129E-3</v>
      </c>
      <c r="D330" s="2">
        <f>IF(ISBLANK(B342), "", M2_Seasonally_Adjusted[[#This Row],[M2SL]]/B342-1)</f>
        <v>5.2607684013393108E-2</v>
      </c>
      <c r="E3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0" s="1"/>
    </row>
    <row r="331" spans="1:7" x14ac:dyDescent="0.25">
      <c r="A331" s="1">
        <v>35156</v>
      </c>
      <c r="B331">
        <v>3697.7</v>
      </c>
      <c r="C331" s="2">
        <f>IF(ISBLANK(B332), "", M2_Seasonally_Adjusted[[#This Row],[M2SL]]/B332-1)</f>
        <v>2.9292901895900947E-3</v>
      </c>
      <c r="D331" s="2">
        <f>IF(ISBLANK(B343), "", M2_Seasonally_Adjusted[[#This Row],[M2SL]]/B343-1)</f>
        <v>5.6727251943301304E-2</v>
      </c>
      <c r="E3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1" s="1"/>
    </row>
    <row r="332" spans="1:7" x14ac:dyDescent="0.25">
      <c r="A332" s="1">
        <v>35125</v>
      </c>
      <c r="B332">
        <v>3686.9</v>
      </c>
      <c r="C332" s="2">
        <f>IF(ISBLANK(B333), "", M2_Seasonally_Adjusted[[#This Row],[M2SL]]/B333-1)</f>
        <v>6.8545524059204777E-3</v>
      </c>
      <c r="D332" s="2">
        <f>IF(ISBLANK(B344), "", M2_Seasonally_Adjusted[[#This Row],[M2SL]]/B344-1)</f>
        <v>5.6085474492280518E-2</v>
      </c>
      <c r="E3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2" s="1"/>
    </row>
    <row r="333" spans="1:7" x14ac:dyDescent="0.25">
      <c r="A333" s="1">
        <v>35096</v>
      </c>
      <c r="B333">
        <v>3661.8</v>
      </c>
      <c r="C333" s="2">
        <f>IF(ISBLANK(B334), "", M2_Seasonally_Adjusted[[#This Row],[M2SL]]/B334-1)</f>
        <v>3.8104114696126956E-3</v>
      </c>
      <c r="D333" s="2">
        <f>IF(ISBLANK(B345), "", M2_Seasonally_Adjusted[[#This Row],[M2SL]]/B345-1)</f>
        <v>4.9256425685549665E-2</v>
      </c>
      <c r="E3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3" s="1"/>
    </row>
    <row r="334" spans="1:7" x14ac:dyDescent="0.25">
      <c r="A334" s="1">
        <v>35065</v>
      </c>
      <c r="B334">
        <v>3647.9</v>
      </c>
      <c r="C334" s="2">
        <f>IF(ISBLANK(B335), "", M2_Seasonally_Adjusted[[#This Row],[M2SL]]/B335-1)</f>
        <v>5.0695688111310755E-3</v>
      </c>
      <c r="D334" s="2">
        <f>IF(ISBLANK(B346), "", M2_Seasonally_Adjusted[[#This Row],[M2SL]]/B346-1)</f>
        <v>4.4525254839079098E-2</v>
      </c>
      <c r="E3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4" s="1"/>
    </row>
    <row r="335" spans="1:7" x14ac:dyDescent="0.25">
      <c r="A335" s="1">
        <v>35034</v>
      </c>
      <c r="B335">
        <v>3629.5</v>
      </c>
      <c r="C335" s="2">
        <f>IF(ISBLANK(B336), "", M2_Seasonally_Adjusted[[#This Row],[M2SL]]/B336-1)</f>
        <v>2.6520069615183495E-3</v>
      </c>
      <c r="D335" s="2">
        <f>IF(ISBLANK(B347), "", M2_Seasonally_Adjusted[[#This Row],[M2SL]]/B347-1)</f>
        <v>4.1045204222120102E-2</v>
      </c>
      <c r="E3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5" s="1"/>
    </row>
    <row r="336" spans="1:7" x14ac:dyDescent="0.25">
      <c r="A336" s="1">
        <v>35004</v>
      </c>
      <c r="B336">
        <v>3619.9</v>
      </c>
      <c r="C336" s="2">
        <f>IF(ISBLANK(B337), "", M2_Seasonally_Adjusted[[#This Row],[M2SL]]/B337-1)</f>
        <v>1.7988597996347888E-3</v>
      </c>
      <c r="D336" s="2">
        <f>IF(ISBLANK(B348), "", M2_Seasonally_Adjusted[[#This Row],[M2SL]]/B348-1)</f>
        <v>3.8053452626749307E-2</v>
      </c>
      <c r="E3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6" s="1"/>
    </row>
    <row r="337" spans="1:7" x14ac:dyDescent="0.25">
      <c r="A337" s="1">
        <v>34973</v>
      </c>
      <c r="B337">
        <v>3613.4</v>
      </c>
      <c r="C337" s="2">
        <f>IF(ISBLANK(B338), "", M2_Seasonally_Adjusted[[#This Row],[M2SL]]/B338-1)</f>
        <v>3.1370589378418856E-3</v>
      </c>
      <c r="D337" s="2">
        <f>IF(ISBLANK(B349), "", M2_Seasonally_Adjusted[[#This Row],[M2SL]]/B349-1)</f>
        <v>3.7051918606319845E-2</v>
      </c>
      <c r="E3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7" s="1"/>
    </row>
    <row r="338" spans="1:7" x14ac:dyDescent="0.25">
      <c r="A338" s="1">
        <v>34943</v>
      </c>
      <c r="B338">
        <v>3602.1</v>
      </c>
      <c r="C338" s="2">
        <f>IF(ISBLANK(B339), "", M2_Seasonally_Adjusted[[#This Row],[M2SL]]/B339-1)</f>
        <v>3.6500417943716723E-3</v>
      </c>
      <c r="D338" s="2">
        <f>IF(ISBLANK(B350), "", M2_Seasonally_Adjusted[[#This Row],[M2SL]]/B350-1)</f>
        <v>3.3275006454203782E-2</v>
      </c>
      <c r="E3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8" s="1"/>
    </row>
    <row r="339" spans="1:7" x14ac:dyDescent="0.25">
      <c r="A339" s="1">
        <v>34912</v>
      </c>
      <c r="B339">
        <v>3589</v>
      </c>
      <c r="C339" s="2">
        <f>IF(ISBLANK(B340), "", M2_Seasonally_Adjusted[[#This Row],[M2SL]]/B340-1)</f>
        <v>6.0548298480684881E-3</v>
      </c>
      <c r="D339" s="2">
        <f>IF(ISBLANK(B351), "", M2_Seasonally_Adjusted[[#This Row],[M2SL]]/B351-1)</f>
        <v>2.9635367358062936E-2</v>
      </c>
      <c r="E3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9" s="1"/>
    </row>
    <row r="340" spans="1:7" x14ac:dyDescent="0.25">
      <c r="A340" s="1">
        <v>34881</v>
      </c>
      <c r="B340">
        <v>3567.4</v>
      </c>
      <c r="C340" s="2">
        <f>IF(ISBLANK(B341), "", M2_Seasonally_Adjusted[[#This Row],[M2SL]]/B341-1)</f>
        <v>5.2128828651132331E-3</v>
      </c>
      <c r="D340" s="2">
        <f>IF(ISBLANK(B352), "", M2_Seasonally_Adjusted[[#This Row],[M2SL]]/B352-1)</f>
        <v>2.2705120119259403E-2</v>
      </c>
      <c r="E3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0" s="1"/>
    </row>
    <row r="341" spans="1:7" x14ac:dyDescent="0.25">
      <c r="A341" s="1">
        <v>34851</v>
      </c>
      <c r="B341">
        <v>3548.9</v>
      </c>
      <c r="C341" s="2">
        <f>IF(ISBLANK(B342), "", M2_Seasonally_Adjusted[[#This Row],[M2SL]]/B342-1)</f>
        <v>7.0086828216333608E-3</v>
      </c>
      <c r="D341" s="2">
        <f>IF(ISBLANK(B353), "", M2_Seasonally_Adjusted[[#This Row],[M2SL]]/B353-1)</f>
        <v>1.9945394453225962E-2</v>
      </c>
      <c r="E3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1" s="1"/>
    </row>
    <row r="342" spans="1:7" x14ac:dyDescent="0.25">
      <c r="A342" s="1">
        <v>34820</v>
      </c>
      <c r="B342">
        <v>3524.2</v>
      </c>
      <c r="C342" s="2">
        <f>IF(ISBLANK(B343), "", M2_Seasonally_Adjusted[[#This Row],[M2SL]]/B343-1)</f>
        <v>7.1444901691815055E-3</v>
      </c>
      <c r="D342" s="2">
        <f>IF(ISBLANK(B354), "", M2_Seasonally_Adjusted[[#This Row],[M2SL]]/B354-1)</f>
        <v>9.5680073335624449E-3</v>
      </c>
      <c r="E3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2" s="1"/>
    </row>
    <row r="343" spans="1:7" x14ac:dyDescent="0.25">
      <c r="A343" s="1">
        <v>34790</v>
      </c>
      <c r="B343">
        <v>3499.2</v>
      </c>
      <c r="C343" s="2">
        <f>IF(ISBLANK(B344), "", M2_Seasonally_Adjusted[[#This Row],[M2SL]]/B344-1)</f>
        <v>2.3201856148491462E-3</v>
      </c>
      <c r="D343" s="2">
        <f>IF(ISBLANK(B355), "", M2_Seasonally_Adjusted[[#This Row],[M2SL]]/B355-1)</f>
        <v>5.14175738948075E-3</v>
      </c>
      <c r="E3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3" s="1"/>
    </row>
    <row r="344" spans="1:7" x14ac:dyDescent="0.25">
      <c r="A344" s="1">
        <v>34759</v>
      </c>
      <c r="B344">
        <v>3491.1</v>
      </c>
      <c r="C344" s="2">
        <f>IF(ISBLANK(B345), "", M2_Seasonally_Adjusted[[#This Row],[M2SL]]/B345-1)</f>
        <v>3.4384939396536751E-4</v>
      </c>
      <c r="D344" s="2">
        <f>IF(ISBLANK(B356), "", M2_Seasonally_Adjusted[[#This Row],[M2SL]]/B356-1)</f>
        <v>3.160828711818553E-3</v>
      </c>
      <c r="E3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4" s="1"/>
    </row>
    <row r="345" spans="1:7" x14ac:dyDescent="0.25">
      <c r="A345" s="1">
        <v>34731</v>
      </c>
      <c r="B345">
        <v>3489.9</v>
      </c>
      <c r="C345" s="2">
        <f>IF(ISBLANK(B346), "", M2_Seasonally_Adjusted[[#This Row],[M2SL]]/B346-1)</f>
        <v>-7.1584010995306979E-4</v>
      </c>
      <c r="D345" s="2">
        <f>IF(ISBLANK(B357), "", M2_Seasonally_Adjusted[[#This Row],[M2SL]]/B357-1)</f>
        <v>4.0855079552322149E-3</v>
      </c>
      <c r="E3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5" s="1"/>
    </row>
    <row r="346" spans="1:7" x14ac:dyDescent="0.25">
      <c r="A346" s="1">
        <v>34700</v>
      </c>
      <c r="B346">
        <v>3492.4</v>
      </c>
      <c r="C346" s="2">
        <f>IF(ISBLANK(B347), "", M2_Seasonally_Adjusted[[#This Row],[M2SL]]/B347-1)</f>
        <v>1.7209729233593762E-3</v>
      </c>
      <c r="D346" s="2">
        <f>IF(ISBLANK(B358), "", M2_Seasonally_Adjusted[[#This Row],[M2SL]]/B358-1)</f>
        <v>5.0361161472272098E-3</v>
      </c>
      <c r="E3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6" s="1"/>
    </row>
    <row r="347" spans="1:7" x14ac:dyDescent="0.25">
      <c r="A347" s="1">
        <v>34669</v>
      </c>
      <c r="B347">
        <v>3486.4</v>
      </c>
      <c r="C347" s="2">
        <f>IF(ISBLANK(B348), "", M2_Seasonally_Adjusted[[#This Row],[M2SL]]/B348-1)</f>
        <v>-2.2941041523272254E-4</v>
      </c>
      <c r="D347" s="2">
        <f>IF(ISBLANK(B359), "", M2_Seasonally_Adjusted[[#This Row],[M2SL]]/B359-1)</f>
        <v>3.4249532306807051E-3</v>
      </c>
      <c r="E3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7" s="1"/>
    </row>
    <row r="348" spans="1:7" x14ac:dyDescent="0.25">
      <c r="A348" s="1">
        <v>34639</v>
      </c>
      <c r="B348">
        <v>3487.2</v>
      </c>
      <c r="C348" s="2">
        <f>IF(ISBLANK(B349), "", M2_Seasonally_Adjusted[[#This Row],[M2SL]]/B349-1)</f>
        <v>8.3230491059893552E-4</v>
      </c>
      <c r="D348" s="2">
        <f>IF(ISBLANK(B360), "", M2_Seasonally_Adjusted[[#This Row],[M2SL]]/B360-1)</f>
        <v>4.9278118786202363E-3</v>
      </c>
      <c r="E3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8" s="1"/>
    </row>
    <row r="349" spans="1:7" x14ac:dyDescent="0.25">
      <c r="A349" s="1">
        <v>34608</v>
      </c>
      <c r="B349">
        <v>3484.3</v>
      </c>
      <c r="C349" s="2">
        <f>IF(ISBLANK(B350), "", M2_Seasonally_Adjusted[[#This Row],[M2SL]]/B350-1)</f>
        <v>-5.1633630704794875E-4</v>
      </c>
      <c r="D349" s="2">
        <f>IF(ISBLANK(B361), "", M2_Seasonally_Adjusted[[#This Row],[M2SL]]/B361-1)</f>
        <v>7.9844938814477295E-3</v>
      </c>
      <c r="E3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9" s="1"/>
    </row>
    <row r="350" spans="1:7" x14ac:dyDescent="0.25">
      <c r="A350" s="1">
        <v>34578</v>
      </c>
      <c r="B350">
        <v>3486.1</v>
      </c>
      <c r="C350" s="2">
        <f>IF(ISBLANK(B351), "", M2_Seasonally_Adjusted[[#This Row],[M2SL]]/B351-1)</f>
        <v>1.1475456866638645E-4</v>
      </c>
      <c r="D350" s="2">
        <f>IF(ISBLANK(B362), "", M2_Seasonally_Adjusted[[#This Row],[M2SL]]/B362-1)</f>
        <v>9.8198250391055009E-3</v>
      </c>
      <c r="E3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0" s="1"/>
    </row>
    <row r="351" spans="1:7" x14ac:dyDescent="0.25">
      <c r="A351" s="1">
        <v>34547</v>
      </c>
      <c r="B351">
        <v>3485.7</v>
      </c>
      <c r="C351" s="2">
        <f>IF(ISBLANK(B352), "", M2_Seasonally_Adjusted[[#This Row],[M2SL]]/B352-1)</f>
        <v>-7.1670202396656446E-4</v>
      </c>
      <c r="D351" s="2">
        <f>IF(ISBLANK(B363), "", M2_Seasonally_Adjusted[[#This Row],[M2SL]]/B363-1)</f>
        <v>1.1608671677743265E-2</v>
      </c>
      <c r="E3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1" s="1"/>
    </row>
    <row r="352" spans="1:7" x14ac:dyDescent="0.25">
      <c r="A352" s="1">
        <v>34516</v>
      </c>
      <c r="B352">
        <v>3488.2</v>
      </c>
      <c r="C352" s="2">
        <f>IF(ISBLANK(B353), "", M2_Seasonally_Adjusted[[#This Row],[M2SL]]/B353-1)</f>
        <v>2.5003592470183023E-3</v>
      </c>
      <c r="D352" s="2">
        <f>IF(ISBLANK(B364), "", M2_Seasonally_Adjusted[[#This Row],[M2SL]]/B364-1)</f>
        <v>1.3422428820453192E-2</v>
      </c>
      <c r="E3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2" s="1"/>
    </row>
    <row r="353" spans="1:7" x14ac:dyDescent="0.25">
      <c r="A353" s="1">
        <v>34486</v>
      </c>
      <c r="B353">
        <v>3479.5</v>
      </c>
      <c r="C353" s="2">
        <f>IF(ISBLANK(B354), "", M2_Seasonally_Adjusted[[#This Row],[M2SL]]/B354-1)</f>
        <v>-3.2370803254269109E-3</v>
      </c>
      <c r="D353" s="2">
        <f>IF(ISBLANK(B365), "", M2_Seasonally_Adjusted[[#This Row],[M2SL]]/B365-1)</f>
        <v>1.0777364629328323E-2</v>
      </c>
      <c r="E3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3" s="1"/>
    </row>
    <row r="354" spans="1:7" x14ac:dyDescent="0.25">
      <c r="A354" s="1">
        <v>34455</v>
      </c>
      <c r="B354">
        <v>3490.8</v>
      </c>
      <c r="C354" s="2">
        <f>IF(ISBLANK(B355), "", M2_Seasonally_Adjusted[[#This Row],[M2SL]]/B355-1)</f>
        <v>2.7288656536350597E-3</v>
      </c>
      <c r="D354" s="2">
        <f>IF(ISBLANK(B366), "", M2_Seasonally_Adjusted[[#This Row],[M2SL]]/B366-1)</f>
        <v>1.5682737350519282E-2</v>
      </c>
      <c r="E3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4" s="1"/>
    </row>
    <row r="355" spans="1:7" x14ac:dyDescent="0.25">
      <c r="A355" s="1">
        <v>34425</v>
      </c>
      <c r="B355">
        <v>3481.3</v>
      </c>
      <c r="C355" s="2">
        <f>IF(ISBLANK(B356), "", M2_Seasonally_Adjusted[[#This Row],[M2SL]]/B356-1)</f>
        <v>3.4481767765304205E-4</v>
      </c>
      <c r="D355" s="2">
        <f>IF(ISBLANK(B367), "", M2_Seasonally_Adjusted[[#This Row],[M2SL]]/B367-1)</f>
        <v>2.0520036349778614E-2</v>
      </c>
      <c r="E3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5" s="1"/>
    </row>
    <row r="356" spans="1:7" x14ac:dyDescent="0.25">
      <c r="A356" s="1">
        <v>34394</v>
      </c>
      <c r="B356">
        <v>3480.1</v>
      </c>
      <c r="C356" s="2">
        <f>IF(ISBLANK(B357), "", M2_Seasonally_Adjusted[[#This Row],[M2SL]]/B357-1)</f>
        <v>1.2659320424663889E-3</v>
      </c>
      <c r="D356" s="2">
        <f>IF(ISBLANK(B368), "", M2_Seasonally_Adjusted[[#This Row],[M2SL]]/B368-1)</f>
        <v>2.0048656095201789E-2</v>
      </c>
      <c r="E3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6" s="1"/>
    </row>
    <row r="357" spans="1:7" x14ac:dyDescent="0.25">
      <c r="A357" s="1">
        <v>34366</v>
      </c>
      <c r="B357">
        <v>3475.7</v>
      </c>
      <c r="C357" s="2">
        <f>IF(ISBLANK(B358), "", M2_Seasonally_Adjusted[[#This Row],[M2SL]]/B358-1)</f>
        <v>2.3022245244463946E-4</v>
      </c>
      <c r="D357" s="2">
        <f>IF(ISBLANK(B369), "", M2_Seasonally_Adjusted[[#This Row],[M2SL]]/B369-1)</f>
        <v>1.7923561282764622E-2</v>
      </c>
      <c r="E3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7" s="1"/>
    </row>
    <row r="358" spans="1:7" x14ac:dyDescent="0.25">
      <c r="A358" s="1">
        <v>34335</v>
      </c>
      <c r="B358">
        <v>3474.9</v>
      </c>
      <c r="C358" s="2">
        <f>IF(ISBLANK(B359), "", M2_Seasonally_Adjusted[[#This Row],[M2SL]]/B359-1)</f>
        <v>1.1512447834216566E-4</v>
      </c>
      <c r="D358" s="2">
        <f>IF(ISBLANK(B370), "", M2_Seasonally_Adjusted[[#This Row],[M2SL]]/B370-1)</f>
        <v>1.6320084232692933E-2</v>
      </c>
      <c r="E3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8" s="1"/>
    </row>
    <row r="359" spans="1:7" x14ac:dyDescent="0.25">
      <c r="A359" s="1">
        <v>34304</v>
      </c>
      <c r="B359">
        <v>3474.5</v>
      </c>
      <c r="C359" s="2">
        <f>IF(ISBLANK(B360), "", M2_Seasonally_Adjusted[[#This Row],[M2SL]]/B360-1)</f>
        <v>1.267974986311593E-3</v>
      </c>
      <c r="D359" s="2">
        <f>IF(ISBLANK(B371), "", M2_Seasonally_Adjusted[[#This Row],[M2SL]]/B371-1)</f>
        <v>1.4541419686395995E-2</v>
      </c>
      <c r="E3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9" s="1"/>
    </row>
    <row r="360" spans="1:7" x14ac:dyDescent="0.25">
      <c r="A360" s="1">
        <v>34274</v>
      </c>
      <c r="B360">
        <v>3470.1</v>
      </c>
      <c r="C360" s="2">
        <f>IF(ISBLANK(B361), "", M2_Seasonally_Adjusted[[#This Row],[M2SL]]/B361-1)</f>
        <v>3.8765296380942615E-3</v>
      </c>
      <c r="D360" s="2">
        <f>IF(ISBLANK(B372), "", M2_Seasonally_Adjusted[[#This Row],[M2SL]]/B372-1)</f>
        <v>1.2724354297388052E-2</v>
      </c>
      <c r="E3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0" s="1"/>
    </row>
    <row r="361" spans="1:7" x14ac:dyDescent="0.25">
      <c r="A361" s="1">
        <v>34243</v>
      </c>
      <c r="B361">
        <v>3456.7</v>
      </c>
      <c r="C361" s="2">
        <f>IF(ISBLANK(B362), "", M2_Seasonally_Adjusted[[#This Row],[M2SL]]/B362-1)</f>
        <v>1.3035165981114538E-3</v>
      </c>
      <c r="D361" s="2">
        <f>IF(ISBLANK(B373), "", M2_Seasonally_Adjusted[[#This Row],[M2SL]]/B373-1)</f>
        <v>9.6092061452186517E-3</v>
      </c>
      <c r="E3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1" s="1"/>
    </row>
    <row r="362" spans="1:7" x14ac:dyDescent="0.25">
      <c r="A362" s="1">
        <v>34213</v>
      </c>
      <c r="B362">
        <v>3452.2</v>
      </c>
      <c r="C362" s="2">
        <f>IF(ISBLANK(B363), "", M2_Seasonally_Adjusted[[#This Row],[M2SL]]/B363-1)</f>
        <v>1.8864091476333833E-3</v>
      </c>
      <c r="D362" s="2">
        <f>IF(ISBLANK(B374), "", M2_Seasonally_Adjusted[[#This Row],[M2SL]]/B374-1)</f>
        <v>1.2286309122364392E-2</v>
      </c>
      <c r="E3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2" s="1"/>
    </row>
    <row r="363" spans="1:7" x14ac:dyDescent="0.25">
      <c r="A363" s="1">
        <v>34182</v>
      </c>
      <c r="B363">
        <v>3445.7</v>
      </c>
      <c r="C363" s="2">
        <f>IF(ISBLANK(B364), "", M2_Seasonally_Adjusted[[#This Row],[M2SL]]/B364-1)</f>
        <v>1.0749564206855577E-3</v>
      </c>
      <c r="D363" s="2">
        <f>IF(ISBLANK(B375), "", M2_Seasonally_Adjusted[[#This Row],[M2SL]]/B375-1)</f>
        <v>1.3798987878074431E-2</v>
      </c>
      <c r="E3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3" s="1"/>
    </row>
    <row r="364" spans="1:7" x14ac:dyDescent="0.25">
      <c r="A364" s="1">
        <v>34151</v>
      </c>
      <c r="B364">
        <v>3442</v>
      </c>
      <c r="C364" s="2">
        <f>IF(ISBLANK(B365), "", M2_Seasonally_Adjusted[[#This Row],[M2SL]]/B365-1)</f>
        <v>-1.161980013943964E-4</v>
      </c>
      <c r="D364" s="2">
        <f>IF(ISBLANK(B376), "", M2_Seasonally_Adjusted[[#This Row],[M2SL]]/B376-1)</f>
        <v>1.4172485930640244E-2</v>
      </c>
      <c r="E3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4" s="1"/>
    </row>
    <row r="365" spans="1:7" x14ac:dyDescent="0.25">
      <c r="A365" s="1">
        <v>34121</v>
      </c>
      <c r="B365">
        <v>3442.4</v>
      </c>
      <c r="C365" s="2">
        <f>IF(ISBLANK(B366), "", M2_Seasonally_Adjusted[[#This Row],[M2SL]]/B366-1)</f>
        <v>1.6002793214815458E-3</v>
      </c>
      <c r="D365" s="2">
        <f>IF(ISBLANK(B377), "", M2_Seasonally_Adjusted[[#This Row],[M2SL]]/B377-1)</f>
        <v>1.4439794895974467E-2</v>
      </c>
      <c r="E3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5" s="1"/>
    </row>
    <row r="366" spans="1:7" x14ac:dyDescent="0.25">
      <c r="A366" s="1">
        <v>34090</v>
      </c>
      <c r="B366">
        <v>3436.9</v>
      </c>
      <c r="C366" s="2">
        <f>IF(ISBLANK(B367), "", M2_Seasonally_Adjusted[[#This Row],[M2SL]]/B367-1)</f>
        <v>7.5044704364903847E-3</v>
      </c>
      <c r="D366" s="2">
        <f>IF(ISBLANK(B378), "", M2_Seasonally_Adjusted[[#This Row],[M2SL]]/B378-1)</f>
        <v>1.1269346201377095E-2</v>
      </c>
      <c r="E3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6" s="1"/>
    </row>
    <row r="367" spans="1:7" x14ac:dyDescent="0.25">
      <c r="A367" s="1">
        <v>34060</v>
      </c>
      <c r="B367">
        <v>3411.3</v>
      </c>
      <c r="C367" s="2">
        <f>IF(ISBLANK(B368), "", M2_Seasonally_Adjusted[[#This Row],[M2SL]]/B368-1)</f>
        <v>-1.1724360289577795E-4</v>
      </c>
      <c r="D367" s="2">
        <f>IF(ISBLANK(B379), "", M2_Seasonally_Adjusted[[#This Row],[M2SL]]/B379-1)</f>
        <v>3.4120657705092317E-3</v>
      </c>
      <c r="E3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7" s="1"/>
    </row>
    <row r="368" spans="1:7" x14ac:dyDescent="0.25">
      <c r="A368" s="1">
        <v>34029</v>
      </c>
      <c r="B368">
        <v>3411.7</v>
      </c>
      <c r="C368" s="2">
        <f>IF(ISBLANK(B369), "", M2_Seasonally_Adjusted[[#This Row],[M2SL]]/B369-1)</f>
        <v>-8.2003221555138062E-4</v>
      </c>
      <c r="D368" s="2">
        <f>IF(ISBLANK(B380), "", M2_Seasonally_Adjusted[[#This Row],[M2SL]]/B380-1)</f>
        <v>2.2914891741825372E-3</v>
      </c>
      <c r="E3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8" s="1"/>
    </row>
    <row r="369" spans="1:7" x14ac:dyDescent="0.25">
      <c r="A369" s="1">
        <v>34001</v>
      </c>
      <c r="B369">
        <v>3414.5</v>
      </c>
      <c r="C369" s="2">
        <f>IF(ISBLANK(B370), "", M2_Seasonally_Adjusted[[#This Row],[M2SL]]/B370-1)</f>
        <v>-1.345383287999713E-3</v>
      </c>
      <c r="D369" s="2">
        <f>IF(ISBLANK(B381), "", M2_Seasonally_Adjusted[[#This Row],[M2SL]]/B381-1)</f>
        <v>4.2647058823528372E-3</v>
      </c>
      <c r="E3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9" s="1"/>
    </row>
    <row r="370" spans="1:7" x14ac:dyDescent="0.25">
      <c r="A370" s="1">
        <v>33970</v>
      </c>
      <c r="B370">
        <v>3419.1</v>
      </c>
      <c r="C370" s="2">
        <f>IF(ISBLANK(B371), "", M2_Seasonally_Adjusted[[#This Row],[M2SL]]/B371-1)</f>
        <v>-1.6351797237713628E-3</v>
      </c>
      <c r="D370" s="2">
        <f>IF(ISBLANK(B382), "", M2_Seasonally_Adjusted[[#This Row],[M2SL]]/B382-1)</f>
        <v>1.1209038211285938E-2</v>
      </c>
      <c r="E3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0" s="1"/>
    </row>
    <row r="371" spans="1:7" x14ac:dyDescent="0.25">
      <c r="A371" s="1">
        <v>33939</v>
      </c>
      <c r="B371">
        <v>3424.7</v>
      </c>
      <c r="C371" s="2">
        <f>IF(ISBLANK(B372), "", M2_Seasonally_Adjusted[[#This Row],[M2SL]]/B372-1)</f>
        <v>-5.2531737924998989E-4</v>
      </c>
      <c r="D371" s="2">
        <f>IF(ISBLANK(B383), "", M2_Seasonally_Adjusted[[#This Row],[M2SL]]/B383-1)</f>
        <v>1.5568471620900359E-2</v>
      </c>
      <c r="E3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1" s="1"/>
    </row>
    <row r="372" spans="1:7" x14ac:dyDescent="0.25">
      <c r="A372" s="1">
        <v>33909</v>
      </c>
      <c r="B372">
        <v>3426.5</v>
      </c>
      <c r="C372" s="2">
        <f>IF(ISBLANK(B373), "", M2_Seasonally_Adjusted[[#This Row],[M2SL]]/B373-1)</f>
        <v>7.8859746480519632E-4</v>
      </c>
      <c r="D372" s="2">
        <f>IF(ISBLANK(B384), "", M2_Seasonally_Adjusted[[#This Row],[M2SL]]/B384-1)</f>
        <v>1.8125092853959357E-2</v>
      </c>
      <c r="E3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2" s="1"/>
    </row>
    <row r="373" spans="1:7" x14ac:dyDescent="0.25">
      <c r="A373" s="1">
        <v>33878</v>
      </c>
      <c r="B373">
        <v>3423.8</v>
      </c>
      <c r="C373" s="2">
        <f>IF(ISBLANK(B374), "", M2_Seasonally_Adjusted[[#This Row],[M2SL]]/B374-1)</f>
        <v>3.9585960179455704E-3</v>
      </c>
      <c r="D373" s="2">
        <f>IF(ISBLANK(B385), "", M2_Seasonally_Adjusted[[#This Row],[M2SL]]/B385-1)</f>
        <v>1.8957769114014589E-2</v>
      </c>
      <c r="E3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3" s="1"/>
    </row>
    <row r="374" spans="1:7" x14ac:dyDescent="0.25">
      <c r="A374" s="1">
        <v>33848</v>
      </c>
      <c r="B374">
        <v>3410.3</v>
      </c>
      <c r="C374" s="2">
        <f>IF(ISBLANK(B375), "", M2_Seasonally_Adjusted[[#This Row],[M2SL]]/B375-1)</f>
        <v>3.3835471342826828E-3</v>
      </c>
      <c r="D374" s="2">
        <f>IF(ISBLANK(B386), "", M2_Seasonally_Adjusted[[#This Row],[M2SL]]/B386-1)</f>
        <v>1.6513159855733539E-2</v>
      </c>
      <c r="E3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4" s="1"/>
    </row>
    <row r="375" spans="1:7" x14ac:dyDescent="0.25">
      <c r="A375" s="1">
        <v>33817</v>
      </c>
      <c r="B375">
        <v>3398.8</v>
      </c>
      <c r="C375" s="2">
        <f>IF(ISBLANK(B376), "", M2_Seasonally_Adjusted[[#This Row],[M2SL]]/B376-1)</f>
        <v>1.443766758006948E-3</v>
      </c>
      <c r="D375" s="2">
        <f>IF(ISBLANK(B387), "", M2_Seasonally_Adjusted[[#This Row],[M2SL]]/B387-1)</f>
        <v>1.3055141579731755E-2</v>
      </c>
      <c r="E3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5" s="1"/>
    </row>
    <row r="376" spans="1:7" x14ac:dyDescent="0.25">
      <c r="A376" s="1">
        <v>33786</v>
      </c>
      <c r="B376">
        <v>3393.9</v>
      </c>
      <c r="C376" s="2">
        <f>IF(ISBLANK(B377), "", M2_Seasonally_Adjusted[[#This Row],[M2SL]]/B377-1)</f>
        <v>1.4734484587730634E-4</v>
      </c>
      <c r="D376" s="2">
        <f>IF(ISBLANK(B388), "", M2_Seasonally_Adjusted[[#This Row],[M2SL]]/B388-1)</f>
        <v>1.1263073209975882E-2</v>
      </c>
      <c r="E3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6" s="1"/>
    </row>
    <row r="377" spans="1:7" x14ac:dyDescent="0.25">
      <c r="A377" s="1">
        <v>33756</v>
      </c>
      <c r="B377">
        <v>3393.4</v>
      </c>
      <c r="C377" s="2">
        <f>IF(ISBLANK(B378), "", M2_Seasonally_Adjusted[[#This Row],[M2SL]]/B378-1)</f>
        <v>-1.5300417819101853E-3</v>
      </c>
      <c r="D377" s="2">
        <f>IF(ISBLANK(B389), "", M2_Seasonally_Adjusted[[#This Row],[M2SL]]/B389-1)</f>
        <v>1.2381037620454061E-2</v>
      </c>
      <c r="E3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7" s="1"/>
    </row>
    <row r="378" spans="1:7" x14ac:dyDescent="0.25">
      <c r="A378" s="1">
        <v>33725</v>
      </c>
      <c r="B378">
        <v>3398.6</v>
      </c>
      <c r="C378" s="2">
        <f>IF(ISBLANK(B379), "", M2_Seasonally_Adjusted[[#This Row],[M2SL]]/B379-1)</f>
        <v>-3.2355796099647893E-4</v>
      </c>
      <c r="D378" s="2">
        <f>IF(ISBLANK(B390), "", M2_Seasonally_Adjusted[[#This Row],[M2SL]]/B390-1)</f>
        <v>1.663176787316778E-2</v>
      </c>
      <c r="E3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8" s="1"/>
    </row>
    <row r="379" spans="1:7" x14ac:dyDescent="0.25">
      <c r="A379" s="1">
        <v>33695</v>
      </c>
      <c r="B379">
        <v>3399.7</v>
      </c>
      <c r="C379" s="2">
        <f>IF(ISBLANK(B380), "", M2_Seasonally_Adjusted[[#This Row],[M2SL]]/B380-1)</f>
        <v>-1.2338787860983746E-3</v>
      </c>
      <c r="D379" s="2">
        <f>IF(ISBLANK(B391), "", M2_Seasonally_Adjusted[[#This Row],[M2SL]]/B391-1)</f>
        <v>2.019565478333929E-2</v>
      </c>
      <c r="E3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9" s="1"/>
    </row>
    <row r="380" spans="1:7" x14ac:dyDescent="0.25">
      <c r="A380" s="1">
        <v>33664</v>
      </c>
      <c r="B380">
        <v>3403.9</v>
      </c>
      <c r="C380" s="2">
        <f>IF(ISBLANK(B381), "", M2_Seasonally_Adjusted[[#This Row],[M2SL]]/B381-1)</f>
        <v>1.1470588235293899E-3</v>
      </c>
      <c r="D380" s="2">
        <f>IF(ISBLANK(B392), "", M2_Seasonally_Adjusted[[#This Row],[M2SL]]/B392-1)</f>
        <v>2.4684668412655375E-2</v>
      </c>
      <c r="E3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0" s="1"/>
    </row>
    <row r="381" spans="1:7" x14ac:dyDescent="0.25">
      <c r="A381" s="1">
        <v>33635</v>
      </c>
      <c r="B381">
        <v>3400</v>
      </c>
      <c r="C381" s="2">
        <f>IF(ISBLANK(B382), "", M2_Seasonally_Adjusted[[#This Row],[M2SL]]/B382-1)</f>
        <v>5.5601561575773228E-3</v>
      </c>
      <c r="D381" s="2">
        <f>IF(ISBLANK(B393), "", M2_Seasonally_Adjusted[[#This Row],[M2SL]]/B393-1)</f>
        <v>2.8899984869117823E-2</v>
      </c>
      <c r="E3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1" s="1"/>
    </row>
    <row r="382" spans="1:7" x14ac:dyDescent="0.25">
      <c r="A382" s="1">
        <v>33604</v>
      </c>
      <c r="B382">
        <v>3381.2</v>
      </c>
      <c r="C382" s="2">
        <f>IF(ISBLANK(B383), "", M2_Seasonally_Adjusted[[#This Row],[M2SL]]/B383-1)</f>
        <v>2.6688808492971727E-3</v>
      </c>
      <c r="D382" s="2">
        <f>IF(ISBLANK(B394), "", M2_Seasonally_Adjusted[[#This Row],[M2SL]]/B394-1)</f>
        <v>2.8439334489156476E-2</v>
      </c>
      <c r="E3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2" s="1"/>
    </row>
    <row r="383" spans="1:7" x14ac:dyDescent="0.25">
      <c r="A383" s="1">
        <v>33573</v>
      </c>
      <c r="B383">
        <v>3372.2</v>
      </c>
      <c r="C383" s="2">
        <f>IF(ISBLANK(B384), "", M2_Seasonally_Adjusted[[#This Row],[M2SL]]/B384-1)</f>
        <v>1.9907888872381374E-3</v>
      </c>
      <c r="D383" s="2">
        <f>IF(ISBLANK(B395), "", M2_Seasonally_Adjusted[[#This Row],[M2SL]]/B395-1)</f>
        <v>3.0686472278256494E-2</v>
      </c>
      <c r="E3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3" s="1"/>
    </row>
    <row r="384" spans="1:7" x14ac:dyDescent="0.25">
      <c r="A384" s="1">
        <v>33543</v>
      </c>
      <c r="B384">
        <v>3365.5</v>
      </c>
      <c r="C384" s="2">
        <f>IF(ISBLANK(B385), "", M2_Seasonally_Adjusted[[#This Row],[M2SL]]/B385-1)</f>
        <v>1.6070950269337914E-3</v>
      </c>
      <c r="D384" s="2">
        <f>IF(ISBLANK(B396), "", M2_Seasonally_Adjusted[[#This Row],[M2SL]]/B396-1)</f>
        <v>3.1539263164347409E-2</v>
      </c>
      <c r="E3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4" s="1"/>
    </row>
    <row r="385" spans="1:7" x14ac:dyDescent="0.25">
      <c r="A385" s="1">
        <v>33512</v>
      </c>
      <c r="B385">
        <v>3360.1</v>
      </c>
      <c r="C385" s="2">
        <f>IF(ISBLANK(B386), "", M2_Seasonally_Adjusted[[#This Row],[M2SL]]/B386-1)</f>
        <v>1.5499716832094723E-3</v>
      </c>
      <c r="D385" s="2">
        <f>IF(ISBLANK(B397), "", M2_Seasonally_Adjusted[[#This Row],[M2SL]]/B397-1)</f>
        <v>3.0926886141195986E-2</v>
      </c>
      <c r="E3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5" s="1"/>
    </row>
    <row r="386" spans="1:7" x14ac:dyDescent="0.25">
      <c r="A386" s="1">
        <v>33482</v>
      </c>
      <c r="B386">
        <v>3354.9</v>
      </c>
      <c r="C386" s="2">
        <f>IF(ISBLANK(B387), "", M2_Seasonally_Adjusted[[#This Row],[M2SL]]/B387-1)</f>
        <v>-2.9806259314479888E-5</v>
      </c>
      <c r="D386" s="2">
        <f>IF(ISBLANK(B398), "", M2_Seasonally_Adjusted[[#This Row],[M2SL]]/B398-1)</f>
        <v>3.0817919252750015E-2</v>
      </c>
      <c r="E3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6" s="1"/>
    </row>
    <row r="387" spans="1:7" x14ac:dyDescent="0.25">
      <c r="A387" s="1">
        <v>33451</v>
      </c>
      <c r="B387">
        <v>3355</v>
      </c>
      <c r="C387" s="2">
        <f>IF(ISBLANK(B388), "", M2_Seasonally_Adjusted[[#This Row],[M2SL]]/B388-1)</f>
        <v>-3.2776138970824764E-4</v>
      </c>
      <c r="D387" s="2">
        <f>IF(ISBLANK(B399), "", M2_Seasonally_Adjusted[[#This Row],[M2SL]]/B399-1)</f>
        <v>3.4855027760641644E-2</v>
      </c>
      <c r="E3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7" s="1"/>
    </row>
    <row r="388" spans="1:7" x14ac:dyDescent="0.25">
      <c r="A388" s="1">
        <v>33420</v>
      </c>
      <c r="B388">
        <v>3356.1</v>
      </c>
      <c r="C388" s="2">
        <f>IF(ISBLANK(B389), "", M2_Seasonally_Adjusted[[#This Row],[M2SL]]/B389-1)</f>
        <v>1.253020674841121E-3</v>
      </c>
      <c r="D388" s="2">
        <f>IF(ISBLANK(B400), "", M2_Seasonally_Adjusted[[#This Row],[M2SL]]/B400-1)</f>
        <v>4.0812529074275128E-2</v>
      </c>
      <c r="E3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8" s="1"/>
    </row>
    <row r="389" spans="1:7" x14ac:dyDescent="0.25">
      <c r="A389" s="1">
        <v>33390</v>
      </c>
      <c r="B389">
        <v>3351.9</v>
      </c>
      <c r="C389" s="2">
        <f>IF(ISBLANK(B390), "", M2_Seasonally_Adjusted[[#This Row],[M2SL]]/B390-1)</f>
        <v>2.6622793897697061E-3</v>
      </c>
      <c r="D389" s="2">
        <f>IF(ISBLANK(B401), "", M2_Seasonally_Adjusted[[#This Row],[M2SL]]/B401-1)</f>
        <v>4.3003391729159679E-2</v>
      </c>
      <c r="E3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9" s="1"/>
    </row>
    <row r="390" spans="1:7" x14ac:dyDescent="0.25">
      <c r="A390" s="1">
        <v>33359</v>
      </c>
      <c r="B390">
        <v>3343</v>
      </c>
      <c r="C390" s="2">
        <f>IF(ISBLANK(B391), "", M2_Seasonally_Adjusted[[#This Row],[M2SL]]/B391-1)</f>
        <v>3.1808906493817624E-3</v>
      </c>
      <c r="D390" s="2">
        <f>IF(ISBLANK(B402), "", M2_Seasonally_Adjusted[[#This Row],[M2SL]]/B402-1)</f>
        <v>4.4491657814159868E-2</v>
      </c>
      <c r="E3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0" s="1"/>
    </row>
    <row r="391" spans="1:7" x14ac:dyDescent="0.25">
      <c r="A391" s="1">
        <v>33329</v>
      </c>
      <c r="B391">
        <v>3332.4</v>
      </c>
      <c r="C391" s="2">
        <f>IF(ISBLANK(B392), "", M2_Seasonally_Adjusted[[#This Row],[M2SL]]/B392-1)</f>
        <v>3.160841686986382E-3</v>
      </c>
      <c r="D391" s="2">
        <f>IF(ISBLANK(B403), "", M2_Seasonally_Adjusted[[#This Row],[M2SL]]/B403-1)</f>
        <v>4.0854572713643345E-2</v>
      </c>
      <c r="E3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1" s="1"/>
    </row>
    <row r="392" spans="1:7" x14ac:dyDescent="0.25">
      <c r="A392" s="1">
        <v>33298</v>
      </c>
      <c r="B392">
        <v>3321.9</v>
      </c>
      <c r="C392" s="2">
        <f>IF(ISBLANK(B393), "", M2_Seasonally_Adjusted[[#This Row],[M2SL]]/B393-1)</f>
        <v>5.2655469813891465E-3</v>
      </c>
      <c r="D392" s="2">
        <f>IF(ISBLANK(B404), "", M2_Seasonally_Adjusted[[#This Row],[M2SL]]/B404-1)</f>
        <v>4.1315319268988571E-2</v>
      </c>
      <c r="E3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2" s="1"/>
    </row>
    <row r="393" spans="1:7" x14ac:dyDescent="0.25">
      <c r="A393" s="1">
        <v>33270</v>
      </c>
      <c r="B393">
        <v>3304.5</v>
      </c>
      <c r="C393" s="2">
        <f>IF(ISBLANK(B394), "", M2_Seasonally_Adjusted[[#This Row],[M2SL]]/B394-1)</f>
        <v>5.1099552878912657E-3</v>
      </c>
      <c r="D393" s="2">
        <f>IF(ISBLANK(B405), "", M2_Seasonally_Adjusted[[#This Row],[M2SL]]/B405-1)</f>
        <v>3.9412430800201292E-2</v>
      </c>
      <c r="E3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3" s="1"/>
    </row>
    <row r="394" spans="1:7" x14ac:dyDescent="0.25">
      <c r="A394" s="1">
        <v>33239</v>
      </c>
      <c r="B394">
        <v>3287.7</v>
      </c>
      <c r="C394" s="2">
        <f>IF(ISBLANK(B395), "", M2_Seasonally_Adjusted[[#This Row],[M2SL]]/B395-1)</f>
        <v>4.8597102512377699E-3</v>
      </c>
      <c r="D394" s="2">
        <f>IF(ISBLANK(B406), "", M2_Seasonally_Adjusted[[#This Row],[M2SL]]/B406-1)</f>
        <v>3.8177339901477758E-2</v>
      </c>
      <c r="E3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4" s="1"/>
    </row>
    <row r="395" spans="1:7" x14ac:dyDescent="0.25">
      <c r="A395" s="1">
        <v>33208</v>
      </c>
      <c r="B395">
        <v>3271.8</v>
      </c>
      <c r="C395" s="2">
        <f>IF(ISBLANK(B396), "", M2_Seasonally_Adjusted[[#This Row],[M2SL]]/B396-1)</f>
        <v>2.8198369398639844E-3</v>
      </c>
      <c r="D395" s="2">
        <f>IF(ISBLANK(B407), "", M2_Seasonally_Adjusted[[#This Row],[M2SL]]/B407-1)</f>
        <v>3.7842981760507488E-2</v>
      </c>
      <c r="E3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5" s="1"/>
    </row>
    <row r="396" spans="1:7" x14ac:dyDescent="0.25">
      <c r="A396" s="1">
        <v>33178</v>
      </c>
      <c r="B396">
        <v>3262.6</v>
      </c>
      <c r="C396" s="2">
        <f>IF(ISBLANK(B397), "", M2_Seasonally_Adjusted[[#This Row],[M2SL]]/B397-1)</f>
        <v>1.0124873439081306E-3</v>
      </c>
      <c r="D396" s="2">
        <f>IF(ISBLANK(B408), "", M2_Seasonally_Adjusted[[#This Row],[M2SL]]/B408-1)</f>
        <v>4.1266396451026033E-2</v>
      </c>
      <c r="E3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6" s="1"/>
    </row>
    <row r="397" spans="1:7" x14ac:dyDescent="0.25">
      <c r="A397" s="1">
        <v>33147</v>
      </c>
      <c r="B397">
        <v>3259.3</v>
      </c>
      <c r="C397" s="2">
        <f>IF(ISBLANK(B398), "", M2_Seasonally_Adjusted[[#This Row],[M2SL]]/B398-1)</f>
        <v>1.444109875253563E-3</v>
      </c>
      <c r="D397" s="2">
        <f>IF(ISBLANK(B409), "", M2_Seasonally_Adjusted[[#This Row],[M2SL]]/B409-1)</f>
        <v>4.6626633698339859E-2</v>
      </c>
      <c r="E3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7" s="1"/>
    </row>
    <row r="398" spans="1:7" x14ac:dyDescent="0.25">
      <c r="A398" s="1">
        <v>33117</v>
      </c>
      <c r="B398">
        <v>3254.6</v>
      </c>
      <c r="C398" s="2">
        <f>IF(ISBLANK(B399), "", M2_Seasonally_Adjusted[[#This Row],[M2SL]]/B399-1)</f>
        <v>3.8864898210979604E-3</v>
      </c>
      <c r="D398" s="2">
        <f>IF(ISBLANK(B410), "", M2_Seasonally_Adjusted[[#This Row],[M2SL]]/B410-1)</f>
        <v>5.241713823767169E-2</v>
      </c>
      <c r="E3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8" s="1"/>
    </row>
    <row r="399" spans="1:7" x14ac:dyDescent="0.25">
      <c r="A399" s="1">
        <v>33086</v>
      </c>
      <c r="B399">
        <v>3242</v>
      </c>
      <c r="C399" s="2">
        <f>IF(ISBLANK(B400), "", M2_Seasonally_Adjusted[[#This Row],[M2SL]]/B400-1)</f>
        <v>5.4271980151960886E-3</v>
      </c>
      <c r="D399" s="2">
        <f>IF(ISBLANK(B411), "", M2_Seasonally_Adjusted[[#This Row],[M2SL]]/B411-1)</f>
        <v>5.4514702055685538E-2</v>
      </c>
      <c r="E3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9" s="1"/>
    </row>
    <row r="400" spans="1:7" x14ac:dyDescent="0.25">
      <c r="A400" s="1">
        <v>33055</v>
      </c>
      <c r="B400">
        <v>3224.5</v>
      </c>
      <c r="C400" s="2">
        <f>IF(ISBLANK(B401), "", M2_Seasonally_Adjusted[[#This Row],[M2SL]]/B401-1)</f>
        <v>3.3606123782556896E-3</v>
      </c>
      <c r="D400" s="2">
        <f>IF(ISBLANK(B412), "", M2_Seasonally_Adjusted[[#This Row],[M2SL]]/B412-1)</f>
        <v>5.6381863451710146E-2</v>
      </c>
      <c r="E4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0" s="1"/>
    </row>
    <row r="401" spans="1:7" x14ac:dyDescent="0.25">
      <c r="A401" s="1">
        <v>33025</v>
      </c>
      <c r="B401">
        <v>3213.7</v>
      </c>
      <c r="C401" s="2">
        <f>IF(ISBLANK(B402), "", M2_Seasonally_Adjusted[[#This Row],[M2SL]]/B402-1)</f>
        <v>4.0929825657689545E-3</v>
      </c>
      <c r="D401" s="2">
        <f>IF(ISBLANK(B413), "", M2_Seasonally_Adjusted[[#This Row],[M2SL]]/B413-1)</f>
        <v>6.1362660589847629E-2</v>
      </c>
      <c r="E4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1" s="1"/>
    </row>
    <row r="402" spans="1:7" x14ac:dyDescent="0.25">
      <c r="A402" s="1">
        <v>32994</v>
      </c>
      <c r="B402">
        <v>3200.6</v>
      </c>
      <c r="C402" s="2">
        <f>IF(ISBLANK(B403), "", M2_Seasonally_Adjusted[[#This Row],[M2SL]]/B403-1)</f>
        <v>-3.1234382808598138E-4</v>
      </c>
      <c r="D402" s="2">
        <f>IF(ISBLANK(B414), "", M2_Seasonally_Adjusted[[#This Row],[M2SL]]/B414-1)</f>
        <v>6.2757338291937748E-2</v>
      </c>
      <c r="E4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2" s="1"/>
    </row>
    <row r="403" spans="1:7" x14ac:dyDescent="0.25">
      <c r="A403" s="1">
        <v>32964</v>
      </c>
      <c r="B403">
        <v>3201.6</v>
      </c>
      <c r="C403" s="2">
        <f>IF(ISBLANK(B404), "", M2_Seasonally_Adjusted[[#This Row],[M2SL]]/B404-1)</f>
        <v>3.6049026676279183E-3</v>
      </c>
      <c r="D403" s="2">
        <f>IF(ISBLANK(B415), "", M2_Seasonally_Adjusted[[#This Row],[M2SL]]/B415-1)</f>
        <v>6.5069860279441061E-2</v>
      </c>
      <c r="E4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3" s="1"/>
    </row>
    <row r="404" spans="1:7" x14ac:dyDescent="0.25">
      <c r="A404" s="1">
        <v>32933</v>
      </c>
      <c r="B404">
        <v>3190.1</v>
      </c>
      <c r="C404" s="2">
        <f>IF(ISBLANK(B405), "", M2_Seasonally_Adjusted[[#This Row],[M2SL]]/B405-1)</f>
        <v>3.4285354806240509E-3</v>
      </c>
      <c r="D404" s="2">
        <f>IF(ISBLANK(B416), "", M2_Seasonally_Adjusted[[#This Row],[M2SL]]/B416-1)</f>
        <v>6.3473013968063485E-2</v>
      </c>
      <c r="E4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4" s="1"/>
    </row>
    <row r="405" spans="1:7" x14ac:dyDescent="0.25">
      <c r="A405" s="1">
        <v>32905</v>
      </c>
      <c r="B405">
        <v>3179.2</v>
      </c>
      <c r="C405" s="2">
        <f>IF(ISBLANK(B406), "", M2_Seasonally_Adjusted[[#This Row],[M2SL]]/B406-1)</f>
        <v>3.9156246052796106E-3</v>
      </c>
      <c r="D405" s="2">
        <f>IF(ISBLANK(B417), "", M2_Seasonally_Adjusted[[#This Row],[M2SL]]/B417-1)</f>
        <v>6.2495822471759999E-2</v>
      </c>
      <c r="E4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5" s="1"/>
    </row>
    <row r="406" spans="1:7" x14ac:dyDescent="0.25">
      <c r="A406" s="1">
        <v>32874</v>
      </c>
      <c r="B406">
        <v>3166.8</v>
      </c>
      <c r="C406" s="2">
        <f>IF(ISBLANK(B407), "", M2_Seasonally_Adjusted[[#This Row],[M2SL]]/B407-1)</f>
        <v>4.5360824742268768E-3</v>
      </c>
      <c r="D406" s="2">
        <f>IF(ISBLANK(B418), "", M2_Seasonally_Adjusted[[#This Row],[M2SL]]/B418-1)</f>
        <v>5.8528595781662807E-2</v>
      </c>
      <c r="E4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6" s="1"/>
    </row>
    <row r="407" spans="1:7" x14ac:dyDescent="0.25">
      <c r="A407" s="1">
        <v>32843</v>
      </c>
      <c r="B407">
        <v>3152.5</v>
      </c>
      <c r="C407" s="2">
        <f>IF(ISBLANK(B408), "", M2_Seasonally_Adjusted[[#This Row],[M2SL]]/B408-1)</f>
        <v>6.127724763029363E-3</v>
      </c>
      <c r="D407" s="2">
        <f>IF(ISBLANK(B419), "", M2_Seasonally_Adjusted[[#This Row],[M2SL]]/B419-1)</f>
        <v>5.4982932869285905E-2</v>
      </c>
      <c r="E4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7" s="1"/>
    </row>
    <row r="408" spans="1:7" x14ac:dyDescent="0.25">
      <c r="A408" s="1">
        <v>32813</v>
      </c>
      <c r="B408">
        <v>3133.3</v>
      </c>
      <c r="C408" s="2">
        <f>IF(ISBLANK(B409), "", M2_Seasonally_Adjusted[[#This Row],[M2SL]]/B409-1)</f>
        <v>6.1655052824252099E-3</v>
      </c>
      <c r="D408" s="2">
        <f>IF(ISBLANK(B420), "", M2_Seasonally_Adjusted[[#This Row],[M2SL]]/B420-1)</f>
        <v>5.1372391114690386E-2</v>
      </c>
      <c r="E4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8" s="1"/>
    </row>
    <row r="409" spans="1:7" x14ac:dyDescent="0.25">
      <c r="A409" s="1">
        <v>32782</v>
      </c>
      <c r="B409">
        <v>3114.1</v>
      </c>
      <c r="C409" s="2">
        <f>IF(ISBLANK(B410), "", M2_Seasonally_Adjusted[[#This Row],[M2SL]]/B410-1)</f>
        <v>6.9846402586903888E-3</v>
      </c>
      <c r="D409" s="2">
        <f>IF(ISBLANK(B421), "", M2_Seasonally_Adjusted[[#This Row],[M2SL]]/B421-1)</f>
        <v>5.0180420193572273E-2</v>
      </c>
      <c r="E4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9" s="1"/>
    </row>
    <row r="410" spans="1:7" x14ac:dyDescent="0.25">
      <c r="A410" s="1">
        <v>32752</v>
      </c>
      <c r="B410">
        <v>3092.5</v>
      </c>
      <c r="C410" s="2">
        <f>IF(ISBLANK(B411), "", M2_Seasonally_Adjusted[[#This Row],[M2SL]]/B411-1)</f>
        <v>5.8873276086390813E-3</v>
      </c>
      <c r="D410" s="2">
        <f>IF(ISBLANK(B422), "", M2_Seasonally_Adjusted[[#This Row],[M2SL]]/B422-1)</f>
        <v>4.5858838648584532E-2</v>
      </c>
      <c r="E4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0" s="1"/>
    </row>
    <row r="411" spans="1:7" x14ac:dyDescent="0.25">
      <c r="A411" s="1">
        <v>32721</v>
      </c>
      <c r="B411">
        <v>3074.4</v>
      </c>
      <c r="C411" s="2">
        <f>IF(ISBLANK(B412), "", M2_Seasonally_Adjusted[[#This Row],[M2SL]]/B412-1)</f>
        <v>7.2074433232864887E-3</v>
      </c>
      <c r="D411" s="2">
        <f>IF(ISBLANK(B423), "", M2_Seasonally_Adjusted[[#This Row],[M2SL]]/B423-1)</f>
        <v>4.1463414634146378E-2</v>
      </c>
      <c r="E4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1" s="1"/>
    </row>
    <row r="412" spans="1:7" x14ac:dyDescent="0.25">
      <c r="A412" s="1">
        <v>32690</v>
      </c>
      <c r="B412">
        <v>3052.4</v>
      </c>
      <c r="C412" s="2">
        <f>IF(ISBLANK(B413), "", M2_Seasonally_Adjusted[[#This Row],[M2SL]]/B413-1)</f>
        <v>8.0914164932792687E-3</v>
      </c>
      <c r="D412" s="2">
        <f>IF(ISBLANK(B424), "", M2_Seasonally_Adjusted[[#This Row],[M2SL]]/B424-1)</f>
        <v>3.5694896851248714E-2</v>
      </c>
      <c r="E4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2" s="1"/>
    </row>
    <row r="413" spans="1:7" x14ac:dyDescent="0.25">
      <c r="A413" s="1">
        <v>32660</v>
      </c>
      <c r="B413">
        <v>3027.9</v>
      </c>
      <c r="C413" s="2">
        <f>IF(ISBLANK(B414), "", M2_Seasonally_Adjusted[[#This Row],[M2SL]]/B414-1)</f>
        <v>5.4124053659185822E-3</v>
      </c>
      <c r="D413" s="2">
        <f>IF(ISBLANK(B425), "", M2_Seasonally_Adjusted[[#This Row],[M2SL]]/B425-1)</f>
        <v>3.0458753062891475E-2</v>
      </c>
      <c r="E4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3" s="1"/>
    </row>
    <row r="414" spans="1:7" x14ac:dyDescent="0.25">
      <c r="A414" s="1">
        <v>32629</v>
      </c>
      <c r="B414">
        <v>3011.6</v>
      </c>
      <c r="C414" s="2">
        <f>IF(ISBLANK(B415), "", M2_Seasonally_Adjusted[[#This Row],[M2SL]]/B415-1)</f>
        <v>1.8629407850965229E-3</v>
      </c>
      <c r="D414" s="2">
        <f>IF(ISBLANK(B426), "", M2_Seasonally_Adjusted[[#This Row],[M2SL]]/B426-1)</f>
        <v>2.9254955570745089E-2</v>
      </c>
      <c r="E4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4" s="1"/>
    </row>
    <row r="415" spans="1:7" x14ac:dyDescent="0.25">
      <c r="A415" s="1">
        <v>32599</v>
      </c>
      <c r="B415">
        <v>3006</v>
      </c>
      <c r="C415" s="2">
        <f>IF(ISBLANK(B416), "", M2_Seasonally_Adjusted[[#This Row],[M2SL]]/B416-1)</f>
        <v>2.1002100210021357E-3</v>
      </c>
      <c r="D415" s="2">
        <f>IF(ISBLANK(B427), "", M2_Seasonally_Adjusted[[#This Row],[M2SL]]/B427-1)</f>
        <v>3.2741264987803609E-2</v>
      </c>
      <c r="E4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5" s="1"/>
    </row>
    <row r="416" spans="1:7" x14ac:dyDescent="0.25">
      <c r="A416" s="1">
        <v>32568</v>
      </c>
      <c r="B416">
        <v>2999.7</v>
      </c>
      <c r="C416" s="2">
        <f>IF(ISBLANK(B417), "", M2_Seasonally_Adjusted[[#This Row],[M2SL]]/B417-1)</f>
        <v>2.5065169440545709E-3</v>
      </c>
      <c r="D416" s="2">
        <f>IF(ISBLANK(B428), "", M2_Seasonally_Adjusted[[#This Row],[M2SL]]/B428-1)</f>
        <v>3.770712976095747E-2</v>
      </c>
      <c r="E4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6" s="1"/>
    </row>
    <row r="417" spans="1:7" x14ac:dyDescent="0.25">
      <c r="A417" s="1">
        <v>32540</v>
      </c>
      <c r="B417">
        <v>2992.2</v>
      </c>
      <c r="C417" s="2">
        <f>IF(ISBLANK(B418), "", M2_Seasonally_Adjusted[[#This Row],[M2SL]]/B418-1)</f>
        <v>1.6712905705795755E-4</v>
      </c>
      <c r="D417" s="2">
        <f>IF(ISBLANK(B429), "", M2_Seasonally_Adjusted[[#This Row],[M2SL]]/B429-1)</f>
        <v>4.243311036789299E-2</v>
      </c>
      <c r="E4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7" s="1"/>
    </row>
    <row r="418" spans="1:7" x14ac:dyDescent="0.25">
      <c r="A418" s="1">
        <v>32509</v>
      </c>
      <c r="B418">
        <v>2991.7</v>
      </c>
      <c r="C418" s="2">
        <f>IF(ISBLANK(B419), "", M2_Seasonally_Adjusted[[#This Row],[M2SL]]/B419-1)</f>
        <v>1.171273676460638E-3</v>
      </c>
      <c r="D418" s="2">
        <f>IF(ISBLANK(B430), "", M2_Seasonally_Adjusted[[#This Row],[M2SL]]/B430-1)</f>
        <v>5.0677811336657941E-2</v>
      </c>
      <c r="E4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8" s="1"/>
    </row>
    <row r="419" spans="1:7" x14ac:dyDescent="0.25">
      <c r="A419" s="1">
        <v>32478</v>
      </c>
      <c r="B419">
        <v>2988.2</v>
      </c>
      <c r="C419" s="2">
        <f>IF(ISBLANK(B420), "", M2_Seasonally_Adjusted[[#This Row],[M2SL]]/B420-1)</f>
        <v>2.6843835984162734E-3</v>
      </c>
      <c r="D419" s="2">
        <f>IF(ISBLANK(B431), "", M2_Seasonally_Adjusted[[#This Row],[M2SL]]/B431-1)</f>
        <v>5.7245966600622644E-2</v>
      </c>
      <c r="E4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9" s="1"/>
    </row>
    <row r="420" spans="1:7" x14ac:dyDescent="0.25">
      <c r="A420" s="1">
        <v>32448</v>
      </c>
      <c r="B420">
        <v>2980.2</v>
      </c>
      <c r="C420" s="2">
        <f>IF(ISBLANK(B421), "", M2_Seasonally_Adjusted[[#This Row],[M2SL]]/B421-1)</f>
        <v>5.0247866994905799E-3</v>
      </c>
      <c r="D420" s="2">
        <f>IF(ISBLANK(B432), "", M2_Seasonally_Adjusted[[#This Row],[M2SL]]/B432-1)</f>
        <v>5.7220901770193899E-2</v>
      </c>
      <c r="E4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0" s="1"/>
    </row>
    <row r="421" spans="1:7" x14ac:dyDescent="0.25">
      <c r="A421" s="1">
        <v>32417</v>
      </c>
      <c r="B421">
        <v>2965.3</v>
      </c>
      <c r="C421" s="2">
        <f>IF(ISBLANK(B422), "", M2_Seasonally_Adjusted[[#This Row],[M2SL]]/B422-1)</f>
        <v>2.840813013629262E-3</v>
      </c>
      <c r="D421" s="2">
        <f>IF(ISBLANK(B433), "", M2_Seasonally_Adjusted[[#This Row],[M2SL]]/B433-1)</f>
        <v>5.3467386670456252E-2</v>
      </c>
      <c r="E4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1" s="1"/>
    </row>
    <row r="422" spans="1:7" x14ac:dyDescent="0.25">
      <c r="A422" s="1">
        <v>32387</v>
      </c>
      <c r="B422">
        <v>2956.9</v>
      </c>
      <c r="C422" s="2">
        <f>IF(ISBLANK(B423), "", M2_Seasonally_Adjusted[[#This Row],[M2SL]]/B423-1)</f>
        <v>1.6598915989161078E-3</v>
      </c>
      <c r="D422" s="2">
        <f>IF(ISBLANK(B434), "", M2_Seasonally_Adjusted[[#This Row],[M2SL]]/B434-1)</f>
        <v>5.6224325772459505E-2</v>
      </c>
      <c r="E4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2" s="1"/>
    </row>
    <row r="423" spans="1:7" x14ac:dyDescent="0.25">
      <c r="A423" s="1">
        <v>32356</v>
      </c>
      <c r="B423">
        <v>2952</v>
      </c>
      <c r="C423" s="2">
        <f>IF(ISBLANK(B424), "", M2_Seasonally_Adjusted[[#This Row],[M2SL]]/B424-1)</f>
        <v>1.6286644951140072E-3</v>
      </c>
      <c r="D423" s="2">
        <f>IF(ISBLANK(B435), "", M2_Seasonally_Adjusted[[#This Row],[M2SL]]/B435-1)</f>
        <v>5.8747579083279655E-2</v>
      </c>
      <c r="E4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3" s="1"/>
    </row>
    <row r="424" spans="1:7" x14ac:dyDescent="0.25">
      <c r="A424" s="1">
        <v>32325</v>
      </c>
      <c r="B424">
        <v>2947.2</v>
      </c>
      <c r="C424" s="2">
        <f>IF(ISBLANK(B425), "", M2_Seasonally_Adjusted[[#This Row],[M2SL]]/B425-1)</f>
        <v>2.9948271167981044E-3</v>
      </c>
      <c r="D424" s="2">
        <f>IF(ISBLANK(B436), "", M2_Seasonally_Adjusted[[#This Row],[M2SL]]/B436-1)</f>
        <v>6.0525368837711424E-2</v>
      </c>
      <c r="E4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4" s="1"/>
    </row>
    <row r="425" spans="1:7" x14ac:dyDescent="0.25">
      <c r="A425" s="1">
        <v>32295</v>
      </c>
      <c r="B425">
        <v>2938.4</v>
      </c>
      <c r="C425" s="2">
        <f>IF(ISBLANK(B426), "", M2_Seasonally_Adjusted[[#This Row],[M2SL]]/B426-1)</f>
        <v>4.2378673957621515E-3</v>
      </c>
      <c r="D425" s="2">
        <f>IF(ISBLANK(B437), "", M2_Seasonally_Adjusted[[#This Row],[M2SL]]/B437-1)</f>
        <v>5.903553665393213E-2</v>
      </c>
      <c r="E4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5" s="1"/>
    </row>
    <row r="426" spans="1:7" x14ac:dyDescent="0.25">
      <c r="A426" s="1">
        <v>32264</v>
      </c>
      <c r="B426">
        <v>2926</v>
      </c>
      <c r="C426" s="2">
        <f>IF(ISBLANK(B427), "", M2_Seasonally_Adjusted[[#This Row],[M2SL]]/B427-1)</f>
        <v>5.2564675164050723E-3</v>
      </c>
      <c r="D426" s="2">
        <f>IF(ISBLANK(B438), "", M2_Seasonally_Adjusted[[#This Row],[M2SL]]/B438-1)</f>
        <v>5.5212953947131105E-2</v>
      </c>
      <c r="E4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6" s="1"/>
    </row>
    <row r="427" spans="1:7" x14ac:dyDescent="0.25">
      <c r="A427" s="1">
        <v>32234</v>
      </c>
      <c r="B427">
        <v>2910.7</v>
      </c>
      <c r="C427" s="2">
        <f>IF(ISBLANK(B428), "", M2_Seasonally_Adjusted[[#This Row],[M2SL]]/B428-1)</f>
        <v>6.9187394056802187E-3</v>
      </c>
      <c r="D427" s="2">
        <f>IF(ISBLANK(B439), "", M2_Seasonally_Adjusted[[#This Row],[M2SL]]/B439-1)</f>
        <v>5.1667449506810792E-2</v>
      </c>
      <c r="E4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7" s="1"/>
    </row>
    <row r="428" spans="1:7" x14ac:dyDescent="0.25">
      <c r="A428" s="1">
        <v>32203</v>
      </c>
      <c r="B428">
        <v>2890.7</v>
      </c>
      <c r="C428" s="2">
        <f>IF(ISBLANK(B429), "", M2_Seasonally_Adjusted[[#This Row],[M2SL]]/B429-1)</f>
        <v>7.0721850613153503E-3</v>
      </c>
      <c r="D428" s="2">
        <f>IF(ISBLANK(B440), "", M2_Seasonally_Adjusted[[#This Row],[M2SL]]/B440-1)</f>
        <v>4.9751243781094523E-2</v>
      </c>
      <c r="E4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8" s="1"/>
    </row>
    <row r="429" spans="1:7" x14ac:dyDescent="0.25">
      <c r="A429" s="1">
        <v>32174</v>
      </c>
      <c r="B429">
        <v>2870.4</v>
      </c>
      <c r="C429" s="2">
        <f>IF(ISBLANK(B430), "", M2_Seasonally_Adjusted[[#This Row],[M2SL]]/B430-1)</f>
        <v>8.0775444264944429E-3</v>
      </c>
      <c r="D429" s="2">
        <f>IF(ISBLANK(B441), "", M2_Seasonally_Adjusted[[#This Row],[M2SL]]/B441-1)</f>
        <v>4.4731574158325849E-2</v>
      </c>
      <c r="E4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9" s="1"/>
    </row>
    <row r="430" spans="1:7" x14ac:dyDescent="0.25">
      <c r="A430" s="1">
        <v>32143</v>
      </c>
      <c r="B430">
        <v>2847.4</v>
      </c>
      <c r="C430" s="2">
        <f>IF(ISBLANK(B431), "", M2_Seasonally_Adjusted[[#This Row],[M2SL]]/B431-1)</f>
        <v>7.4299462213416323E-3</v>
      </c>
      <c r="D430" s="2">
        <f>IF(ISBLANK(B442), "", M2_Seasonally_Adjusted[[#This Row],[M2SL]]/B442-1)</f>
        <v>3.7720033528918728E-2</v>
      </c>
      <c r="E4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0" s="1"/>
    </row>
    <row r="431" spans="1:7" x14ac:dyDescent="0.25">
      <c r="A431" s="1">
        <v>32112</v>
      </c>
      <c r="B431">
        <v>2826.4</v>
      </c>
      <c r="C431" s="2">
        <f>IF(ISBLANK(B432), "", M2_Seasonally_Adjusted[[#This Row],[M2SL]]/B432-1)</f>
        <v>2.6606122955763478E-3</v>
      </c>
      <c r="D431" s="2">
        <f>IF(ISBLANK(B443), "", M2_Seasonally_Adjusted[[#This Row],[M2SL]]/B443-1)</f>
        <v>3.6070381231671611E-2</v>
      </c>
      <c r="E4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1" s="1"/>
    </row>
    <row r="432" spans="1:7" x14ac:dyDescent="0.25">
      <c r="A432" s="1">
        <v>32082</v>
      </c>
      <c r="B432">
        <v>2818.9</v>
      </c>
      <c r="C432" s="2">
        <f>IF(ISBLANK(B433), "", M2_Seasonally_Adjusted[[#This Row],[M2SL]]/B433-1)</f>
        <v>1.4565866136138084E-3</v>
      </c>
      <c r="D432" s="2">
        <f>IF(ISBLANK(B444), "", M2_Seasonally_Adjusted[[#This Row],[M2SL]]/B444-1)</f>
        <v>4.3534594454521791E-2</v>
      </c>
      <c r="E4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2" s="1"/>
    </row>
    <row r="433" spans="1:7" x14ac:dyDescent="0.25">
      <c r="A433" s="1">
        <v>32051</v>
      </c>
      <c r="B433">
        <v>2814.8</v>
      </c>
      <c r="C433" s="2">
        <f>IF(ISBLANK(B434), "", M2_Seasonally_Adjusted[[#This Row],[M2SL]]/B434-1)</f>
        <v>5.4652616538668486E-3</v>
      </c>
      <c r="D433" s="2">
        <f>IF(ISBLANK(B445), "", M2_Seasonally_Adjusted[[#This Row],[M2SL]]/B445-1)</f>
        <v>4.7406415122423162E-2</v>
      </c>
      <c r="E4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3" s="1"/>
    </row>
    <row r="434" spans="1:7" x14ac:dyDescent="0.25">
      <c r="A434" s="1">
        <v>32021</v>
      </c>
      <c r="B434">
        <v>2799.5</v>
      </c>
      <c r="C434" s="2">
        <f>IF(ISBLANK(B435), "", M2_Seasonally_Adjusted[[#This Row],[M2SL]]/B435-1)</f>
        <v>4.0527939172225746E-3</v>
      </c>
      <c r="D434" s="2">
        <f>IF(ISBLANK(B446), "", M2_Seasonally_Adjusted[[#This Row],[M2SL]]/B446-1)</f>
        <v>4.9366519229327555E-2</v>
      </c>
      <c r="E4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4" s="1"/>
    </row>
    <row r="435" spans="1:7" x14ac:dyDescent="0.25">
      <c r="A435" s="1">
        <v>31990</v>
      </c>
      <c r="B435">
        <v>2788.2</v>
      </c>
      <c r="C435" s="2">
        <f>IF(ISBLANK(B436), "", M2_Seasonally_Adjusted[[#This Row],[M2SL]]/B436-1)</f>
        <v>3.3105433609210699E-3</v>
      </c>
      <c r="D435" s="2">
        <f>IF(ISBLANK(B447), "", M2_Seasonally_Adjusted[[#This Row],[M2SL]]/B447-1)</f>
        <v>5.3542414509729852E-2</v>
      </c>
      <c r="E4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5" s="1"/>
    </row>
    <row r="436" spans="1:7" x14ac:dyDescent="0.25">
      <c r="A436" s="1">
        <v>31959</v>
      </c>
      <c r="B436">
        <v>2779</v>
      </c>
      <c r="C436" s="2">
        <f>IF(ISBLANK(B437), "", M2_Seasonally_Adjusted[[#This Row],[M2SL]]/B437-1)</f>
        <v>1.5858141714122365E-3</v>
      </c>
      <c r="D436" s="2">
        <f>IF(ISBLANK(B448), "", M2_Seasonally_Adjusted[[#This Row],[M2SL]]/B448-1)</f>
        <v>5.8021777202467151E-2</v>
      </c>
      <c r="E4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6" s="1"/>
    </row>
    <row r="437" spans="1:7" x14ac:dyDescent="0.25">
      <c r="A437" s="1">
        <v>31929</v>
      </c>
      <c r="B437">
        <v>2774.6</v>
      </c>
      <c r="C437" s="2">
        <f>IF(ISBLANK(B438), "", M2_Seasonally_Adjusted[[#This Row],[M2SL]]/B438-1)</f>
        <v>6.1307656244369291E-4</v>
      </c>
      <c r="D437" s="2">
        <f>IF(ISBLANK(B449), "", M2_Seasonally_Adjusted[[#This Row],[M2SL]]/B449-1)</f>
        <v>6.5105566218810029E-2</v>
      </c>
      <c r="E4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7" s="1"/>
    </row>
    <row r="438" spans="1:7" x14ac:dyDescent="0.25">
      <c r="A438" s="1">
        <v>31898</v>
      </c>
      <c r="B438">
        <v>2772.9</v>
      </c>
      <c r="C438" s="2">
        <f>IF(ISBLANK(B439), "", M2_Seasonally_Adjusted[[#This Row],[M2SL]]/B439-1)</f>
        <v>1.8788163457024165E-3</v>
      </c>
      <c r="D438" s="2">
        <f>IF(ISBLANK(B450), "", M2_Seasonally_Adjusted[[#This Row],[M2SL]]/B450-1)</f>
        <v>7.2771587743732491E-2</v>
      </c>
      <c r="E4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8" s="1"/>
    </row>
    <row r="439" spans="1:7" x14ac:dyDescent="0.25">
      <c r="A439" s="1">
        <v>31868</v>
      </c>
      <c r="B439">
        <v>2767.7</v>
      </c>
      <c r="C439" s="2">
        <f>IF(ISBLANK(B440), "", M2_Seasonally_Adjusted[[#This Row],[M2SL]]/B440-1)</f>
        <v>5.0840687075570656E-3</v>
      </c>
      <c r="D439" s="2">
        <f>IF(ISBLANK(B451), "", M2_Seasonally_Adjusted[[#This Row],[M2SL]]/B451-1)</f>
        <v>8.2062710141527662E-2</v>
      </c>
      <c r="E4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9" s="1"/>
    </row>
    <row r="440" spans="1:7" x14ac:dyDescent="0.25">
      <c r="A440" s="1">
        <v>31837</v>
      </c>
      <c r="B440">
        <v>2753.7</v>
      </c>
      <c r="C440" s="2">
        <f>IF(ISBLANK(B441), "", M2_Seasonally_Adjusted[[#This Row],[M2SL]]/B441-1)</f>
        <v>2.2565969062784408E-3</v>
      </c>
      <c r="D440" s="2">
        <f>IF(ISBLANK(B452), "", M2_Seasonally_Adjusted[[#This Row],[M2SL]]/B452-1)</f>
        <v>8.7086968536575604E-2</v>
      </c>
      <c r="E4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0" s="1"/>
    </row>
    <row r="441" spans="1:7" x14ac:dyDescent="0.25">
      <c r="A441" s="1">
        <v>31809</v>
      </c>
      <c r="B441">
        <v>2747.5</v>
      </c>
      <c r="C441" s="2">
        <f>IF(ISBLANK(B442), "", M2_Seasonally_Adjusted[[#This Row],[M2SL]]/B442-1)</f>
        <v>1.31200116622332E-3</v>
      </c>
      <c r="D441" s="2">
        <f>IF(ISBLANK(B453), "", M2_Seasonally_Adjusted[[#This Row],[M2SL]]/B453-1)</f>
        <v>9.335827131998875E-2</v>
      </c>
      <c r="E4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1" s="1"/>
    </row>
    <row r="442" spans="1:7" x14ac:dyDescent="0.25">
      <c r="A442" s="1">
        <v>31778</v>
      </c>
      <c r="B442">
        <v>2743.9</v>
      </c>
      <c r="C442" s="2">
        <f>IF(ISBLANK(B443), "", M2_Seasonally_Adjusted[[#This Row],[M2SL]]/B443-1)</f>
        <v>5.8284457478006146E-3</v>
      </c>
      <c r="D442" s="2">
        <f>IF(ISBLANK(B454), "", M2_Seasonally_Adjusted[[#This Row],[M2SL]]/B454-1)</f>
        <v>9.6638823388353945E-2</v>
      </c>
      <c r="E4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2" s="1"/>
    </row>
    <row r="443" spans="1:7" x14ac:dyDescent="0.25">
      <c r="A443" s="1">
        <v>31747</v>
      </c>
      <c r="B443">
        <v>2728</v>
      </c>
      <c r="C443" s="2">
        <f>IF(ISBLANK(B444), "", M2_Seasonally_Adjusted[[#This Row],[M2SL]]/B444-1)</f>
        <v>9.8841298633989272E-3</v>
      </c>
      <c r="D443" s="2">
        <f>IF(ISBLANK(B455), "", M2_Seasonally_Adjusted[[#This Row],[M2SL]]/B455-1)</f>
        <v>9.4659122828137043E-2</v>
      </c>
      <c r="E4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3" s="1"/>
    </row>
    <row r="444" spans="1:7" x14ac:dyDescent="0.25">
      <c r="A444" s="1">
        <v>31717</v>
      </c>
      <c r="B444">
        <v>2701.3</v>
      </c>
      <c r="C444" s="2">
        <f>IF(ISBLANK(B445), "", M2_Seasonally_Adjusted[[#This Row],[M2SL]]/B445-1)</f>
        <v>5.1722854803899487E-3</v>
      </c>
      <c r="D444" s="2">
        <f>IF(ISBLANK(B456), "", M2_Seasonally_Adjusted[[#This Row],[M2SL]]/B456-1)</f>
        <v>9.0200984744531532E-2</v>
      </c>
      <c r="E4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4" s="1"/>
    </row>
    <row r="445" spans="1:7" x14ac:dyDescent="0.25">
      <c r="A445" s="1">
        <v>31686</v>
      </c>
      <c r="B445">
        <v>2687.4</v>
      </c>
      <c r="C445" s="2">
        <f>IF(ISBLANK(B446), "", M2_Seasonally_Adjusted[[#This Row],[M2SL]]/B446-1)</f>
        <v>7.3468775770297867E-3</v>
      </c>
      <c r="D445" s="2">
        <f>IF(ISBLANK(B457), "", M2_Seasonally_Adjusted[[#This Row],[M2SL]]/B457-1)</f>
        <v>8.8897893030794206E-2</v>
      </c>
      <c r="E4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5" s="1"/>
    </row>
    <row r="446" spans="1:7" x14ac:dyDescent="0.25">
      <c r="A446" s="1">
        <v>31656</v>
      </c>
      <c r="B446">
        <v>2667.8</v>
      </c>
      <c r="C446" s="2">
        <f>IF(ISBLANK(B447), "", M2_Seasonally_Adjusted[[#This Row],[M2SL]]/B447-1)</f>
        <v>8.0483657661063468E-3</v>
      </c>
      <c r="D446" s="2">
        <f>IF(ISBLANK(B458), "", M2_Seasonally_Adjusted[[#This Row],[M2SL]]/B458-1)</f>
        <v>8.6060902133203054E-2</v>
      </c>
      <c r="E4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6" s="1"/>
    </row>
    <row r="447" spans="1:7" x14ac:dyDescent="0.25">
      <c r="A447" s="1">
        <v>31625</v>
      </c>
      <c r="B447">
        <v>2646.5</v>
      </c>
      <c r="C447" s="2">
        <f>IF(ISBLANK(B448), "", M2_Seasonally_Adjusted[[#This Row],[M2SL]]/B448-1)</f>
        <v>7.5763344247317121E-3</v>
      </c>
      <c r="D447" s="2">
        <f>IF(ISBLANK(B459), "", M2_Seasonally_Adjusted[[#This Row],[M2SL]]/B459-1)</f>
        <v>8.2855973813420691E-2</v>
      </c>
      <c r="E4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7" s="1"/>
    </row>
    <row r="448" spans="1:7" x14ac:dyDescent="0.25">
      <c r="A448" s="1">
        <v>31594</v>
      </c>
      <c r="B448">
        <v>2626.6</v>
      </c>
      <c r="C448" s="2">
        <f>IF(ISBLANK(B449), "", M2_Seasonally_Adjusted[[#This Row],[M2SL]]/B449-1)</f>
        <v>8.2917466410747931E-3</v>
      </c>
      <c r="D448" s="2">
        <f>IF(ISBLANK(B460), "", M2_Seasonally_Adjusted[[#This Row],[M2SL]]/B460-1)</f>
        <v>8.1127804074912602E-2</v>
      </c>
      <c r="E4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8" s="1"/>
    </row>
    <row r="449" spans="1:7" x14ac:dyDescent="0.25">
      <c r="A449" s="1">
        <v>31564</v>
      </c>
      <c r="B449">
        <v>2605</v>
      </c>
      <c r="C449" s="2">
        <f>IF(ISBLANK(B450), "", M2_Seasonally_Adjusted[[#This Row],[M2SL]]/B450-1)</f>
        <v>7.8149179820488079E-3</v>
      </c>
      <c r="D449" s="2">
        <f>IF(ISBLANK(B461), "", M2_Seasonally_Adjusted[[#This Row],[M2SL]]/B461-1)</f>
        <v>7.9747989720633461E-2</v>
      </c>
      <c r="E4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9" s="1"/>
    </row>
    <row r="450" spans="1:7" x14ac:dyDescent="0.25">
      <c r="A450" s="1">
        <v>31533</v>
      </c>
      <c r="B450">
        <v>2584.8000000000002</v>
      </c>
      <c r="C450" s="2">
        <f>IF(ISBLANK(B451), "", M2_Seasonally_Adjusted[[#This Row],[M2SL]]/B451-1)</f>
        <v>1.0555946516537684E-2</v>
      </c>
      <c r="D450" s="2">
        <f>IF(ISBLANK(B462), "", M2_Seasonally_Adjusted[[#This Row],[M2SL]]/B462-1)</f>
        <v>8.1732580037664926E-2</v>
      </c>
      <c r="E4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0" s="1"/>
    </row>
    <row r="451" spans="1:7" x14ac:dyDescent="0.25">
      <c r="A451" s="1">
        <v>31503</v>
      </c>
      <c r="B451">
        <v>2557.8000000000002</v>
      </c>
      <c r="C451" s="2">
        <f>IF(ISBLANK(B452), "", M2_Seasonally_Adjusted[[#This Row],[M2SL]]/B452-1)</f>
        <v>9.7508981090363989E-3</v>
      </c>
      <c r="D451" s="2">
        <f>IF(ISBLANK(B463), "", M2_Seasonally_Adjusted[[#This Row],[M2SL]]/B463-1)</f>
        <v>7.6787067441273171E-2</v>
      </c>
      <c r="E4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1" s="1"/>
    </row>
    <row r="452" spans="1:7" x14ac:dyDescent="0.25">
      <c r="A452" s="1">
        <v>31472</v>
      </c>
      <c r="B452">
        <v>2533.1</v>
      </c>
      <c r="C452" s="2">
        <f>IF(ISBLANK(B453), "", M2_Seasonally_Adjusted[[#This Row],[M2SL]]/B453-1)</f>
        <v>8.0385212304507903E-3</v>
      </c>
      <c r="D452" s="2">
        <f>IF(ISBLANK(B464), "", M2_Seasonally_Adjusted[[#This Row],[M2SL]]/B464-1)</f>
        <v>7.053503507733927E-2</v>
      </c>
      <c r="E4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2" s="1"/>
    </row>
    <row r="453" spans="1:7" x14ac:dyDescent="0.25">
      <c r="A453" s="1">
        <v>31444</v>
      </c>
      <c r="B453">
        <v>2512.9</v>
      </c>
      <c r="C453" s="2">
        <f>IF(ISBLANK(B454), "", M2_Seasonally_Adjusted[[#This Row],[M2SL]]/B454-1)</f>
        <v>4.3163742456338028E-3</v>
      </c>
      <c r="D453" s="2">
        <f>IF(ISBLANK(B465), "", M2_Seasonally_Adjusted[[#This Row],[M2SL]]/B465-1)</f>
        <v>6.745677753706314E-2</v>
      </c>
      <c r="E4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3" s="1"/>
    </row>
    <row r="454" spans="1:7" x14ac:dyDescent="0.25">
      <c r="A454" s="1">
        <v>31413</v>
      </c>
      <c r="B454">
        <v>2502.1</v>
      </c>
      <c r="C454" s="2">
        <f>IF(ISBLANK(B455), "", M2_Seasonally_Adjusted[[#This Row],[M2SL]]/B455-1)</f>
        <v>4.0126800690181152E-3</v>
      </c>
      <c r="D454" s="2">
        <f>IF(ISBLANK(B466), "", M2_Seasonally_Adjusted[[#This Row],[M2SL]]/B466-1)</f>
        <v>7.2757674498370672E-2</v>
      </c>
      <c r="E4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4" s="1"/>
    </row>
    <row r="455" spans="1:7" x14ac:dyDescent="0.25">
      <c r="A455" s="1">
        <v>31382</v>
      </c>
      <c r="B455">
        <v>2492.1</v>
      </c>
      <c r="C455" s="2">
        <f>IF(ISBLANK(B456), "", M2_Seasonally_Adjusted[[#This Row],[M2SL]]/B456-1)</f>
        <v>5.7712486883525482E-3</v>
      </c>
      <c r="D455" s="2">
        <f>IF(ISBLANK(B467), "", M2_Seasonally_Adjusted[[#This Row],[M2SL]]/B467-1)</f>
        <v>8.0515088449531591E-2</v>
      </c>
      <c r="E4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5" s="1"/>
    </row>
    <row r="456" spans="1:7" x14ac:dyDescent="0.25">
      <c r="A456" s="1">
        <v>31352</v>
      </c>
      <c r="B456">
        <v>2477.8000000000002</v>
      </c>
      <c r="C456" s="2">
        <f>IF(ISBLANK(B457), "", M2_Seasonally_Adjusted[[#This Row],[M2SL]]/B457-1)</f>
        <v>3.9708265802269604E-3</v>
      </c>
      <c r="D456" s="2">
        <f>IF(ISBLANK(B468), "", M2_Seasonally_Adjusted[[#This Row],[M2SL]]/B468-1)</f>
        <v>8.6087490137634726E-2</v>
      </c>
      <c r="E4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6" s="1"/>
    </row>
    <row r="457" spans="1:7" x14ac:dyDescent="0.25">
      <c r="A457" s="1">
        <v>31321</v>
      </c>
      <c r="B457">
        <v>2468</v>
      </c>
      <c r="C457" s="2">
        <f>IF(ISBLANK(B458), "", M2_Seasonally_Adjusted[[#This Row],[M2SL]]/B458-1)</f>
        <v>4.7223579221624679E-3</v>
      </c>
      <c r="D457" s="2">
        <f>IF(ISBLANK(B469), "", M2_Seasonally_Adjusted[[#This Row],[M2SL]]/B469-1)</f>
        <v>9.2567178715303955E-2</v>
      </c>
      <c r="E4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7" s="1"/>
    </row>
    <row r="458" spans="1:7" x14ac:dyDescent="0.25">
      <c r="A458" s="1">
        <v>31291</v>
      </c>
      <c r="B458">
        <v>2456.4</v>
      </c>
      <c r="C458" s="2">
        <f>IF(ISBLANK(B459), "", M2_Seasonally_Adjusted[[#This Row],[M2SL]]/B459-1)</f>
        <v>5.0736497545007531E-3</v>
      </c>
      <c r="D458" s="2">
        <f>IF(ISBLANK(B470), "", M2_Seasonally_Adjusted[[#This Row],[M2SL]]/B470-1)</f>
        <v>9.4457315986455237E-2</v>
      </c>
      <c r="E4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8" s="1"/>
    </row>
    <row r="459" spans="1:7" x14ac:dyDescent="0.25">
      <c r="A459" s="1">
        <v>31260</v>
      </c>
      <c r="B459">
        <v>2444</v>
      </c>
      <c r="C459" s="2">
        <f>IF(ISBLANK(B460), "", M2_Seasonally_Adjusted[[#This Row],[M2SL]]/B460-1)</f>
        <v>5.9683062358510952E-3</v>
      </c>
      <c r="D459" s="2">
        <f>IF(ISBLANK(B471), "", M2_Seasonally_Adjusted[[#This Row],[M2SL]]/B471-1)</f>
        <v>9.5767575322811993E-2</v>
      </c>
      <c r="E4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9" s="1"/>
    </row>
    <row r="460" spans="1:7" x14ac:dyDescent="0.25">
      <c r="A460" s="1">
        <v>31229</v>
      </c>
      <c r="B460">
        <v>2429.5</v>
      </c>
      <c r="C460" s="2">
        <f>IF(ISBLANK(B461), "", M2_Seasonally_Adjusted[[#This Row],[M2SL]]/B461-1)</f>
        <v>7.0048909889746103E-3</v>
      </c>
      <c r="D460" s="2">
        <f>IF(ISBLANK(B472), "", M2_Seasonally_Adjusted[[#This Row],[M2SL]]/B472-1)</f>
        <v>9.2646728131324574E-2</v>
      </c>
      <c r="E4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0" s="1"/>
    </row>
    <row r="461" spans="1:7" x14ac:dyDescent="0.25">
      <c r="A461" s="1">
        <v>31199</v>
      </c>
      <c r="B461">
        <v>2412.6</v>
      </c>
      <c r="C461" s="2">
        <f>IF(ISBLANK(B462), "", M2_Seasonally_Adjusted[[#This Row],[M2SL]]/B462-1)</f>
        <v>9.667294413057137E-3</v>
      </c>
      <c r="D461" s="2">
        <f>IF(ISBLANK(B473), "", M2_Seasonally_Adjusted[[#This Row],[M2SL]]/B473-1)</f>
        <v>8.9160760236558279E-2</v>
      </c>
      <c r="E4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1" s="1"/>
    </row>
    <row r="462" spans="1:7" x14ac:dyDescent="0.25">
      <c r="A462" s="1">
        <v>31168</v>
      </c>
      <c r="B462">
        <v>2389.5</v>
      </c>
      <c r="C462" s="2">
        <f>IF(ISBLANK(B463), "", M2_Seasonally_Adjusted[[#This Row],[M2SL]]/B463-1)</f>
        <v>5.9358423844404484E-3</v>
      </c>
      <c r="D462" s="2">
        <f>IF(ISBLANK(B474), "", M2_Seasonally_Adjusted[[#This Row],[M2SL]]/B474-1)</f>
        <v>8.41159657002859E-2</v>
      </c>
      <c r="E4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2" s="1"/>
    </row>
    <row r="463" spans="1:7" x14ac:dyDescent="0.25">
      <c r="A463" s="1">
        <v>31138</v>
      </c>
      <c r="B463">
        <v>2375.4</v>
      </c>
      <c r="C463" s="2">
        <f>IF(ISBLANK(B464), "", M2_Seasonally_Adjusted[[#This Row],[M2SL]]/B464-1)</f>
        <v>3.8880906094160839E-3</v>
      </c>
      <c r="D463" s="2">
        <f>IF(ISBLANK(B475), "", M2_Seasonally_Adjusted[[#This Row],[M2SL]]/B475-1)</f>
        <v>8.3816215722954945E-2</v>
      </c>
      <c r="E4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3" s="1"/>
    </row>
    <row r="464" spans="1:7" x14ac:dyDescent="0.25">
      <c r="A464" s="1">
        <v>31107</v>
      </c>
      <c r="B464">
        <v>2366.1999999999998</v>
      </c>
      <c r="C464" s="2">
        <f>IF(ISBLANK(B465), "", M2_Seasonally_Adjusted[[#This Row],[M2SL]]/B465-1)</f>
        <v>5.1399685654813787E-3</v>
      </c>
      <c r="D464" s="2">
        <f>IF(ISBLANK(B476), "", M2_Seasonally_Adjusted[[#This Row],[M2SL]]/B476-1)</f>
        <v>8.7808017653549175E-2</v>
      </c>
      <c r="E4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4" s="1"/>
    </row>
    <row r="465" spans="1:7" x14ac:dyDescent="0.25">
      <c r="A465" s="1">
        <v>31079</v>
      </c>
      <c r="B465">
        <v>2354.1</v>
      </c>
      <c r="C465" s="2">
        <f>IF(ISBLANK(B466), "", M2_Seasonally_Adjusted[[#This Row],[M2SL]]/B466-1)</f>
        <v>9.3037214885953734E-3</v>
      </c>
      <c r="D465" s="2">
        <f>IF(ISBLANK(B477), "", M2_Seasonally_Adjusted[[#This Row],[M2SL]]/B477-1)</f>
        <v>9.0770086182930365E-2</v>
      </c>
      <c r="E4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5" s="1"/>
    </row>
    <row r="466" spans="1:7" x14ac:dyDescent="0.25">
      <c r="A466" s="1">
        <v>31048</v>
      </c>
      <c r="B466">
        <v>2332.4</v>
      </c>
      <c r="C466" s="2">
        <f>IF(ISBLANK(B467), "", M2_Seasonally_Adjusted[[#This Row],[M2SL]]/B467-1)</f>
        <v>1.1272979535206451E-2</v>
      </c>
      <c r="D466" s="2">
        <f>IF(ISBLANK(B478), "", M2_Seasonally_Adjusted[[#This Row],[M2SL]]/B478-1)</f>
        <v>9.0824057618557719E-2</v>
      </c>
      <c r="E4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6" s="1"/>
    </row>
    <row r="467" spans="1:7" x14ac:dyDescent="0.25">
      <c r="A467" s="1">
        <v>31017</v>
      </c>
      <c r="B467">
        <v>2306.4</v>
      </c>
      <c r="C467" s="2">
        <f>IF(ISBLANK(B468), "", M2_Seasonally_Adjusted[[#This Row],[M2SL]]/B468-1)</f>
        <v>1.0958183571491142E-2</v>
      </c>
      <c r="D467" s="2">
        <f>IF(ISBLANK(B479), "", M2_Seasonally_Adjusted[[#This Row],[M2SL]]/B479-1)</f>
        <v>8.613138686131383E-2</v>
      </c>
      <c r="E4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7" s="1"/>
    </row>
    <row r="468" spans="1:7" x14ac:dyDescent="0.25">
      <c r="A468" s="1">
        <v>30987</v>
      </c>
      <c r="B468">
        <v>2281.4</v>
      </c>
      <c r="C468" s="2">
        <f>IF(ISBLANK(B469), "", M2_Seasonally_Adjusted[[#This Row],[M2SL]]/B469-1)</f>
        <v>9.9606002921777126E-3</v>
      </c>
      <c r="D468" s="2">
        <f>IF(ISBLANK(B480), "", M2_Seasonally_Adjusted[[#This Row],[M2SL]]/B480-1)</f>
        <v>8.0054916441793189E-2</v>
      </c>
      <c r="E4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8" s="1"/>
    </row>
    <row r="469" spans="1:7" x14ac:dyDescent="0.25">
      <c r="A469" s="1">
        <v>30956</v>
      </c>
      <c r="B469">
        <v>2258.9</v>
      </c>
      <c r="C469" s="2">
        <f>IF(ISBLANK(B470), "", M2_Seasonally_Adjusted[[#This Row],[M2SL]]/B470-1)</f>
        <v>6.4605239707717921E-3</v>
      </c>
      <c r="D469" s="2">
        <f>IF(ISBLANK(B481), "", M2_Seasonally_Adjusted[[#This Row],[M2SL]]/B481-1)</f>
        <v>7.6076600609756184E-2</v>
      </c>
      <c r="E4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9" s="1"/>
    </row>
    <row r="470" spans="1:7" x14ac:dyDescent="0.25">
      <c r="A470" s="1">
        <v>30926</v>
      </c>
      <c r="B470">
        <v>2244.4</v>
      </c>
      <c r="C470" s="2">
        <f>IF(ISBLANK(B471), "", M2_Seasonally_Adjusted[[#This Row],[M2SL]]/B471-1)</f>
        <v>6.276901004304225E-3</v>
      </c>
      <c r="D470" s="2">
        <f>IF(ISBLANK(B482), "", M2_Seasonally_Adjusted[[#This Row],[M2SL]]/B482-1)</f>
        <v>7.738095238095255E-2</v>
      </c>
      <c r="E4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0" s="1"/>
    </row>
    <row r="471" spans="1:7" x14ac:dyDescent="0.25">
      <c r="A471" s="1">
        <v>30895</v>
      </c>
      <c r="B471">
        <v>2230.4</v>
      </c>
      <c r="C471" s="2">
        <f>IF(ISBLANK(B472), "", M2_Seasonally_Adjusted[[#This Row],[M2SL]]/B472-1)</f>
        <v>3.1032156510006903E-3</v>
      </c>
      <c r="D471" s="2">
        <f>IF(ISBLANK(B483), "", M2_Seasonally_Adjusted[[#This Row],[M2SL]]/B483-1)</f>
        <v>7.5409836065573721E-2</v>
      </c>
      <c r="E4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1" s="1"/>
    </row>
    <row r="472" spans="1:7" x14ac:dyDescent="0.25">
      <c r="A472" s="1">
        <v>30864</v>
      </c>
      <c r="B472">
        <v>2223.5</v>
      </c>
      <c r="C472" s="2">
        <f>IF(ISBLANK(B473), "", M2_Seasonally_Adjusted[[#This Row],[M2SL]]/B473-1)</f>
        <v>3.7921538530991672E-3</v>
      </c>
      <c r="D472" s="2">
        <f>IF(ISBLANK(B484), "", M2_Seasonally_Adjusted[[#This Row],[M2SL]]/B484-1)</f>
        <v>7.6859744285160625E-2</v>
      </c>
      <c r="E4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2" s="1"/>
    </row>
    <row r="473" spans="1:7" x14ac:dyDescent="0.25">
      <c r="A473" s="1">
        <v>30834</v>
      </c>
      <c r="B473">
        <v>2215.1</v>
      </c>
      <c r="C473" s="2">
        <f>IF(ISBLANK(B474), "", M2_Seasonally_Adjusted[[#This Row],[M2SL]]/B474-1)</f>
        <v>4.9906991515811239E-3</v>
      </c>
      <c r="D473" s="2">
        <f>IF(ISBLANK(B485), "", M2_Seasonally_Adjusted[[#This Row],[M2SL]]/B485-1)</f>
        <v>7.8694911127343614E-2</v>
      </c>
      <c r="E4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3" s="1"/>
    </row>
    <row r="474" spans="1:7" x14ac:dyDescent="0.25">
      <c r="A474" s="1">
        <v>30803</v>
      </c>
      <c r="B474">
        <v>2204.1</v>
      </c>
      <c r="C474" s="2">
        <f>IF(ISBLANK(B475), "", M2_Seasonally_Adjusted[[#This Row],[M2SL]]/B475-1)</f>
        <v>5.657708628005631E-3</v>
      </c>
      <c r="D474" s="2">
        <f>IF(ISBLANK(B486), "", M2_Seasonally_Adjusted[[#This Row],[M2SL]]/B486-1)</f>
        <v>7.8801820762566699E-2</v>
      </c>
      <c r="E4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4" s="1"/>
    </row>
    <row r="475" spans="1:7" x14ac:dyDescent="0.25">
      <c r="A475" s="1">
        <v>30773</v>
      </c>
      <c r="B475">
        <v>2191.6999999999998</v>
      </c>
      <c r="C475" s="2">
        <f>IF(ISBLANK(B476), "", M2_Seasonally_Adjusted[[#This Row],[M2SL]]/B476-1)</f>
        <v>7.585509378448041E-3</v>
      </c>
      <c r="D475" s="2">
        <f>IF(ISBLANK(B487), "", M2_Seasonally_Adjusted[[#This Row],[M2SL]]/B487-1)</f>
        <v>8.0400276052449815E-2</v>
      </c>
      <c r="E4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5" s="1"/>
    </row>
    <row r="476" spans="1:7" x14ac:dyDescent="0.25">
      <c r="A476" s="1">
        <v>30742</v>
      </c>
      <c r="B476">
        <v>2175.1999999999998</v>
      </c>
      <c r="C476" s="2">
        <f>IF(ISBLANK(B477), "", M2_Seasonally_Adjusted[[#This Row],[M2SL]]/B477-1)</f>
        <v>7.8769344824389798E-3</v>
      </c>
      <c r="D476" s="2">
        <f>IF(ISBLANK(B488), "", M2_Seasonally_Adjusted[[#This Row],[M2SL]]/B488-1)</f>
        <v>7.939658594680421E-2</v>
      </c>
      <c r="E4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6" s="1"/>
    </row>
    <row r="477" spans="1:7" x14ac:dyDescent="0.25">
      <c r="A477" s="1">
        <v>30713</v>
      </c>
      <c r="B477">
        <v>2158.1999999999998</v>
      </c>
      <c r="C477" s="2">
        <f>IF(ISBLANK(B478), "", M2_Seasonally_Adjusted[[#This Row],[M2SL]]/B478-1)</f>
        <v>9.3536619586567227E-3</v>
      </c>
      <c r="D477" s="2">
        <f>IF(ISBLANK(B489), "", M2_Seasonally_Adjusted[[#This Row],[M2SL]]/B489-1)</f>
        <v>8.0829326923076872E-2</v>
      </c>
      <c r="E4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7" s="1"/>
    </row>
    <row r="478" spans="1:7" x14ac:dyDescent="0.25">
      <c r="A478" s="1">
        <v>30682</v>
      </c>
      <c r="B478">
        <v>2138.1999999999998</v>
      </c>
      <c r="C478" s="2">
        <f>IF(ISBLANK(B479), "", M2_Seasonally_Adjusted[[#This Row],[M2SL]]/B479-1)</f>
        <v>6.922533553096244E-3</v>
      </c>
      <c r="D478" s="2">
        <f>IF(ISBLANK(B490), "", M2_Seasonally_Adjusted[[#This Row],[M2SL]]/B490-1)</f>
        <v>9.1252424211493155E-2</v>
      </c>
      <c r="E4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8" s="1"/>
    </row>
    <row r="479" spans="1:7" x14ac:dyDescent="0.25">
      <c r="A479" s="1">
        <v>30651</v>
      </c>
      <c r="B479">
        <v>2123.5</v>
      </c>
      <c r="C479" s="2">
        <f>IF(ISBLANK(B480), "", M2_Seasonally_Adjusted[[#This Row],[M2SL]]/B480-1)</f>
        <v>5.3022771386639356E-3</v>
      </c>
      <c r="D479" s="2">
        <f>IF(ISBLANK(B491), "", M2_Seasonally_Adjusted[[#This Row],[M2SL]]/B491-1)</f>
        <v>0.11417178236003989</v>
      </c>
      <c r="E4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9" s="1"/>
    </row>
    <row r="480" spans="1:7" x14ac:dyDescent="0.25">
      <c r="A480" s="1">
        <v>30621</v>
      </c>
      <c r="B480">
        <v>2112.3000000000002</v>
      </c>
      <c r="C480" s="2">
        <f>IF(ISBLANK(B481), "", M2_Seasonally_Adjusted[[#This Row],[M2SL]]/B481-1)</f>
        <v>6.2404725609757072E-3</v>
      </c>
      <c r="D480" s="2">
        <f>IF(ISBLANK(B492), "", M2_Seasonally_Adjusted[[#This Row],[M2SL]]/B492-1)</f>
        <v>0.12135690396559973</v>
      </c>
      <c r="E4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0" s="1"/>
    </row>
    <row r="481" spans="1:7" x14ac:dyDescent="0.25">
      <c r="A481" s="1">
        <v>30590</v>
      </c>
      <c r="B481">
        <v>2099.1999999999998</v>
      </c>
      <c r="C481" s="2">
        <f>IF(ISBLANK(B482), "", M2_Seasonally_Adjusted[[#This Row],[M2SL]]/B482-1)</f>
        <v>7.6804915514592231E-3</v>
      </c>
      <c r="D481" s="2">
        <f>IF(ISBLANK(B493), "", M2_Seasonally_Adjusted[[#This Row],[M2SL]]/B493-1)</f>
        <v>0.12274696475370361</v>
      </c>
      <c r="E4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1" s="1"/>
    </row>
    <row r="482" spans="1:7" x14ac:dyDescent="0.25">
      <c r="A482" s="1">
        <v>30560</v>
      </c>
      <c r="B482">
        <v>2083.1999999999998</v>
      </c>
      <c r="C482" s="2">
        <f>IF(ISBLANK(B483), "", M2_Seasonally_Adjusted[[#This Row],[M2SL]]/B483-1)</f>
        <v>4.4358727097395523E-3</v>
      </c>
      <c r="D482" s="2">
        <f>IF(ISBLANK(B494), "", M2_Seasonally_Adjusted[[#This Row],[M2SL]]/B494-1)</f>
        <v>0.12096427034007728</v>
      </c>
      <c r="E4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2" s="1"/>
    </row>
    <row r="483" spans="1:7" x14ac:dyDescent="0.25">
      <c r="A483" s="1">
        <v>30529</v>
      </c>
      <c r="B483">
        <v>2074</v>
      </c>
      <c r="C483" s="2">
        <f>IF(ISBLANK(B484), "", M2_Seasonally_Adjusted[[#This Row],[M2SL]]/B484-1)</f>
        <v>4.4556373498643165E-3</v>
      </c>
      <c r="D483" s="2">
        <f>IF(ISBLANK(B495), "", M2_Seasonally_Adjusted[[#This Row],[M2SL]]/B495-1)</f>
        <v>0.12399739865597215</v>
      </c>
      <c r="E4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3" s="1"/>
    </row>
    <row r="484" spans="1:7" x14ac:dyDescent="0.25">
      <c r="A484" s="1">
        <v>30498</v>
      </c>
      <c r="B484">
        <v>2064.8000000000002</v>
      </c>
      <c r="C484" s="2">
        <f>IF(ISBLANK(B485), "", M2_Seasonally_Adjusted[[#This Row],[M2SL]]/B485-1)</f>
        <v>5.5028000973946778E-3</v>
      </c>
      <c r="D484" s="2">
        <f>IF(ISBLANK(B496), "", M2_Seasonally_Adjusted[[#This Row],[M2SL]]/B496-1)</f>
        <v>0.12738192738192744</v>
      </c>
      <c r="E4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4" s="1"/>
    </row>
    <row r="485" spans="1:7" x14ac:dyDescent="0.25">
      <c r="A485" s="1">
        <v>30468</v>
      </c>
      <c r="B485">
        <v>2053.5</v>
      </c>
      <c r="C485" s="2">
        <f>IF(ISBLANK(B486), "", M2_Seasonally_Adjusted[[#This Row],[M2SL]]/B486-1)</f>
        <v>5.0903039498801927E-3</v>
      </c>
      <c r="D485" s="2">
        <f>IF(ISBLANK(B497), "", M2_Seasonally_Adjusted[[#This Row],[M2SL]]/B497-1)</f>
        <v>0.12458926615553123</v>
      </c>
      <c r="E4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5" s="1"/>
    </row>
    <row r="486" spans="1:7" x14ac:dyDescent="0.25">
      <c r="A486" s="1">
        <v>30437</v>
      </c>
      <c r="B486">
        <v>2043.1</v>
      </c>
      <c r="C486" s="2">
        <f>IF(ISBLANK(B487), "", M2_Seasonally_Adjusted[[#This Row],[M2SL]]/B487-1)</f>
        <v>7.1477866508922183E-3</v>
      </c>
      <c r="D486" s="2">
        <f>IF(ISBLANK(B498), "", M2_Seasonally_Adjusted[[#This Row],[M2SL]]/B498-1)</f>
        <v>0.12542690316183758</v>
      </c>
      <c r="E4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6" s="1"/>
    </row>
    <row r="487" spans="1:7" x14ac:dyDescent="0.25">
      <c r="A487" s="1">
        <v>30407</v>
      </c>
      <c r="B487">
        <v>2028.6</v>
      </c>
      <c r="C487" s="2">
        <f>IF(ISBLANK(B488), "", M2_Seasonally_Adjusted[[#This Row],[M2SL]]/B488-1)</f>
        <v>6.6494640730447863E-3</v>
      </c>
      <c r="D487" s="2">
        <f>IF(ISBLANK(B499), "", M2_Seasonally_Adjusted[[#This Row],[M2SL]]/B499-1)</f>
        <v>0.12456344586728751</v>
      </c>
      <c r="E4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7" s="1"/>
    </row>
    <row r="488" spans="1:7" x14ac:dyDescent="0.25">
      <c r="A488" s="1">
        <v>30376</v>
      </c>
      <c r="B488">
        <v>2015.2</v>
      </c>
      <c r="C488" s="2">
        <f>IF(ISBLANK(B489), "", M2_Seasonally_Adjusted[[#This Row],[M2SL]]/B489-1)</f>
        <v>9.2147435897436125E-3</v>
      </c>
      <c r="D488" s="2">
        <f>IF(ISBLANK(B500), "", M2_Seasonally_Adjusted[[#This Row],[M2SL]]/B500-1)</f>
        <v>0.12801567310383444</v>
      </c>
      <c r="E4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8" s="1"/>
    </row>
    <row r="489" spans="1:7" x14ac:dyDescent="0.25">
      <c r="A489" s="1">
        <v>30348</v>
      </c>
      <c r="B489">
        <v>1996.8</v>
      </c>
      <c r="C489" s="2">
        <f>IF(ISBLANK(B490), "", M2_Seasonally_Adjusted[[#This Row],[M2SL]]/B490-1)</f>
        <v>1.9087475757884942E-2</v>
      </c>
      <c r="D489" s="2">
        <f>IF(ISBLANK(B501), "", M2_Seasonally_Adjusted[[#This Row],[M2SL]]/B501-1)</f>
        <v>0.12527472527472527</v>
      </c>
      <c r="E4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9" s="1"/>
    </row>
    <row r="490" spans="1:7" x14ac:dyDescent="0.25">
      <c r="A490" s="1">
        <v>30317</v>
      </c>
      <c r="B490">
        <v>1959.4</v>
      </c>
      <c r="C490" s="2">
        <f>IF(ISBLANK(B491), "", M2_Seasonally_Adjusted[[#This Row],[M2SL]]/B491-1)</f>
        <v>2.8070727740175272E-2</v>
      </c>
      <c r="D490" s="2">
        <f>IF(ISBLANK(B502), "", M2_Seasonally_Adjusted[[#This Row],[M2SL]]/B502-1)</f>
        <v>0.10675553547220962</v>
      </c>
      <c r="E4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0" s="1"/>
    </row>
    <row r="491" spans="1:7" x14ac:dyDescent="0.25">
      <c r="A491" s="1">
        <v>30286</v>
      </c>
      <c r="B491">
        <v>1905.9</v>
      </c>
      <c r="C491" s="2">
        <f>IF(ISBLANK(B492), "", M2_Seasonally_Adjusted[[#This Row],[M2SL]]/B492-1)</f>
        <v>1.1785316133142265E-2</v>
      </c>
      <c r="D491" s="2">
        <f>IF(ISBLANK(B503), "", M2_Seasonally_Adjusted[[#This Row],[M2SL]]/B503-1)</f>
        <v>8.5673597265736312E-2</v>
      </c>
      <c r="E4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1" s="1"/>
    </row>
    <row r="492" spans="1:7" x14ac:dyDescent="0.25">
      <c r="A492" s="1">
        <v>30256</v>
      </c>
      <c r="B492">
        <v>1883.7</v>
      </c>
      <c r="C492" s="2">
        <f>IF(ISBLANK(B493), "", M2_Seasonally_Adjusted[[#This Row],[M2SL]]/B493-1)</f>
        <v>7.4878322725571156E-3</v>
      </c>
      <c r="D492" s="2">
        <f>IF(ISBLANK(B504), "", M2_Seasonally_Adjusted[[#This Row],[M2SL]]/B504-1)</f>
        <v>8.5018144116122407E-2</v>
      </c>
      <c r="E4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2" s="1"/>
    </row>
    <row r="493" spans="1:7" x14ac:dyDescent="0.25">
      <c r="A493" s="1">
        <v>30225</v>
      </c>
      <c r="B493">
        <v>1869.7</v>
      </c>
      <c r="C493" s="2">
        <f>IF(ISBLANK(B494), "", M2_Seasonally_Adjusted[[#This Row],[M2SL]]/B494-1)</f>
        <v>6.0804993542831198E-3</v>
      </c>
      <c r="D493" s="2">
        <f>IF(ISBLANK(B505), "", M2_Seasonally_Adjusted[[#This Row],[M2SL]]/B505-1)</f>
        <v>8.5898478336624562E-2</v>
      </c>
      <c r="E4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3" s="1"/>
    </row>
    <row r="494" spans="1:7" x14ac:dyDescent="0.25">
      <c r="A494" s="1">
        <v>30195</v>
      </c>
      <c r="B494">
        <v>1858.4</v>
      </c>
      <c r="C494" s="2">
        <f>IF(ISBLANK(B495), "", M2_Seasonally_Adjusted[[#This Row],[M2SL]]/B495-1)</f>
        <v>7.1536960763061153E-3</v>
      </c>
      <c r="D494" s="2">
        <f>IF(ISBLANK(B506), "", M2_Seasonally_Adjusted[[#This Row],[M2SL]]/B506-1)</f>
        <v>8.9331770222743412E-2</v>
      </c>
      <c r="E4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4" s="1"/>
    </row>
    <row r="495" spans="1:7" x14ac:dyDescent="0.25">
      <c r="A495" s="1">
        <v>30164</v>
      </c>
      <c r="B495">
        <v>1845.2</v>
      </c>
      <c r="C495" s="2">
        <f>IF(ISBLANK(B496), "", M2_Seasonally_Adjusted[[#This Row],[M2SL]]/B496-1)</f>
        <v>7.4802074802076124E-3</v>
      </c>
      <c r="D495" s="2">
        <f>IF(ISBLANK(B507), "", M2_Seasonally_Adjusted[[#This Row],[M2SL]]/B507-1)</f>
        <v>8.9063329988785966E-2</v>
      </c>
      <c r="E4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5" s="1"/>
    </row>
    <row r="496" spans="1:7" x14ac:dyDescent="0.25">
      <c r="A496" s="1">
        <v>30133</v>
      </c>
      <c r="B496">
        <v>1831.5</v>
      </c>
      <c r="C496" s="2">
        <f>IF(ISBLANK(B497), "", M2_Seasonally_Adjusted[[#This Row],[M2SL]]/B497-1)</f>
        <v>3.0120481927711218E-3</v>
      </c>
      <c r="D496" s="2">
        <f>IF(ISBLANK(B508), "", M2_Seasonally_Adjusted[[#This Row],[M2SL]]/B508-1)</f>
        <v>8.8947024198822611E-2</v>
      </c>
      <c r="E4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6" s="1"/>
    </row>
    <row r="497" spans="1:7" x14ac:dyDescent="0.25">
      <c r="A497" s="1">
        <v>30103</v>
      </c>
      <c r="B497">
        <v>1826</v>
      </c>
      <c r="C497" s="2">
        <f>IF(ISBLANK(B498), "", M2_Seasonally_Adjusted[[#This Row],[M2SL]]/B498-1)</f>
        <v>5.8389335683595167E-3</v>
      </c>
      <c r="D497" s="2">
        <f>IF(ISBLANK(B509), "", M2_Seasonally_Adjusted[[#This Row],[M2SL]]/B509-1)</f>
        <v>9.3216787403460399E-2</v>
      </c>
      <c r="E4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7" s="1"/>
    </row>
    <row r="498" spans="1:7" x14ac:dyDescent="0.25">
      <c r="A498" s="1">
        <v>30072</v>
      </c>
      <c r="B498">
        <v>1815.4</v>
      </c>
      <c r="C498" s="2">
        <f>IF(ISBLANK(B499), "", M2_Seasonally_Adjusted[[#This Row],[M2SL]]/B499-1)</f>
        <v>6.3750762237375636E-3</v>
      </c>
      <c r="D498" s="2">
        <f>IF(ISBLANK(B510), "", M2_Seasonally_Adjusted[[#This Row],[M2SL]]/B510-1)</f>
        <v>9.0854464607619256E-2</v>
      </c>
      <c r="E4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8" s="1"/>
    </row>
    <row r="499" spans="1:7" x14ac:dyDescent="0.25">
      <c r="A499" s="1">
        <v>30042</v>
      </c>
      <c r="B499">
        <v>1803.9</v>
      </c>
      <c r="C499" s="2">
        <f>IF(ISBLANK(B500), "", M2_Seasonally_Adjusted[[#This Row],[M2SL]]/B500-1)</f>
        <v>9.7397145256088447E-3</v>
      </c>
      <c r="D499" s="2">
        <f>IF(ISBLANK(B511), "", M2_Seasonally_Adjusted[[#This Row],[M2SL]]/B511-1)</f>
        <v>8.7210703953712665E-2</v>
      </c>
      <c r="E4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9" s="1"/>
    </row>
    <row r="500" spans="1:7" x14ac:dyDescent="0.25">
      <c r="A500" s="1">
        <v>30011</v>
      </c>
      <c r="B500">
        <v>1786.5</v>
      </c>
      <c r="C500" s="2">
        <f>IF(ISBLANK(B501), "", M2_Seasonally_Adjusted[[#This Row],[M2SL]]/B501-1)</f>
        <v>6.762468300929747E-3</v>
      </c>
      <c r="D500" s="2">
        <f>IF(ISBLANK(B512), "", M2_Seasonally_Adjusted[[#This Row],[M2SL]]/B512-1)</f>
        <v>9.1592325552975806E-2</v>
      </c>
      <c r="E5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0" s="1"/>
    </row>
    <row r="501" spans="1:7" x14ac:dyDescent="0.25">
      <c r="A501" s="1">
        <v>29983</v>
      </c>
      <c r="B501">
        <v>1774.5</v>
      </c>
      <c r="C501" s="2">
        <f>IF(ISBLANK(B502), "", M2_Seasonally_Adjusted[[#This Row],[M2SL]]/B502-1)</f>
        <v>2.315860822412974E-3</v>
      </c>
      <c r="D501" s="2">
        <f>IF(ISBLANK(B513), "", M2_Seasonally_Adjusted[[#This Row],[M2SL]]/B513-1)</f>
        <v>9.6250077222462371E-2</v>
      </c>
      <c r="E5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1" s="1"/>
    </row>
    <row r="502" spans="1:7" x14ac:dyDescent="0.25">
      <c r="A502" s="1">
        <v>29952</v>
      </c>
      <c r="B502">
        <v>1770.4</v>
      </c>
      <c r="C502" s="2">
        <f>IF(ISBLANK(B503), "", M2_Seasonally_Adjusted[[#This Row],[M2SL]]/B503-1)</f>
        <v>8.4876103674167425E-3</v>
      </c>
      <c r="D502" s="2">
        <f>IF(ISBLANK(B514), "", M2_Seasonally_Adjusted[[#This Row],[M2SL]]/B514-1)</f>
        <v>0.10174870869375807</v>
      </c>
      <c r="E5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2" s="1"/>
    </row>
    <row r="503" spans="1:7" x14ac:dyDescent="0.25">
      <c r="A503" s="1">
        <v>29921</v>
      </c>
      <c r="B503">
        <v>1755.5</v>
      </c>
      <c r="C503" s="2">
        <f>IF(ISBLANK(B504), "", M2_Seasonally_Adjusted[[#This Row],[M2SL]]/B504-1)</f>
        <v>1.1174471516617768E-2</v>
      </c>
      <c r="D503" s="2">
        <f>IF(ISBLANK(B515), "", M2_Seasonally_Adjusted[[#This Row],[M2SL]]/B515-1)</f>
        <v>9.7324665583197856E-2</v>
      </c>
      <c r="E5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3" s="1"/>
    </row>
    <row r="504" spans="1:7" x14ac:dyDescent="0.25">
      <c r="A504" s="1">
        <v>29891</v>
      </c>
      <c r="B504">
        <v>1736.1</v>
      </c>
      <c r="C504" s="2">
        <f>IF(ISBLANK(B505), "", M2_Seasonally_Adjusted[[#This Row],[M2SL]]/B505-1)</f>
        <v>8.305261935183994E-3</v>
      </c>
      <c r="D504" s="2">
        <f>IF(ISBLANK(B516), "", M2_Seasonally_Adjusted[[#This Row],[M2SL]]/B516-1)</f>
        <v>8.7918285499436033E-2</v>
      </c>
      <c r="E5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4" s="1"/>
    </row>
    <row r="505" spans="1:7" x14ac:dyDescent="0.25">
      <c r="A505" s="1">
        <v>29860</v>
      </c>
      <c r="B505">
        <v>1721.8</v>
      </c>
      <c r="C505" s="2">
        <f>IF(ISBLANK(B506), "", M2_Seasonally_Adjusted[[#This Row],[M2SL]]/B506-1)</f>
        <v>9.2614302461899722E-3</v>
      </c>
      <c r="D505" s="2">
        <f>IF(ISBLANK(B517), "", M2_Seasonally_Adjusted[[#This Row],[M2SL]]/B517-1)</f>
        <v>8.6446239273094472E-2</v>
      </c>
      <c r="E5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5" s="1"/>
    </row>
    <row r="506" spans="1:7" x14ac:dyDescent="0.25">
      <c r="A506" s="1">
        <v>29830</v>
      </c>
      <c r="B506">
        <v>1706</v>
      </c>
      <c r="C506" s="2">
        <f>IF(ISBLANK(B507), "", M2_Seasonally_Adjusted[[#This Row],[M2SL]]/B507-1)</f>
        <v>6.9055066989316405E-3</v>
      </c>
      <c r="D506" s="2">
        <f>IF(ISBLANK(B518), "", M2_Seasonally_Adjusted[[#This Row],[M2SL]]/B518-1)</f>
        <v>8.3862770012706589E-2</v>
      </c>
      <c r="E5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6" s="1"/>
    </row>
    <row r="507" spans="1:7" x14ac:dyDescent="0.25">
      <c r="A507" s="1">
        <v>29799</v>
      </c>
      <c r="B507">
        <v>1694.3</v>
      </c>
      <c r="C507" s="2">
        <f>IF(ISBLANK(B508), "", M2_Seasonally_Adjusted[[#This Row],[M2SL]]/B508-1)</f>
        <v>7.372614305249936E-3</v>
      </c>
      <c r="D507" s="2">
        <f>IF(ISBLANK(B519), "", M2_Seasonally_Adjusted[[#This Row],[M2SL]]/B519-1)</f>
        <v>8.5046429715017524E-2</v>
      </c>
      <c r="E5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7" s="1"/>
    </row>
    <row r="508" spans="1:7" x14ac:dyDescent="0.25">
      <c r="A508" s="1">
        <v>29768</v>
      </c>
      <c r="B508">
        <v>1681.9</v>
      </c>
      <c r="C508" s="2">
        <f>IF(ISBLANK(B509), "", M2_Seasonally_Adjusted[[#This Row],[M2SL]]/B509-1)</f>
        <v>6.9448602047537111E-3</v>
      </c>
      <c r="D508" s="2">
        <f>IF(ISBLANK(B520), "", M2_Seasonally_Adjusted[[#This Row],[M2SL]]/B520-1)</f>
        <v>8.8256227758007233E-2</v>
      </c>
      <c r="E5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8" s="1"/>
    </row>
    <row r="509" spans="1:7" x14ac:dyDescent="0.25">
      <c r="A509" s="1">
        <v>29738</v>
      </c>
      <c r="B509">
        <v>1670.3</v>
      </c>
      <c r="C509" s="2">
        <f>IF(ISBLANK(B510), "", M2_Seasonally_Adjusted[[#This Row],[M2SL]]/B510-1)</f>
        <v>3.6654248287464331E-3</v>
      </c>
      <c r="D509" s="2">
        <f>IF(ISBLANK(B521), "", M2_Seasonally_Adjusted[[#This Row],[M2SL]]/B521-1)</f>
        <v>9.2270468218676349E-2</v>
      </c>
      <c r="E5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9" s="1"/>
    </row>
    <row r="510" spans="1:7" x14ac:dyDescent="0.25">
      <c r="A510" s="1">
        <v>29707</v>
      </c>
      <c r="B510">
        <v>1664.2</v>
      </c>
      <c r="C510" s="2">
        <f>IF(ISBLANK(B511), "", M2_Seasonally_Adjusted[[#This Row],[M2SL]]/B511-1)</f>
        <v>3.0135004821600919E-3</v>
      </c>
      <c r="D510" s="2">
        <f>IF(ISBLANK(B522), "", M2_Seasonally_Adjusted[[#This Row],[M2SL]]/B522-1)</f>
        <v>0.10044303378959207</v>
      </c>
      <c r="E5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0" s="1"/>
    </row>
    <row r="511" spans="1:7" x14ac:dyDescent="0.25">
      <c r="A511" s="1">
        <v>29677</v>
      </c>
      <c r="B511">
        <v>1659.2</v>
      </c>
      <c r="C511" s="2">
        <f>IF(ISBLANK(B512), "", M2_Seasonally_Adjusted[[#This Row],[M2SL]]/B512-1)</f>
        <v>1.3809116460955728E-2</v>
      </c>
      <c r="D511" s="2">
        <f>IF(ISBLANK(B523), "", M2_Seasonally_Adjusted[[#This Row],[M2SL]]/B523-1)</f>
        <v>0.10451338037544944</v>
      </c>
      <c r="E5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1" s="1"/>
    </row>
    <row r="512" spans="1:7" x14ac:dyDescent="0.25">
      <c r="A512" s="1">
        <v>29646</v>
      </c>
      <c r="B512">
        <v>1636.6</v>
      </c>
      <c r="C512" s="2">
        <f>IF(ISBLANK(B513), "", M2_Seasonally_Adjusted[[#This Row],[M2SL]]/B513-1)</f>
        <v>1.1058256625687157E-2</v>
      </c>
      <c r="D512" s="2">
        <f>IF(ISBLANK(B524), "", M2_Seasonally_Adjusted[[#This Row],[M2SL]]/B524-1)</f>
        <v>9.1212161621549548E-2</v>
      </c>
      <c r="E5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2" s="1"/>
    </row>
    <row r="513" spans="1:7" x14ac:dyDescent="0.25">
      <c r="A513" s="1">
        <v>29618</v>
      </c>
      <c r="B513">
        <v>1618.7</v>
      </c>
      <c r="C513" s="2">
        <f>IF(ISBLANK(B514), "", M2_Seasonally_Adjusted[[#This Row],[M2SL]]/B514-1)</f>
        <v>7.3433318812621273E-3</v>
      </c>
      <c r="D513" s="2">
        <f>IF(ISBLANK(B525), "", M2_Seasonally_Adjusted[[#This Row],[M2SL]]/B525-1)</f>
        <v>8.3032249431286065E-2</v>
      </c>
      <c r="E5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3" s="1"/>
    </row>
    <row r="514" spans="1:7" x14ac:dyDescent="0.25">
      <c r="A514" s="1">
        <v>29587</v>
      </c>
      <c r="B514">
        <v>1606.9</v>
      </c>
      <c r="C514" s="2">
        <f>IF(ISBLANK(B515), "", M2_Seasonally_Adjusted[[#This Row],[M2SL]]/B515-1)</f>
        <v>4.4380547568447781E-3</v>
      </c>
      <c r="D514" s="2">
        <f>IF(ISBLANK(B526), "", M2_Seasonally_Adjusted[[#This Row],[M2SL]]/B526-1)</f>
        <v>8.3766102380791851E-2</v>
      </c>
      <c r="E5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4" s="1"/>
    </row>
    <row r="515" spans="1:7" x14ac:dyDescent="0.25">
      <c r="A515" s="1">
        <v>29556</v>
      </c>
      <c r="B515">
        <v>1599.8</v>
      </c>
      <c r="C515" s="2">
        <f>IF(ISBLANK(B516), "", M2_Seasonally_Adjusted[[#This Row],[M2SL]]/B516-1)</f>
        <v>2.5065797719012739E-3</v>
      </c>
      <c r="D515" s="2">
        <f>IF(ISBLANK(B527), "", M2_Seasonally_Adjusted[[#This Row],[M2SL]]/B527-1)</f>
        <v>8.556694035421053E-2</v>
      </c>
      <c r="E5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5" s="1"/>
    </row>
    <row r="516" spans="1:7" x14ac:dyDescent="0.25">
      <c r="A516" s="1">
        <v>29526</v>
      </c>
      <c r="B516">
        <v>1595.8</v>
      </c>
      <c r="C516" s="2">
        <f>IF(ISBLANK(B517), "", M2_Seasonally_Adjusted[[#This Row],[M2SL]]/B517-1)</f>
        <v>6.9409389197374605E-3</v>
      </c>
      <c r="D516" s="2">
        <f>IF(ISBLANK(B528), "", M2_Seasonally_Adjusted[[#This Row],[M2SL]]/B528-1)</f>
        <v>8.861450303567775E-2</v>
      </c>
      <c r="E5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6" s="1"/>
    </row>
    <row r="517" spans="1:7" x14ac:dyDescent="0.25">
      <c r="A517" s="1">
        <v>29495</v>
      </c>
      <c r="B517">
        <v>1584.8</v>
      </c>
      <c r="C517" s="2">
        <f>IF(ISBLANK(B518), "", M2_Seasonally_Adjusted[[#This Row],[M2SL]]/B518-1)</f>
        <v>6.8614993646760603E-3</v>
      </c>
      <c r="D517" s="2">
        <f>IF(ISBLANK(B529), "", M2_Seasonally_Adjusted[[#This Row],[M2SL]]/B529-1)</f>
        <v>8.5182141878937134E-2</v>
      </c>
      <c r="E5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7" s="1"/>
    </row>
    <row r="518" spans="1:7" x14ac:dyDescent="0.25">
      <c r="A518" s="1">
        <v>29465</v>
      </c>
      <c r="B518">
        <v>1574</v>
      </c>
      <c r="C518" s="2">
        <f>IF(ISBLANK(B519), "", M2_Seasonally_Adjusted[[#This Row],[M2SL]]/B519-1)</f>
        <v>8.0051232788984628E-3</v>
      </c>
      <c r="D518" s="2">
        <f>IF(ISBLANK(B530), "", M2_Seasonally_Adjusted[[#This Row],[M2SL]]/B530-1)</f>
        <v>8.2456502303830614E-2</v>
      </c>
      <c r="E5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8" s="1"/>
    </row>
    <row r="519" spans="1:7" x14ac:dyDescent="0.25">
      <c r="A519" s="1">
        <v>29434</v>
      </c>
      <c r="B519">
        <v>1561.5</v>
      </c>
      <c r="C519" s="2">
        <f>IF(ISBLANK(B520), "", M2_Seasonally_Adjusted[[#This Row],[M2SL]]/B520-1)</f>
        <v>1.0352636687156247E-2</v>
      </c>
      <c r="D519" s="2">
        <f>IF(ISBLANK(B531), "", M2_Seasonally_Adjusted[[#This Row],[M2SL]]/B531-1)</f>
        <v>7.9427623392783087E-2</v>
      </c>
      <c r="E5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9" s="1"/>
    </row>
    <row r="520" spans="1:7" x14ac:dyDescent="0.25">
      <c r="A520" s="1">
        <v>29403</v>
      </c>
      <c r="B520">
        <v>1545.5</v>
      </c>
      <c r="C520" s="2">
        <f>IF(ISBLANK(B521), "", M2_Seasonally_Adjusted[[#This Row],[M2SL]]/B521-1)</f>
        <v>1.0659168192518997E-2</v>
      </c>
      <c r="D520" s="2">
        <f>IF(ISBLANK(B532), "", M2_Seasonally_Adjusted[[#This Row],[M2SL]]/B532-1)</f>
        <v>7.7153610259269589E-2</v>
      </c>
      <c r="E5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0" s="1"/>
    </row>
    <row r="521" spans="1:7" x14ac:dyDescent="0.25">
      <c r="A521" s="1">
        <v>29373</v>
      </c>
      <c r="B521">
        <v>1529.2</v>
      </c>
      <c r="C521" s="2">
        <f>IF(ISBLANK(B522), "", M2_Seasonally_Adjusted[[#This Row],[M2SL]]/B522-1)</f>
        <v>1.1175031409111913E-2</v>
      </c>
      <c r="D521" s="2">
        <f>IF(ISBLANK(B533), "", M2_Seasonally_Adjusted[[#This Row],[M2SL]]/B533-1)</f>
        <v>7.463106113843998E-2</v>
      </c>
      <c r="E5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1" s="1"/>
    </row>
    <row r="522" spans="1:7" x14ac:dyDescent="0.25">
      <c r="A522" s="1">
        <v>29342</v>
      </c>
      <c r="B522">
        <v>1512.3</v>
      </c>
      <c r="C522" s="2">
        <f>IF(ISBLANK(B523), "", M2_Seasonally_Adjusted[[#This Row],[M2SL]]/B523-1)</f>
        <v>6.7234722407134573E-3</v>
      </c>
      <c r="D522" s="2">
        <f>IF(ISBLANK(B534), "", M2_Seasonally_Adjusted[[#This Row],[M2SL]]/B534-1)</f>
        <v>7.2401077861296237E-2</v>
      </c>
      <c r="E5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2" s="1"/>
    </row>
    <row r="523" spans="1:7" x14ac:dyDescent="0.25">
      <c r="A523" s="1">
        <v>29312</v>
      </c>
      <c r="B523">
        <v>1502.2</v>
      </c>
      <c r="C523" s="2">
        <f>IF(ISBLANK(B524), "", M2_Seasonally_Adjusted[[#This Row],[M2SL]]/B524-1)</f>
        <v>1.6002133617816217E-3</v>
      </c>
      <c r="D523" s="2">
        <f>IF(ISBLANK(B535), "", M2_Seasonally_Adjusted[[#This Row],[M2SL]]/B535-1)</f>
        <v>7.1392910634048956E-2</v>
      </c>
      <c r="E5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3" s="1"/>
    </row>
    <row r="524" spans="1:7" x14ac:dyDescent="0.25">
      <c r="A524" s="1">
        <v>29281</v>
      </c>
      <c r="B524">
        <v>1499.8</v>
      </c>
      <c r="C524" s="2">
        <f>IF(ISBLANK(B525), "", M2_Seasonally_Adjusted[[#This Row],[M2SL]]/B525-1)</f>
        <v>3.4791917569918507E-3</v>
      </c>
      <c r="D524" s="2">
        <f>IF(ISBLANK(B536), "", M2_Seasonally_Adjusted[[#This Row],[M2SL]]/B536-1)</f>
        <v>8.0703271364749973E-2</v>
      </c>
      <c r="E5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4" s="1"/>
    </row>
    <row r="525" spans="1:7" x14ac:dyDescent="0.25">
      <c r="A525" s="1">
        <v>29252</v>
      </c>
      <c r="B525">
        <v>1494.6</v>
      </c>
      <c r="C525" s="2">
        <f>IF(ISBLANK(B526), "", M2_Seasonally_Adjusted[[#This Row],[M2SL]]/B526-1)</f>
        <v>8.0258986983205993E-3</v>
      </c>
      <c r="D525" s="2">
        <f>IF(ISBLANK(B537), "", M2_Seasonally_Adjusted[[#This Row],[M2SL]]/B537-1)</f>
        <v>8.4772826244738031E-2</v>
      </c>
      <c r="E5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5" s="1"/>
    </row>
    <row r="526" spans="1:7" x14ac:dyDescent="0.25">
      <c r="A526" s="1">
        <v>29221</v>
      </c>
      <c r="B526">
        <v>1482.7</v>
      </c>
      <c r="C526" s="2">
        <f>IF(ISBLANK(B527), "", M2_Seasonally_Adjusted[[#This Row],[M2SL]]/B527-1)</f>
        <v>6.1070774241704928E-3</v>
      </c>
      <c r="D526" s="2">
        <f>IF(ISBLANK(B538), "", M2_Seasonally_Adjusted[[#This Row],[M2SL]]/B538-1)</f>
        <v>8.100029163021305E-2</v>
      </c>
      <c r="E5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6" s="1"/>
    </row>
    <row r="527" spans="1:7" x14ac:dyDescent="0.25">
      <c r="A527" s="1">
        <v>29190</v>
      </c>
      <c r="B527">
        <v>1473.7</v>
      </c>
      <c r="C527" s="2">
        <f>IF(ISBLANK(B528), "", M2_Seasonally_Adjusted[[#This Row],[M2SL]]/B528-1)</f>
        <v>5.320963230779796E-3</v>
      </c>
      <c r="D527" s="2">
        <f>IF(ISBLANK(B539), "", M2_Seasonally_Adjusted[[#This Row],[M2SL]]/B539-1)</f>
        <v>7.884333821376277E-2</v>
      </c>
      <c r="E5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7" s="1"/>
    </row>
    <row r="528" spans="1:7" x14ac:dyDescent="0.25">
      <c r="A528" s="1">
        <v>29160</v>
      </c>
      <c r="B528">
        <v>1465.9</v>
      </c>
      <c r="C528" s="2">
        <f>IF(ISBLANK(B529), "", M2_Seasonally_Adjusted[[#This Row],[M2SL]]/B529-1)</f>
        <v>3.7660914817858604E-3</v>
      </c>
      <c r="D528" s="2">
        <f>IF(ISBLANK(B540), "", M2_Seasonally_Adjusted[[#This Row],[M2SL]]/B540-1)</f>
        <v>7.8581414171142727E-2</v>
      </c>
      <c r="E5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8" s="1"/>
    </row>
    <row r="529" spans="1:7" x14ac:dyDescent="0.25">
      <c r="A529" s="1">
        <v>29129</v>
      </c>
      <c r="B529">
        <v>1460.4</v>
      </c>
      <c r="C529" s="2">
        <f>IF(ISBLANK(B530), "", M2_Seasonally_Adjusted[[#This Row],[M2SL]]/B530-1)</f>
        <v>4.3325768516608854E-3</v>
      </c>
      <c r="D529" s="2">
        <f>IF(ISBLANK(B541), "", M2_Seasonally_Adjusted[[#This Row],[M2SL]]/B541-1)</f>
        <v>7.993788360570897E-2</v>
      </c>
      <c r="E5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9" s="1"/>
    </row>
    <row r="530" spans="1:7" x14ac:dyDescent="0.25">
      <c r="A530" s="1">
        <v>29099</v>
      </c>
      <c r="B530">
        <v>1454.1</v>
      </c>
      <c r="C530" s="2">
        <f>IF(ISBLANK(B531), "", M2_Seasonally_Adjusted[[#This Row],[M2SL]]/B531-1)</f>
        <v>5.1845707175446343E-3</v>
      </c>
      <c r="D530" s="2">
        <f>IF(ISBLANK(B542), "", M2_Seasonally_Adjusted[[#This Row],[M2SL]]/B542-1)</f>
        <v>8.1115241635687729E-2</v>
      </c>
      <c r="E5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0" s="1"/>
    </row>
    <row r="531" spans="1:7" x14ac:dyDescent="0.25">
      <c r="A531" s="1">
        <v>29068</v>
      </c>
      <c r="B531">
        <v>1446.6</v>
      </c>
      <c r="C531" s="2">
        <f>IF(ISBLANK(B532), "", M2_Seasonally_Adjusted[[#This Row],[M2SL]]/B532-1)</f>
        <v>8.2241427376636977E-3</v>
      </c>
      <c r="D531" s="2">
        <f>IF(ISBLANK(B543), "", M2_Seasonally_Adjusted[[#This Row],[M2SL]]/B543-1)</f>
        <v>8.4814398200224961E-2</v>
      </c>
      <c r="E5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1" s="1"/>
    </row>
    <row r="532" spans="1:7" x14ac:dyDescent="0.25">
      <c r="A532" s="1">
        <v>29037</v>
      </c>
      <c r="B532">
        <v>1434.8</v>
      </c>
      <c r="C532" s="2">
        <f>IF(ISBLANK(B533), "", M2_Seasonally_Adjusted[[#This Row],[M2SL]]/B533-1)</f>
        <v>8.2923401264933805E-3</v>
      </c>
      <c r="D532" s="2">
        <f>IF(ISBLANK(B544), "", M2_Seasonally_Adjusted[[#This Row],[M2SL]]/B544-1)</f>
        <v>8.3603957405029794E-2</v>
      </c>
      <c r="E5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2" s="1"/>
    </row>
    <row r="533" spans="1:7" x14ac:dyDescent="0.25">
      <c r="A533" s="1">
        <v>29007</v>
      </c>
      <c r="B533">
        <v>1423</v>
      </c>
      <c r="C533" s="2">
        <f>IF(ISBLANK(B534), "", M2_Seasonally_Adjusted[[#This Row],[M2SL]]/B534-1)</f>
        <v>9.0767267054319145E-3</v>
      </c>
      <c r="D533" s="2">
        <f>IF(ISBLANK(B545), "", M2_Seasonally_Adjusted[[#This Row],[M2SL]]/B545-1)</f>
        <v>7.9256731133864333E-2</v>
      </c>
      <c r="E5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3" s="1"/>
    </row>
    <row r="534" spans="1:7" x14ac:dyDescent="0.25">
      <c r="A534" s="1">
        <v>28976</v>
      </c>
      <c r="B534">
        <v>1410.2</v>
      </c>
      <c r="C534" s="2">
        <f>IF(ISBLANK(B535), "", M2_Seasonally_Adjusted[[#This Row],[M2SL]]/B535-1)</f>
        <v>5.777048712645394E-3</v>
      </c>
      <c r="D534" s="2">
        <f>IF(ISBLANK(B546), "", M2_Seasonally_Adjusted[[#This Row],[M2SL]]/B546-1)</f>
        <v>7.6077832888210573E-2</v>
      </c>
      <c r="E5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4" s="1"/>
    </row>
    <row r="535" spans="1:7" x14ac:dyDescent="0.25">
      <c r="A535" s="1">
        <v>28946</v>
      </c>
      <c r="B535">
        <v>1402.1</v>
      </c>
      <c r="C535" s="2">
        <f>IF(ISBLANK(B536), "", M2_Seasonally_Adjusted[[#This Row],[M2SL]]/B536-1)</f>
        <v>1.0304078397463501E-2</v>
      </c>
      <c r="D535" s="2">
        <f>IF(ISBLANK(B547), "", M2_Seasonally_Adjusted[[#This Row],[M2SL]]/B547-1)</f>
        <v>7.8206705629036977E-2</v>
      </c>
      <c r="E5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5" s="1"/>
    </row>
    <row r="536" spans="1:7" x14ac:dyDescent="0.25">
      <c r="A536" s="1">
        <v>28915</v>
      </c>
      <c r="B536">
        <v>1387.8</v>
      </c>
      <c r="C536" s="2">
        <f>IF(ISBLANK(B537), "", M2_Seasonally_Adjusted[[#This Row],[M2SL]]/B537-1)</f>
        <v>7.2579474524603338E-3</v>
      </c>
      <c r="D536" s="2">
        <f>IF(ISBLANK(B548), "", M2_Seasonally_Adjusted[[#This Row],[M2SL]]/B548-1)</f>
        <v>7.3982355672496336E-2</v>
      </c>
      <c r="E5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6" s="1"/>
    </row>
    <row r="537" spans="1:7" x14ac:dyDescent="0.25">
      <c r="A537" s="1">
        <v>28887</v>
      </c>
      <c r="B537">
        <v>1377.8</v>
      </c>
      <c r="C537" s="2">
        <f>IF(ISBLANK(B538), "", M2_Seasonally_Adjusted[[#This Row],[M2SL]]/B538-1)</f>
        <v>4.5202682997957933E-3</v>
      </c>
      <c r="D537" s="2">
        <f>IF(ISBLANK(B549), "", M2_Seasonally_Adjusted[[#This Row],[M2SL]]/B549-1)</f>
        <v>7.1800855698171961E-2</v>
      </c>
      <c r="E5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7" s="1"/>
    </row>
    <row r="538" spans="1:7" x14ac:dyDescent="0.25">
      <c r="A538" s="1">
        <v>28856</v>
      </c>
      <c r="B538">
        <v>1371.6</v>
      </c>
      <c r="C538" s="2">
        <f>IF(ISBLANK(B539), "", M2_Seasonally_Adjusted[[#This Row],[M2SL]]/B539-1)</f>
        <v>4.0995607613469875E-3</v>
      </c>
      <c r="D538" s="2">
        <f>IF(ISBLANK(B550), "", M2_Seasonally_Adjusted[[#This Row],[M2SL]]/B550-1)</f>
        <v>7.1813706337422678E-2</v>
      </c>
      <c r="E5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8" s="1"/>
    </row>
    <row r="539" spans="1:7" x14ac:dyDescent="0.25">
      <c r="A539" s="1">
        <v>28825</v>
      </c>
      <c r="B539">
        <v>1366</v>
      </c>
      <c r="C539" s="2">
        <f>IF(ISBLANK(B540), "", M2_Seasonally_Adjusted[[#This Row],[M2SL]]/B540-1)</f>
        <v>5.0768891177985775E-3</v>
      </c>
      <c r="D539" s="2">
        <f>IF(ISBLANK(B551), "", M2_Seasonally_Adjusted[[#This Row],[M2SL]]/B551-1)</f>
        <v>7.5336534676847977E-2</v>
      </c>
      <c r="E5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9" s="1"/>
    </row>
    <row r="540" spans="1:7" x14ac:dyDescent="0.25">
      <c r="A540" s="1">
        <v>28795</v>
      </c>
      <c r="B540">
        <v>1359.1</v>
      </c>
      <c r="C540" s="2">
        <f>IF(ISBLANK(B541), "", M2_Seasonally_Adjusted[[#This Row],[M2SL]]/B541-1)</f>
        <v>5.028470014050157E-3</v>
      </c>
      <c r="D540" s="2">
        <f>IF(ISBLANK(B552), "", M2_Seasonally_Adjusted[[#This Row],[M2SL]]/B552-1)</f>
        <v>7.6600126742712105E-2</v>
      </c>
      <c r="E5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0" s="1"/>
    </row>
    <row r="541" spans="1:7" x14ac:dyDescent="0.25">
      <c r="A541" s="1">
        <v>28764</v>
      </c>
      <c r="B541">
        <v>1352.3</v>
      </c>
      <c r="C541" s="2">
        <f>IF(ISBLANK(B542), "", M2_Seasonally_Adjusted[[#This Row],[M2SL]]/B542-1)</f>
        <v>5.4275092936801883E-3</v>
      </c>
      <c r="D541" s="2">
        <f>IF(ISBLANK(B553), "", M2_Seasonally_Adjusted[[#This Row],[M2SL]]/B553-1)</f>
        <v>7.8389154704944231E-2</v>
      </c>
      <c r="E5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1" s="1"/>
    </row>
    <row r="542" spans="1:7" x14ac:dyDescent="0.25">
      <c r="A542" s="1">
        <v>28734</v>
      </c>
      <c r="B542">
        <v>1345</v>
      </c>
      <c r="C542" s="2">
        <f>IF(ISBLANK(B543), "", M2_Seasonally_Adjusted[[#This Row],[M2SL]]/B543-1)</f>
        <v>8.623922009748819E-3</v>
      </c>
      <c r="D542" s="2">
        <f>IF(ISBLANK(B554), "", M2_Seasonally_Adjusted[[#This Row],[M2SL]]/B554-1)</f>
        <v>7.9281014283421491E-2</v>
      </c>
      <c r="E5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2" s="1"/>
    </row>
    <row r="543" spans="1:7" x14ac:dyDescent="0.25">
      <c r="A543" s="1">
        <v>28703</v>
      </c>
      <c r="B543">
        <v>1333.5</v>
      </c>
      <c r="C543" s="2">
        <f>IF(ISBLANK(B544), "", M2_Seasonally_Adjusted[[#This Row],[M2SL]]/B544-1)</f>
        <v>7.0991616947360114E-3</v>
      </c>
      <c r="D543" s="2">
        <f>IF(ISBLANK(B555), "", M2_Seasonally_Adjusted[[#This Row],[M2SL]]/B555-1)</f>
        <v>7.801131770412284E-2</v>
      </c>
      <c r="E5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3" s="1"/>
    </row>
    <row r="544" spans="1:7" x14ac:dyDescent="0.25">
      <c r="A544" s="1">
        <v>28672</v>
      </c>
      <c r="B544">
        <v>1324.1</v>
      </c>
      <c r="C544" s="2">
        <f>IF(ISBLANK(B545), "", M2_Seasonally_Adjusted[[#This Row],[M2SL]]/B545-1)</f>
        <v>4.2472506636328511E-3</v>
      </c>
      <c r="D544" s="2">
        <f>IF(ISBLANK(B556), "", M2_Seasonally_Adjusted[[#This Row],[M2SL]]/B556-1)</f>
        <v>7.9400016303904586E-2</v>
      </c>
      <c r="E5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4" s="1"/>
    </row>
    <row r="545" spans="1:7" x14ac:dyDescent="0.25">
      <c r="A545" s="1">
        <v>28642</v>
      </c>
      <c r="B545">
        <v>1318.5</v>
      </c>
      <c r="C545" s="2">
        <f>IF(ISBLANK(B546), "", M2_Seasonally_Adjusted[[#This Row],[M2SL]]/B546-1)</f>
        <v>6.1045402518122849E-3</v>
      </c>
      <c r="D545" s="2">
        <f>IF(ISBLANK(B557), "", M2_Seasonally_Adjusted[[#This Row],[M2SL]]/B557-1)</f>
        <v>8.2690096896042009E-2</v>
      </c>
      <c r="E5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5" s="1"/>
    </row>
    <row r="546" spans="1:7" x14ac:dyDescent="0.25">
      <c r="A546" s="1">
        <v>28611</v>
      </c>
      <c r="B546">
        <v>1310.5</v>
      </c>
      <c r="C546" s="2">
        <f>IF(ISBLANK(B547), "", M2_Seasonally_Adjusted[[#This Row],[M2SL]]/B547-1)</f>
        <v>7.7668409720086373E-3</v>
      </c>
      <c r="D546" s="2">
        <f>IF(ISBLANK(B558), "", M2_Seasonally_Adjusted[[#This Row],[M2SL]]/B558-1)</f>
        <v>8.3953680727874236E-2</v>
      </c>
      <c r="E5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6" s="1"/>
    </row>
    <row r="547" spans="1:7" x14ac:dyDescent="0.25">
      <c r="A547" s="1">
        <v>28581</v>
      </c>
      <c r="B547">
        <v>1300.4000000000001</v>
      </c>
      <c r="C547" s="2">
        <f>IF(ISBLANK(B548), "", M2_Seasonally_Adjusted[[#This Row],[M2SL]]/B548-1)</f>
        <v>6.3457669091471214E-3</v>
      </c>
      <c r="D547" s="2">
        <f>IF(ISBLANK(B559), "", M2_Seasonally_Adjusted[[#This Row],[M2SL]]/B559-1)</f>
        <v>8.4028009336445608E-2</v>
      </c>
      <c r="E5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7" s="1"/>
    </row>
    <row r="548" spans="1:7" x14ac:dyDescent="0.25">
      <c r="A548" s="1">
        <v>28550</v>
      </c>
      <c r="B548">
        <v>1292.2</v>
      </c>
      <c r="C548" s="2">
        <f>IF(ISBLANK(B549), "", M2_Seasonally_Adjusted[[#This Row],[M2SL]]/B549-1)</f>
        <v>5.2119797744067942E-3</v>
      </c>
      <c r="D548" s="2">
        <f>IF(ISBLANK(B560), "", M2_Seasonally_Adjusted[[#This Row],[M2SL]]/B560-1)</f>
        <v>8.7252839713925168E-2</v>
      </c>
      <c r="E5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8" s="1"/>
    </row>
    <row r="549" spans="1:7" x14ac:dyDescent="0.25">
      <c r="A549" s="1">
        <v>28522</v>
      </c>
      <c r="B549">
        <v>1285.5</v>
      </c>
      <c r="C549" s="2">
        <f>IF(ISBLANK(B550), "", M2_Seasonally_Adjusted[[#This Row],[M2SL]]/B550-1)</f>
        <v>4.5323122606859556E-3</v>
      </c>
      <c r="D549" s="2">
        <f>IF(ISBLANK(B561), "", M2_Seasonally_Adjusted[[#This Row],[M2SL]]/B561-1)</f>
        <v>9.1627038043478271E-2</v>
      </c>
      <c r="E5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9" s="1"/>
    </row>
    <row r="550" spans="1:7" x14ac:dyDescent="0.25">
      <c r="A550" s="1">
        <v>28491</v>
      </c>
      <c r="B550">
        <v>1279.7</v>
      </c>
      <c r="C550" s="2">
        <f>IF(ISBLANK(B551), "", M2_Seasonally_Adjusted[[#This Row],[M2SL]]/B551-1)</f>
        <v>7.3998268125641253E-3</v>
      </c>
      <c r="D550" s="2">
        <f>IF(ISBLANK(B562), "", M2_Seasonally_Adjusted[[#This Row],[M2SL]]/B562-1)</f>
        <v>9.8266392035702088E-2</v>
      </c>
      <c r="E5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0" s="1"/>
    </row>
    <row r="551" spans="1:7" x14ac:dyDescent="0.25">
      <c r="A551" s="1">
        <v>28460</v>
      </c>
      <c r="B551">
        <v>1270.3</v>
      </c>
      <c r="C551" s="2">
        <f>IF(ISBLANK(B552), "", M2_Seasonally_Adjusted[[#This Row],[M2SL]]/B552-1)</f>
        <v>6.2579214195181976E-3</v>
      </c>
      <c r="D551" s="2">
        <f>IF(ISBLANK(B563), "", M2_Seasonally_Adjusted[[#This Row],[M2SL]]/B563-1)</f>
        <v>0.10269097222222223</v>
      </c>
      <c r="E5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1" s="1"/>
    </row>
    <row r="552" spans="1:7" x14ac:dyDescent="0.25">
      <c r="A552" s="1">
        <v>28430</v>
      </c>
      <c r="B552">
        <v>1262.4000000000001</v>
      </c>
      <c r="C552" s="2">
        <f>IF(ISBLANK(B553), "", M2_Seasonally_Adjusted[[#This Row],[M2SL]]/B553-1)</f>
        <v>6.698564593301537E-3</v>
      </c>
      <c r="D552" s="2">
        <f>IF(ISBLANK(B564), "", M2_Seasonally_Adjusted[[#This Row],[M2SL]]/B564-1)</f>
        <v>0.10911966262519779</v>
      </c>
      <c r="E5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2" s="1"/>
    </row>
    <row r="553" spans="1:7" x14ac:dyDescent="0.25">
      <c r="A553" s="1">
        <v>28399</v>
      </c>
      <c r="B553">
        <v>1254</v>
      </c>
      <c r="C553" s="2">
        <f>IF(ISBLANK(B554), "", M2_Seasonally_Adjusted[[#This Row],[M2SL]]/B554-1)</f>
        <v>6.2590274434279891E-3</v>
      </c>
      <c r="D553" s="2">
        <f>IF(ISBLANK(B565), "", M2_Seasonally_Adjusted[[#This Row],[M2SL]]/B565-1)</f>
        <v>0.11466666666666669</v>
      </c>
      <c r="E5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3" s="1"/>
    </row>
    <row r="554" spans="1:7" x14ac:dyDescent="0.25">
      <c r="A554" s="1">
        <v>28369</v>
      </c>
      <c r="B554">
        <v>1246.2</v>
      </c>
      <c r="C554" s="2">
        <f>IF(ISBLANK(B555), "", M2_Seasonally_Adjusted[[#This Row],[M2SL]]/B555-1)</f>
        <v>7.4373484236054388E-3</v>
      </c>
      <c r="D554" s="2">
        <f>IF(ISBLANK(B566), "", M2_Seasonally_Adjusted[[#This Row],[M2SL]]/B566-1)</f>
        <v>0.12189413035649999</v>
      </c>
      <c r="E5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4" s="1"/>
    </row>
    <row r="555" spans="1:7" x14ac:dyDescent="0.25">
      <c r="A555" s="1">
        <v>28338</v>
      </c>
      <c r="B555">
        <v>1237</v>
      </c>
      <c r="C555" s="2">
        <f>IF(ISBLANK(B556), "", M2_Seasonally_Adjusted[[#This Row],[M2SL]]/B556-1)</f>
        <v>8.3965109643759916E-3</v>
      </c>
      <c r="D555" s="2">
        <f>IF(ISBLANK(B567), "", M2_Seasonally_Adjusted[[#This Row],[M2SL]]/B567-1)</f>
        <v>0.12587603531446256</v>
      </c>
      <c r="E5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5" s="1"/>
    </row>
    <row r="556" spans="1:7" x14ac:dyDescent="0.25">
      <c r="A556" s="1">
        <v>28307</v>
      </c>
      <c r="B556">
        <v>1226.7</v>
      </c>
      <c r="C556" s="2">
        <f>IF(ISBLANK(B557), "", M2_Seasonally_Adjusted[[#This Row],[M2SL]]/B557-1)</f>
        <v>7.3082607981607151E-3</v>
      </c>
      <c r="D556" s="2">
        <f>IF(ISBLANK(B568), "", M2_Seasonally_Adjusted[[#This Row],[M2SL]]/B568-1)</f>
        <v>0.12924606462303245</v>
      </c>
      <c r="E5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6" s="1"/>
    </row>
    <row r="557" spans="1:7" x14ac:dyDescent="0.25">
      <c r="A557" s="1">
        <v>28277</v>
      </c>
      <c r="B557">
        <v>1217.8</v>
      </c>
      <c r="C557" s="2">
        <f>IF(ISBLANK(B558), "", M2_Seasonally_Adjusted[[#This Row],[M2SL]]/B558-1)</f>
        <v>7.2787427626137546E-3</v>
      </c>
      <c r="D557" s="2">
        <f>IF(ISBLANK(B569), "", M2_Seasonally_Adjusted[[#This Row],[M2SL]]/B569-1)</f>
        <v>0.13010393466963621</v>
      </c>
      <c r="E5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7" s="1"/>
    </row>
    <row r="558" spans="1:7" x14ac:dyDescent="0.25">
      <c r="A558" s="1">
        <v>28246</v>
      </c>
      <c r="B558">
        <v>1209</v>
      </c>
      <c r="C558" s="2">
        <f>IF(ISBLANK(B559), "", M2_Seasonally_Adjusted[[#This Row],[M2SL]]/B559-1)</f>
        <v>7.8359453151051195E-3</v>
      </c>
      <c r="D558" s="2">
        <f>IF(ISBLANK(B570), "", M2_Seasonally_Adjusted[[#This Row],[M2SL]]/B570-1)</f>
        <v>0.12769331219102709</v>
      </c>
      <c r="E5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8" s="1"/>
    </row>
    <row r="559" spans="1:7" x14ac:dyDescent="0.25">
      <c r="A559" s="1">
        <v>28216</v>
      </c>
      <c r="B559">
        <v>1199.5999999999999</v>
      </c>
      <c r="C559" s="2">
        <f>IF(ISBLANK(B560), "", M2_Seasonally_Adjusted[[#This Row],[M2SL]]/B560-1)</f>
        <v>9.3395035759360479E-3</v>
      </c>
      <c r="D559" s="2">
        <f>IF(ISBLANK(B571), "", M2_Seasonally_Adjusted[[#This Row],[M2SL]]/B571-1)</f>
        <v>0.13084464555052788</v>
      </c>
      <c r="E5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9" s="1"/>
    </row>
    <row r="560" spans="1:7" x14ac:dyDescent="0.25">
      <c r="A560" s="1">
        <v>28185</v>
      </c>
      <c r="B560">
        <v>1188.5</v>
      </c>
      <c r="C560" s="2">
        <f>IF(ISBLANK(B561), "", M2_Seasonally_Adjusted[[#This Row],[M2SL]]/B561-1)</f>
        <v>9.2561141304348116E-3</v>
      </c>
      <c r="D560" s="2">
        <f>IF(ISBLANK(B572), "", M2_Seasonally_Adjusted[[#This Row],[M2SL]]/B572-1)</f>
        <v>0.13190476190476197</v>
      </c>
      <c r="E5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0" s="1"/>
    </row>
    <row r="561" spans="1:7" x14ac:dyDescent="0.25">
      <c r="A561" s="1">
        <v>28157</v>
      </c>
      <c r="B561">
        <v>1177.5999999999999</v>
      </c>
      <c r="C561" s="2">
        <f>IF(ISBLANK(B562), "", M2_Seasonally_Adjusted[[#This Row],[M2SL]]/B562-1)</f>
        <v>1.06419498798489E-2</v>
      </c>
      <c r="D561" s="2">
        <f>IF(ISBLANK(B573), "", M2_Seasonally_Adjusted[[#This Row],[M2SL]]/B573-1)</f>
        <v>0.13198115928097653</v>
      </c>
      <c r="E5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1" s="1"/>
    </row>
    <row r="562" spans="1:7" x14ac:dyDescent="0.25">
      <c r="A562" s="1">
        <v>28126</v>
      </c>
      <c r="B562">
        <v>1165.2</v>
      </c>
      <c r="C562" s="2">
        <f>IF(ISBLANK(B563), "", M2_Seasonally_Adjusted[[#This Row],[M2SL]]/B563-1)</f>
        <v>1.1458333333333348E-2</v>
      </c>
      <c r="D562" s="2">
        <f>IF(ISBLANK(B574), "", M2_Seasonally_Adjusted[[#This Row],[M2SL]]/B574-1)</f>
        <v>0.1350087668030393</v>
      </c>
      <c r="E5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2" s="1"/>
    </row>
    <row r="563" spans="1:7" x14ac:dyDescent="0.25">
      <c r="A563" s="1">
        <v>28095</v>
      </c>
      <c r="B563">
        <v>1152</v>
      </c>
      <c r="C563" s="2">
        <f>IF(ISBLANK(B564), "", M2_Seasonally_Adjusted[[#This Row],[M2SL]]/B564-1)</f>
        <v>1.212440695835526E-2</v>
      </c>
      <c r="D563" s="2">
        <f>IF(ISBLANK(B575), "", M2_Seasonally_Adjusted[[#This Row],[M2SL]]/B575-1)</f>
        <v>0.13363511119858296</v>
      </c>
      <c r="E5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3" s="1"/>
    </row>
    <row r="564" spans="1:7" x14ac:dyDescent="0.25">
      <c r="A564" s="1">
        <v>28065</v>
      </c>
      <c r="B564">
        <v>1138.2</v>
      </c>
      <c r="C564" s="2">
        <f>IF(ISBLANK(B565), "", M2_Seasonally_Adjusted[[#This Row],[M2SL]]/B565-1)</f>
        <v>1.1733333333333373E-2</v>
      </c>
      <c r="D564" s="2">
        <f>IF(ISBLANK(B576), "", M2_Seasonally_Adjusted[[#This Row],[M2SL]]/B576-1)</f>
        <v>0.1304002383553482</v>
      </c>
      <c r="E5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4" s="1"/>
    </row>
    <row r="565" spans="1:7" x14ac:dyDescent="0.25">
      <c r="A565" s="1">
        <v>28034</v>
      </c>
      <c r="B565">
        <v>1125</v>
      </c>
      <c r="C565" s="2">
        <f>IF(ISBLANK(B566), "", M2_Seasonally_Adjusted[[#This Row],[M2SL]]/B566-1)</f>
        <v>1.2783579402232625E-2</v>
      </c>
      <c r="D565" s="2">
        <f>IF(ISBLANK(B577), "", M2_Seasonally_Adjusted[[#This Row],[M2SL]]/B577-1)</f>
        <v>0.127480457005412</v>
      </c>
      <c r="E5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5" s="1"/>
    </row>
    <row r="566" spans="1:7" x14ac:dyDescent="0.25">
      <c r="A566" s="1">
        <v>28004</v>
      </c>
      <c r="B566">
        <v>1110.8</v>
      </c>
      <c r="C566" s="2">
        <f>IF(ISBLANK(B567), "", M2_Seasonally_Adjusted[[#This Row],[M2SL]]/B567-1)</f>
        <v>1.1013015381814872E-2</v>
      </c>
      <c r="D566" s="2">
        <f>IF(ISBLANK(B578), "", M2_Seasonally_Adjusted[[#This Row],[M2SL]]/B578-1)</f>
        <v>0.12032274331820458</v>
      </c>
      <c r="E5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6" s="1"/>
    </row>
    <row r="567" spans="1:7" x14ac:dyDescent="0.25">
      <c r="A567" s="1">
        <v>27973</v>
      </c>
      <c r="B567">
        <v>1098.7</v>
      </c>
      <c r="C567" s="2">
        <f>IF(ISBLANK(B568), "", M2_Seasonally_Adjusted[[#This Row],[M2SL]]/B568-1)</f>
        <v>1.1414894596336378E-2</v>
      </c>
      <c r="D567" s="2">
        <f>IF(ISBLANK(B579), "", M2_Seasonally_Adjusted[[#This Row],[M2SL]]/B579-1)</f>
        <v>0.11758722408707145</v>
      </c>
      <c r="E5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7" s="1"/>
    </row>
    <row r="568" spans="1:7" x14ac:dyDescent="0.25">
      <c r="A568" s="1">
        <v>27942</v>
      </c>
      <c r="B568">
        <v>1086.3</v>
      </c>
      <c r="C568" s="2">
        <f>IF(ISBLANK(B569), "", M2_Seasonally_Adjusted[[#This Row],[M2SL]]/B569-1)</f>
        <v>8.0734966592428403E-3</v>
      </c>
      <c r="D568" s="2">
        <f>IF(ISBLANK(B580), "", M2_Seasonally_Adjusted[[#This Row],[M2SL]]/B580-1)</f>
        <v>0.11403958568351946</v>
      </c>
      <c r="E5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8" s="1"/>
    </row>
    <row r="569" spans="1:7" x14ac:dyDescent="0.25">
      <c r="A569" s="1">
        <v>27912</v>
      </c>
      <c r="B569">
        <v>1077.5999999999999</v>
      </c>
      <c r="C569" s="2">
        <f>IF(ISBLANK(B570), "", M2_Seasonally_Adjusted[[#This Row],[M2SL]]/B570-1)</f>
        <v>5.1301184590990534E-3</v>
      </c>
      <c r="D569" s="2">
        <f>IF(ISBLANK(B581), "", M2_Seasonally_Adjusted[[#This Row],[M2SL]]/B581-1)</f>
        <v>0.11900311526479745</v>
      </c>
      <c r="E5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9" s="1"/>
    </row>
    <row r="570" spans="1:7" x14ac:dyDescent="0.25">
      <c r="A570" s="1">
        <v>27881</v>
      </c>
      <c r="B570">
        <v>1072.0999999999999</v>
      </c>
      <c r="C570" s="2">
        <f>IF(ISBLANK(B571), "", M2_Seasonally_Adjusted[[#This Row],[M2SL]]/B571-1)</f>
        <v>1.0652337858220173E-2</v>
      </c>
      <c r="D570" s="2">
        <f>IF(ISBLANK(B582), "", M2_Seasonally_Adjusted[[#This Row],[M2SL]]/B582-1)</f>
        <v>0.13102647958645419</v>
      </c>
      <c r="E5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0" s="1"/>
    </row>
    <row r="571" spans="1:7" x14ac:dyDescent="0.25">
      <c r="A571" s="1">
        <v>27851</v>
      </c>
      <c r="B571">
        <v>1060.8</v>
      </c>
      <c r="C571" s="2">
        <f>IF(ISBLANK(B572), "", M2_Seasonally_Adjusted[[#This Row],[M2SL]]/B572-1)</f>
        <v>1.0285714285714231E-2</v>
      </c>
      <c r="D571" s="2">
        <f>IF(ISBLANK(B583), "", M2_Seasonally_Adjusted[[#This Row],[M2SL]]/B583-1)</f>
        <v>0.13442412576195051</v>
      </c>
      <c r="E5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1" s="1"/>
    </row>
    <row r="572" spans="1:7" x14ac:dyDescent="0.25">
      <c r="A572" s="1">
        <v>27820</v>
      </c>
      <c r="B572">
        <v>1050</v>
      </c>
      <c r="C572" s="2">
        <f>IF(ISBLANK(B573), "", M2_Seasonally_Adjusted[[#This Row],[M2SL]]/B573-1)</f>
        <v>9.3242333942131772E-3</v>
      </c>
      <c r="D572" s="2">
        <f>IF(ISBLANK(B584), "", M2_Seasonally_Adjusted[[#This Row],[M2SL]]/B584-1)</f>
        <v>0.13513513513513509</v>
      </c>
      <c r="E5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2" s="1"/>
    </row>
    <row r="573" spans="1:7" x14ac:dyDescent="0.25">
      <c r="A573" s="1">
        <v>27791</v>
      </c>
      <c r="B573">
        <v>1040.3</v>
      </c>
      <c r="C573" s="2">
        <f>IF(ISBLANK(B574), "", M2_Seasonally_Adjusted[[#This Row],[M2SL]]/B574-1)</f>
        <v>1.3345022404052331E-2</v>
      </c>
      <c r="D573" s="2">
        <f>IF(ISBLANK(B585), "", M2_Seasonally_Adjusted[[#This Row],[M2SL]]/B585-1)</f>
        <v>0.13805929329395017</v>
      </c>
      <c r="E5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3" s="1"/>
    </row>
    <row r="574" spans="1:7" x14ac:dyDescent="0.25">
      <c r="A574" s="1">
        <v>27760</v>
      </c>
      <c r="B574">
        <v>1026.5999999999999</v>
      </c>
      <c r="C574" s="2">
        <f>IF(ISBLANK(B575), "", M2_Seasonally_Adjusted[[#This Row],[M2SL]]/B575-1)</f>
        <v>1.0234205864987134E-2</v>
      </c>
      <c r="D574" s="2">
        <f>IF(ISBLANK(B586), "", M2_Seasonally_Adjusted[[#This Row],[M2SL]]/B586-1)</f>
        <v>0.1327375041377028</v>
      </c>
      <c r="E5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4" s="1"/>
    </row>
    <row r="575" spans="1:7" x14ac:dyDescent="0.25">
      <c r="A575" s="1">
        <v>27729</v>
      </c>
      <c r="B575">
        <v>1016.2</v>
      </c>
      <c r="C575" s="2">
        <f>IF(ISBLANK(B576), "", M2_Seasonally_Adjusted[[#This Row],[M2SL]]/B576-1)</f>
        <v>9.2362697388024273E-3</v>
      </c>
      <c r="D575" s="2">
        <f>IF(ISBLANK(B587), "", M2_Seasonally_Adjusted[[#This Row],[M2SL]]/B587-1)</f>
        <v>0.12648265159073269</v>
      </c>
      <c r="E5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5" s="1"/>
    </row>
    <row r="576" spans="1:7" x14ac:dyDescent="0.25">
      <c r="A576" s="1">
        <v>27699</v>
      </c>
      <c r="B576">
        <v>1006.9</v>
      </c>
      <c r="C576" s="2">
        <f>IF(ISBLANK(B577), "", M2_Seasonally_Adjusted[[#This Row],[M2SL]]/B577-1)</f>
        <v>9.1200641411104399E-3</v>
      </c>
      <c r="D576" s="2">
        <f>IF(ISBLANK(B588), "", M2_Seasonally_Adjusted[[#This Row],[M2SL]]/B588-1)</f>
        <v>0.12052081014912086</v>
      </c>
      <c r="E5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6" s="1"/>
    </row>
    <row r="577" spans="1:7" x14ac:dyDescent="0.25">
      <c r="A577" s="1">
        <v>27668</v>
      </c>
      <c r="B577">
        <v>997.8</v>
      </c>
      <c r="C577" s="2">
        <f>IF(ISBLANK(B578), "", M2_Seasonally_Adjusted[[#This Row],[M2SL]]/B578-1)</f>
        <v>6.3540090771558866E-3</v>
      </c>
      <c r="D577" s="2">
        <f>IF(ISBLANK(B589), "", M2_Seasonally_Adjusted[[#This Row],[M2SL]]/B589-1)</f>
        <v>0.11698197693943801</v>
      </c>
      <c r="E5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7" s="1"/>
    </row>
    <row r="578" spans="1:7" x14ac:dyDescent="0.25">
      <c r="A578" s="1">
        <v>27638</v>
      </c>
      <c r="B578">
        <v>991.5</v>
      </c>
      <c r="C578" s="2">
        <f>IF(ISBLANK(B579), "", M2_Seasonally_Adjusted[[#This Row],[M2SL]]/B579-1)</f>
        <v>8.5444003661885315E-3</v>
      </c>
      <c r="D578" s="2">
        <f>IF(ISBLANK(B590), "", M2_Seasonally_Adjusted[[#This Row],[M2SL]]/B590-1)</f>
        <v>0.11667980628449159</v>
      </c>
      <c r="E5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8" s="1"/>
    </row>
    <row r="579" spans="1:7" x14ac:dyDescent="0.25">
      <c r="A579" s="1">
        <v>27607</v>
      </c>
      <c r="B579">
        <v>983.1</v>
      </c>
      <c r="C579" s="2">
        <f>IF(ISBLANK(B580), "", M2_Seasonally_Adjusted[[#This Row],[M2SL]]/B580-1)</f>
        <v>8.2042867398215424E-3</v>
      </c>
      <c r="D579" s="2">
        <f>IF(ISBLANK(B591), "", M2_Seasonally_Adjusted[[#This Row],[M2SL]]/B591-1)</f>
        <v>0.11197828299966073</v>
      </c>
      <c r="E5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9" s="1"/>
    </row>
    <row r="580" spans="1:7" x14ac:dyDescent="0.25">
      <c r="A580" s="1">
        <v>27576</v>
      </c>
      <c r="B580">
        <v>975.1</v>
      </c>
      <c r="C580" s="2">
        <f>IF(ISBLANK(B581), "", M2_Seasonally_Adjusted[[#This Row],[M2SL]]/B581-1)</f>
        <v>1.2564901349948032E-2</v>
      </c>
      <c r="D580" s="2">
        <f>IF(ISBLANK(B592), "", M2_Seasonally_Adjusted[[#This Row],[M2SL]]/B592-1)</f>
        <v>0.10630814613115502</v>
      </c>
      <c r="E5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0" s="1"/>
    </row>
    <row r="581" spans="1:7" x14ac:dyDescent="0.25">
      <c r="A581" s="1">
        <v>27546</v>
      </c>
      <c r="B581">
        <v>963</v>
      </c>
      <c r="C581" s="2">
        <f>IF(ISBLANK(B582), "", M2_Seasonally_Adjusted[[#This Row],[M2SL]]/B582-1)</f>
        <v>1.5929950416710748E-2</v>
      </c>
      <c r="D581" s="2">
        <f>IF(ISBLANK(B593), "", M2_Seasonally_Adjusted[[#This Row],[M2SL]]/B593-1)</f>
        <v>9.7060833902939292E-2</v>
      </c>
      <c r="E5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5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1" s="1"/>
    </row>
    <row r="582" spans="1:7" x14ac:dyDescent="0.25">
      <c r="A582" s="1">
        <v>27515</v>
      </c>
      <c r="B582">
        <v>947.9</v>
      </c>
      <c r="C582" s="2">
        <f>IF(ISBLANK(B583), "", M2_Seasonally_Adjusted[[#This Row],[M2SL]]/B583-1)</f>
        <v>1.3688375574804734E-2</v>
      </c>
      <c r="D582" s="2">
        <f>IF(ISBLANK(B594), "", M2_Seasonally_Adjusted[[#This Row],[M2SL]]/B594-1)</f>
        <v>8.3809741596158283E-2</v>
      </c>
      <c r="E5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2" s="1"/>
    </row>
    <row r="583" spans="1:7" x14ac:dyDescent="0.25">
      <c r="A583" s="1">
        <v>27485</v>
      </c>
      <c r="B583">
        <v>935.1</v>
      </c>
      <c r="C583" s="2">
        <f>IF(ISBLANK(B584), "", M2_Seasonally_Adjusted[[#This Row],[M2SL]]/B584-1)</f>
        <v>1.0918918918918941E-2</v>
      </c>
      <c r="D583" s="2">
        <f>IF(ISBLANK(B595), "", M2_Seasonally_Adjusted[[#This Row],[M2SL]]/B595-1)</f>
        <v>7.1256730438767457E-2</v>
      </c>
      <c r="E5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3" s="1"/>
    </row>
    <row r="584" spans="1:7" x14ac:dyDescent="0.25">
      <c r="A584" s="1">
        <v>27454</v>
      </c>
      <c r="B584">
        <v>925</v>
      </c>
      <c r="C584" s="2">
        <f>IF(ISBLANK(B585), "", M2_Seasonally_Adjusted[[#This Row],[M2SL]]/B585-1)</f>
        <v>1.1924297122853034E-2</v>
      </c>
      <c r="D584" s="2">
        <f>IF(ISBLANK(B596), "", M2_Seasonally_Adjusted[[#This Row],[M2SL]]/B596-1)</f>
        <v>6.3096195839558611E-2</v>
      </c>
      <c r="E5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4" s="1"/>
    </row>
    <row r="585" spans="1:7" x14ac:dyDescent="0.25">
      <c r="A585" s="1">
        <v>27426</v>
      </c>
      <c r="B585">
        <v>914.1</v>
      </c>
      <c r="C585" s="2">
        <f>IF(ISBLANK(B586), "", M2_Seasonally_Adjusted[[#This Row],[M2SL]]/B586-1)</f>
        <v>8.6064217146641919E-3</v>
      </c>
      <c r="D585" s="2">
        <f>IF(ISBLANK(B597), "", M2_Seasonally_Adjusted[[#This Row],[M2SL]]/B597-1)</f>
        <v>5.7741263596389647E-2</v>
      </c>
      <c r="E5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5" s="1"/>
    </row>
    <row r="586" spans="1:7" x14ac:dyDescent="0.25">
      <c r="A586" s="1">
        <v>27395</v>
      </c>
      <c r="B586">
        <v>906.3</v>
      </c>
      <c r="C586" s="2">
        <f>IF(ISBLANK(B587), "", M2_Seasonally_Adjusted[[#This Row],[M2SL]]/B587-1)</f>
        <v>4.655803126039082E-3</v>
      </c>
      <c r="D586" s="2">
        <f>IF(ISBLANK(B598), "", M2_Seasonally_Adjusted[[#This Row],[M2SL]]/B598-1)</f>
        <v>5.4204955216936135E-2</v>
      </c>
      <c r="E5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6" s="1"/>
    </row>
    <row r="587" spans="1:7" x14ac:dyDescent="0.25">
      <c r="A587" s="1">
        <v>27364</v>
      </c>
      <c r="B587">
        <v>902.1</v>
      </c>
      <c r="C587" s="2">
        <f>IF(ISBLANK(B588), "", M2_Seasonally_Adjusted[[#This Row],[M2SL]]/B588-1)</f>
        <v>3.8949476964167395E-3</v>
      </c>
      <c r="D587" s="2">
        <f>IF(ISBLANK(B599), "", M2_Seasonally_Adjusted[[#This Row],[M2SL]]/B599-1)</f>
        <v>5.447106954997083E-2</v>
      </c>
      <c r="E5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7" s="1"/>
    </row>
    <row r="588" spans="1:7" x14ac:dyDescent="0.25">
      <c r="A588" s="1">
        <v>27334</v>
      </c>
      <c r="B588">
        <v>898.6</v>
      </c>
      <c r="C588" s="2">
        <f>IF(ISBLANK(B589), "", M2_Seasonally_Adjusted[[#This Row],[M2SL]]/B589-1)</f>
        <v>5.9330572036271345E-3</v>
      </c>
      <c r="D588" s="2">
        <f>IF(ISBLANK(B600), "", M2_Seasonally_Adjusted[[#This Row],[M2SL]]/B600-1)</f>
        <v>5.8546354105312837E-2</v>
      </c>
      <c r="E5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8" s="1"/>
    </row>
    <row r="589" spans="1:7" x14ac:dyDescent="0.25">
      <c r="A589" s="1">
        <v>27303</v>
      </c>
      <c r="B589">
        <v>893.3</v>
      </c>
      <c r="C589" s="2">
        <f>IF(ISBLANK(B590), "", M2_Seasonally_Adjusted[[#This Row],[M2SL]]/B590-1)</f>
        <v>6.0817659646357214E-3</v>
      </c>
      <c r="D589" s="2">
        <f>IF(ISBLANK(B601), "", M2_Seasonally_Adjusted[[#This Row],[M2SL]]/B601-1)</f>
        <v>6.0170899596486915E-2</v>
      </c>
      <c r="E5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9" s="1"/>
    </row>
    <row r="590" spans="1:7" x14ac:dyDescent="0.25">
      <c r="A590" s="1">
        <v>27273</v>
      </c>
      <c r="B590">
        <v>887.9</v>
      </c>
      <c r="C590" s="2">
        <f>IF(ISBLANK(B591), "", M2_Seasonally_Adjusted[[#This Row],[M2SL]]/B591-1)</f>
        <v>4.2981563171586856E-3</v>
      </c>
      <c r="D590" s="2">
        <f>IF(ISBLANK(B602), "", M2_Seasonally_Adjusted[[#This Row],[M2SL]]/B602-1)</f>
        <v>5.7905397354938604E-2</v>
      </c>
      <c r="E5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0" s="1"/>
    </row>
    <row r="591" spans="1:7" x14ac:dyDescent="0.25">
      <c r="A591" s="1">
        <v>27242</v>
      </c>
      <c r="B591">
        <v>884.1</v>
      </c>
      <c r="C591" s="2">
        <f>IF(ISBLANK(B592), "", M2_Seasonally_Adjusted[[#This Row],[M2SL]]/B592-1)</f>
        <v>3.0633083730429167E-3</v>
      </c>
      <c r="D591" s="2">
        <f>IF(ISBLANK(B603), "", M2_Seasonally_Adjusted[[#This Row],[M2SL]]/B603-1)</f>
        <v>5.4005722460658268E-2</v>
      </c>
      <c r="E5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1" s="1"/>
    </row>
    <row r="592" spans="1:7" x14ac:dyDescent="0.25">
      <c r="A592" s="1">
        <v>27211</v>
      </c>
      <c r="B592">
        <v>881.4</v>
      </c>
      <c r="C592" s="2">
        <f>IF(ISBLANK(B593), "", M2_Seasonally_Adjusted[[#This Row],[M2SL]]/B593-1)</f>
        <v>4.1011619958988277E-3</v>
      </c>
      <c r="D592" s="2">
        <f>IF(ISBLANK(B604), "", M2_Seasonally_Adjusted[[#This Row],[M2SL]]/B604-1)</f>
        <v>5.3676031081888897E-2</v>
      </c>
      <c r="E5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2" s="1"/>
    </row>
    <row r="593" spans="1:7" x14ac:dyDescent="0.25">
      <c r="A593" s="1">
        <v>27181</v>
      </c>
      <c r="B593">
        <v>877.8</v>
      </c>
      <c r="C593" s="2">
        <f>IF(ISBLANK(B594), "", M2_Seasonally_Adjusted[[#This Row],[M2SL]]/B594-1)</f>
        <v>3.6588154584953347E-3</v>
      </c>
      <c r="D593" s="2">
        <f>IF(ISBLANK(B605), "", M2_Seasonally_Adjusted[[#This Row],[M2SL]]/B605-1)</f>
        <v>5.340213608544353E-2</v>
      </c>
      <c r="E5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3" s="1"/>
    </row>
    <row r="594" spans="1:7" x14ac:dyDescent="0.25">
      <c r="A594" s="1">
        <v>27150</v>
      </c>
      <c r="B594">
        <v>874.6</v>
      </c>
      <c r="C594" s="2">
        <f>IF(ISBLANK(B595), "", M2_Seasonally_Adjusted[[#This Row],[M2SL]]/B595-1)</f>
        <v>1.9475312177799076E-3</v>
      </c>
      <c r="D594" s="2">
        <f>IF(ISBLANK(B606), "", M2_Seasonally_Adjusted[[#This Row],[M2SL]]/B606-1)</f>
        <v>5.7813255926463469E-2</v>
      </c>
      <c r="E5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4" s="1"/>
    </row>
    <row r="595" spans="1:7" x14ac:dyDescent="0.25">
      <c r="A595" s="1">
        <v>27120</v>
      </c>
      <c r="B595">
        <v>872.9</v>
      </c>
      <c r="C595" s="2">
        <f>IF(ISBLANK(B596), "", M2_Seasonally_Adjusted[[#This Row],[M2SL]]/B596-1)</f>
        <v>3.2180209171359664E-3</v>
      </c>
      <c r="D595" s="2">
        <f>IF(ISBLANK(B607), "", M2_Seasonally_Adjusted[[#This Row],[M2SL]]/B607-1)</f>
        <v>6.4901793339026348E-2</v>
      </c>
      <c r="E5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5" s="1"/>
    </row>
    <row r="596" spans="1:7" x14ac:dyDescent="0.25">
      <c r="A596" s="1">
        <v>27089</v>
      </c>
      <c r="B596">
        <v>870.1</v>
      </c>
      <c r="C596" s="2">
        <f>IF(ISBLANK(B597), "", M2_Seasonally_Adjusted[[#This Row],[M2SL]]/B597-1)</f>
        <v>6.8271233510761586E-3</v>
      </c>
      <c r="D596" s="2">
        <f>IF(ISBLANK(B608), "", M2_Seasonally_Adjusted[[#This Row],[M2SL]]/B608-1)</f>
        <v>6.7214522261744181E-2</v>
      </c>
      <c r="E5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6" s="1"/>
    </row>
    <row r="597" spans="1:7" x14ac:dyDescent="0.25">
      <c r="A597" s="1">
        <v>27061</v>
      </c>
      <c r="B597">
        <v>864.2</v>
      </c>
      <c r="C597" s="2">
        <f>IF(ISBLANK(B598), "", M2_Seasonally_Adjusted[[#This Row],[M2SL]]/B598-1)</f>
        <v>5.2343840874724545E-3</v>
      </c>
      <c r="D597" s="2">
        <f>IF(ISBLANK(B609), "", M2_Seasonally_Adjusted[[#This Row],[M2SL]]/B609-1)</f>
        <v>6.1540351308193131E-2</v>
      </c>
      <c r="E5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7" s="1"/>
    </row>
    <row r="598" spans="1:7" x14ac:dyDescent="0.25">
      <c r="A598" s="1">
        <v>27030</v>
      </c>
      <c r="B598">
        <v>859.7</v>
      </c>
      <c r="C598" s="2">
        <f>IF(ISBLANK(B599), "", M2_Seasonally_Adjusted[[#This Row],[M2SL]]/B599-1)</f>
        <v>4.9094097019286576E-3</v>
      </c>
      <c r="D598" s="2">
        <f>IF(ISBLANK(B610), "", M2_Seasonally_Adjusted[[#This Row],[M2SL]]/B610-1)</f>
        <v>6.0965074663704932E-2</v>
      </c>
      <c r="E5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8" s="1"/>
    </row>
    <row r="599" spans="1:7" x14ac:dyDescent="0.25">
      <c r="A599" s="1">
        <v>26999</v>
      </c>
      <c r="B599">
        <v>855.5</v>
      </c>
      <c r="C599" s="2">
        <f>IF(ISBLANK(B600), "", M2_Seasonally_Adjusted[[#This Row],[M2SL]]/B600-1)</f>
        <v>7.7747673459771516E-3</v>
      </c>
      <c r="D599" s="2">
        <f>IF(ISBLANK(B611), "", M2_Seasonally_Adjusted[[#This Row],[M2SL]]/B611-1)</f>
        <v>6.6309360588308719E-2</v>
      </c>
      <c r="E5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9" s="1"/>
    </row>
    <row r="600" spans="1:7" x14ac:dyDescent="0.25">
      <c r="A600" s="1">
        <v>26969</v>
      </c>
      <c r="B600">
        <v>848.9</v>
      </c>
      <c r="C600" s="2">
        <f>IF(ISBLANK(B601), "", M2_Seasonally_Adjusted[[#This Row],[M2SL]]/B601-1)</f>
        <v>7.4768573463090959E-3</v>
      </c>
      <c r="D600" s="2">
        <f>IF(ISBLANK(B612), "", M2_Seasonally_Adjusted[[#This Row],[M2SL]]/B612-1)</f>
        <v>6.9278246630557927E-2</v>
      </c>
      <c r="E6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0" s="1"/>
    </row>
    <row r="601" spans="1:7" x14ac:dyDescent="0.25">
      <c r="A601" s="1">
        <v>26938</v>
      </c>
      <c r="B601">
        <v>842.6</v>
      </c>
      <c r="C601" s="2">
        <f>IF(ISBLANK(B602), "", M2_Seasonally_Adjusted[[#This Row],[M2SL]]/B602-1)</f>
        <v>3.9318479685452878E-3</v>
      </c>
      <c r="D601" s="2">
        <f>IF(ISBLANK(B613), "", M2_Seasonally_Adjusted[[#This Row],[M2SL]]/B613-1)</f>
        <v>7.0784089464989153E-2</v>
      </c>
      <c r="E6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1" s="1"/>
    </row>
    <row r="602" spans="1:7" x14ac:dyDescent="0.25">
      <c r="A602" s="1">
        <v>26908</v>
      </c>
      <c r="B602">
        <v>839.3</v>
      </c>
      <c r="C602" s="2">
        <f>IF(ISBLANK(B603), "", M2_Seasonally_Adjusted[[#This Row],[M2SL]]/B603-1)</f>
        <v>5.9608965188373553E-4</v>
      </c>
      <c r="D602" s="2">
        <f>IF(ISBLANK(B614), "", M2_Seasonally_Adjusted[[#This Row],[M2SL]]/B614-1)</f>
        <v>7.8375947578054772E-2</v>
      </c>
      <c r="E6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2" s="1"/>
    </row>
    <row r="603" spans="1:7" x14ac:dyDescent="0.25">
      <c r="A603" s="1">
        <v>26877</v>
      </c>
      <c r="B603">
        <v>838.8</v>
      </c>
      <c r="C603" s="2">
        <f>IF(ISBLANK(B604), "", M2_Seasonally_Adjusted[[#This Row],[M2SL]]/B604-1)</f>
        <v>2.7495517035265316E-3</v>
      </c>
      <c r="D603" s="2">
        <f>IF(ISBLANK(B615), "", M2_Seasonally_Adjusted[[#This Row],[M2SL]]/B615-1)</f>
        <v>9.1192923116950597E-2</v>
      </c>
      <c r="E6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3" s="1"/>
    </row>
    <row r="604" spans="1:7" x14ac:dyDescent="0.25">
      <c r="A604" s="1">
        <v>26846</v>
      </c>
      <c r="B604">
        <v>836.5</v>
      </c>
      <c r="C604" s="2">
        <f>IF(ISBLANK(B605), "", M2_Seasonally_Adjusted[[#This Row],[M2SL]]/B605-1)</f>
        <v>3.8401536061443142E-3</v>
      </c>
      <c r="D604" s="2">
        <f>IF(ISBLANK(B616), "", M2_Seasonally_Adjusted[[#This Row],[M2SL]]/B616-1)</f>
        <v>0.10138248847926268</v>
      </c>
      <c r="E6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4" s="1"/>
    </row>
    <row r="605" spans="1:7" x14ac:dyDescent="0.25">
      <c r="A605" s="1">
        <v>26816</v>
      </c>
      <c r="B605">
        <v>833.3</v>
      </c>
      <c r="C605" s="2">
        <f>IF(ISBLANK(B606), "", M2_Seasonally_Adjusted[[#This Row],[M2SL]]/B606-1)</f>
        <v>7.8616352201257289E-3</v>
      </c>
      <c r="D605" s="2">
        <f>IF(ISBLANK(B617), "", M2_Seasonally_Adjusted[[#This Row],[M2SL]]/B617-1)</f>
        <v>0.11151127117513648</v>
      </c>
      <c r="E6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5" s="1"/>
    </row>
    <row r="606" spans="1:7" x14ac:dyDescent="0.25">
      <c r="A606" s="1">
        <v>26785</v>
      </c>
      <c r="B606">
        <v>826.8</v>
      </c>
      <c r="C606" s="2">
        <f>IF(ISBLANK(B607), "", M2_Seasonally_Adjusted[[#This Row],[M2SL]]/B607-1)</f>
        <v>8.6617055020128397E-3</v>
      </c>
      <c r="D606" s="2">
        <f>IF(ISBLANK(B618), "", M2_Seasonally_Adjusted[[#This Row],[M2SL]]/B618-1)</f>
        <v>0.11233687609309828</v>
      </c>
      <c r="E6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6" s="1"/>
    </row>
    <row r="607" spans="1:7" x14ac:dyDescent="0.25">
      <c r="A607" s="1">
        <v>26755</v>
      </c>
      <c r="B607">
        <v>819.7</v>
      </c>
      <c r="C607" s="2">
        <f>IF(ISBLANK(B608), "", M2_Seasonally_Adjusted[[#This Row],[M2SL]]/B608-1)</f>
        <v>5.3967864589723469E-3</v>
      </c>
      <c r="D607" s="2">
        <f>IF(ISBLANK(B619), "", M2_Seasonally_Adjusted[[#This Row],[M2SL]]/B619-1)</f>
        <v>0.11010292524377041</v>
      </c>
      <c r="E6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7" s="1"/>
    </row>
    <row r="608" spans="1:7" x14ac:dyDescent="0.25">
      <c r="A608" s="1">
        <v>26724</v>
      </c>
      <c r="B608">
        <v>815.3</v>
      </c>
      <c r="C608" s="2">
        <f>IF(ISBLANK(B609), "", M2_Seasonally_Adjusted[[#This Row],[M2SL]]/B609-1)</f>
        <v>1.4740203906153937E-3</v>
      </c>
      <c r="D608" s="2">
        <f>IF(ISBLANK(B620), "", M2_Seasonally_Adjusted[[#This Row],[M2SL]]/B620-1)</f>
        <v>0.11152010906612131</v>
      </c>
      <c r="E6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8" s="1"/>
    </row>
    <row r="609" spans="1:7" x14ac:dyDescent="0.25">
      <c r="A609" s="1">
        <v>26696</v>
      </c>
      <c r="B609">
        <v>814.1</v>
      </c>
      <c r="C609" s="2">
        <f>IF(ISBLANK(B610), "", M2_Seasonally_Adjusted[[#This Row],[M2SL]]/B610-1)</f>
        <v>4.6896211279774391E-3</v>
      </c>
      <c r="D609" s="2">
        <f>IF(ISBLANK(B621), "", M2_Seasonally_Adjusted[[#This Row],[M2SL]]/B621-1)</f>
        <v>0.12181342152404562</v>
      </c>
      <c r="E6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9" s="1"/>
    </row>
    <row r="610" spans="1:7" x14ac:dyDescent="0.25">
      <c r="A610" s="1">
        <v>26665</v>
      </c>
      <c r="B610">
        <v>810.3</v>
      </c>
      <c r="C610" s="2">
        <f>IF(ISBLANK(B611), "", M2_Seasonally_Adjusted[[#This Row],[M2SL]]/B611-1)</f>
        <v>9.9713324192944874E-3</v>
      </c>
      <c r="D610" s="2">
        <f>IF(ISBLANK(B622), "", M2_Seasonally_Adjusted[[#This Row],[M2SL]]/B622-1)</f>
        <v>0.12902326877525416</v>
      </c>
      <c r="E6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0" s="1"/>
    </row>
    <row r="611" spans="1:7" x14ac:dyDescent="0.25">
      <c r="A611" s="1">
        <v>26634</v>
      </c>
      <c r="B611">
        <v>802.3</v>
      </c>
      <c r="C611" s="2">
        <f>IF(ISBLANK(B612), "", M2_Seasonally_Adjusted[[#This Row],[M2SL]]/B612-1)</f>
        <v>1.0580677667212379E-2</v>
      </c>
      <c r="D611" s="2">
        <f>IF(ISBLANK(B623), "", M2_Seasonally_Adjusted[[#This Row],[M2SL]]/B623-1)</f>
        <v>0.12952273687174443</v>
      </c>
      <c r="E6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1" s="1"/>
    </row>
    <row r="612" spans="1:7" x14ac:dyDescent="0.25">
      <c r="A612" s="1">
        <v>26604</v>
      </c>
      <c r="B612">
        <v>793.9</v>
      </c>
      <c r="C612" s="2">
        <f>IF(ISBLANK(B613), "", M2_Seasonally_Adjusted[[#This Row],[M2SL]]/B613-1)</f>
        <v>8.8956665395856227E-3</v>
      </c>
      <c r="D612" s="2">
        <f>IF(ISBLANK(B624), "", M2_Seasonally_Adjusted[[#This Row],[M2SL]]/B624-1)</f>
        <v>0.1267385750780583</v>
      </c>
      <c r="E6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2" s="1"/>
    </row>
    <row r="613" spans="1:7" x14ac:dyDescent="0.25">
      <c r="A613" s="1">
        <v>26573</v>
      </c>
      <c r="B613">
        <v>786.9</v>
      </c>
      <c r="C613" s="2">
        <f>IF(ISBLANK(B614), "", M2_Seasonally_Adjusted[[#This Row],[M2SL]]/B614-1)</f>
        <v>1.1049723756906049E-2</v>
      </c>
      <c r="D613" s="2">
        <f>IF(ISBLANK(B625), "", M2_Seasonally_Adjusted[[#This Row],[M2SL]]/B625-1)</f>
        <v>0.12671821305841924</v>
      </c>
      <c r="E6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3" s="1"/>
    </row>
    <row r="614" spans="1:7" x14ac:dyDescent="0.25">
      <c r="A614" s="1">
        <v>26543</v>
      </c>
      <c r="B614">
        <v>778.3</v>
      </c>
      <c r="C614" s="2">
        <f>IF(ISBLANK(B615), "", M2_Seasonally_Adjusted[[#This Row],[M2SL]]/B615-1)</f>
        <v>1.2488617145830494E-2</v>
      </c>
      <c r="D614" s="2">
        <f>IF(ISBLANK(B626), "", M2_Seasonally_Adjusted[[#This Row],[M2SL]]/B626-1)</f>
        <v>0.12389891696750888</v>
      </c>
      <c r="E6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4" s="1"/>
    </row>
    <row r="615" spans="1:7" x14ac:dyDescent="0.25">
      <c r="A615" s="1">
        <v>26512</v>
      </c>
      <c r="B615">
        <v>768.7</v>
      </c>
      <c r="C615" s="2">
        <f>IF(ISBLANK(B616), "", M2_Seasonally_Adjusted[[#This Row],[M2SL]]/B616-1)</f>
        <v>1.2113232389730166E-2</v>
      </c>
      <c r="D615" s="2">
        <f>IF(ISBLANK(B627), "", M2_Seasonally_Adjusted[[#This Row],[M2SL]]/B627-1)</f>
        <v>0.12137126185266234</v>
      </c>
      <c r="E6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5" s="1"/>
    </row>
    <row r="616" spans="1:7" x14ac:dyDescent="0.25">
      <c r="A616" s="1">
        <v>26481</v>
      </c>
      <c r="B616">
        <v>759.5</v>
      </c>
      <c r="C616" s="2">
        <f>IF(ISBLANK(B617), "", M2_Seasonally_Adjusted[[#This Row],[M2SL]]/B617-1)</f>
        <v>1.3071895424836555E-2</v>
      </c>
      <c r="D616" s="2">
        <f>IF(ISBLANK(B628), "", M2_Seasonally_Adjusted[[#This Row],[M2SL]]/B628-1)</f>
        <v>0.1175691583284284</v>
      </c>
      <c r="E6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6" s="1"/>
    </row>
    <row r="617" spans="1:7" x14ac:dyDescent="0.25">
      <c r="A617" s="1">
        <v>26451</v>
      </c>
      <c r="B617">
        <v>749.7</v>
      </c>
      <c r="C617" s="2">
        <f>IF(ISBLANK(B618), "", M2_Seasonally_Adjusted[[#This Row],[M2SL]]/B618-1)</f>
        <v>8.6102515807884306E-3</v>
      </c>
      <c r="D617" s="2">
        <f>IF(ISBLANK(B629), "", M2_Seasonally_Adjusted[[#This Row],[M2SL]]/B629-1)</f>
        <v>0.11396731054977716</v>
      </c>
      <c r="E6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7" s="1"/>
    </row>
    <row r="618" spans="1:7" x14ac:dyDescent="0.25">
      <c r="A618" s="1">
        <v>26420</v>
      </c>
      <c r="B618">
        <v>743.3</v>
      </c>
      <c r="C618" s="2">
        <f>IF(ISBLANK(B619), "", M2_Seasonally_Adjusted[[#This Row],[M2SL]]/B619-1)</f>
        <v>6.6359696641387078E-3</v>
      </c>
      <c r="D618" s="2">
        <f>IF(ISBLANK(B630), "", M2_Seasonally_Adjusted[[#This Row],[M2SL]]/B630-1)</f>
        <v>0.1148942552872354</v>
      </c>
      <c r="E6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8" s="1"/>
    </row>
    <row r="619" spans="1:7" x14ac:dyDescent="0.25">
      <c r="A619" s="1">
        <v>26390</v>
      </c>
      <c r="B619">
        <v>738.4</v>
      </c>
      <c r="C619" s="2">
        <f>IF(ISBLANK(B620), "", M2_Seasonally_Adjusted[[#This Row],[M2SL]]/B620-1)</f>
        <v>6.6802999318336109E-3</v>
      </c>
      <c r="D619" s="2">
        <f>IF(ISBLANK(B631), "", M2_Seasonally_Adjusted[[#This Row],[M2SL]]/B631-1)</f>
        <v>0.12150668286755772</v>
      </c>
      <c r="E6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9" s="1"/>
    </row>
    <row r="620" spans="1:7" x14ac:dyDescent="0.25">
      <c r="A620" s="1">
        <v>26359</v>
      </c>
      <c r="B620">
        <v>733.5</v>
      </c>
      <c r="C620" s="2">
        <f>IF(ISBLANK(B621), "", M2_Seasonally_Adjusted[[#This Row],[M2SL]]/B621-1)</f>
        <v>1.0748243075651143E-2</v>
      </c>
      <c r="D620" s="2">
        <f>IF(ISBLANK(B632), "", M2_Seasonally_Adjusted[[#This Row],[M2SL]]/B632-1)</f>
        <v>0.12863517464225271</v>
      </c>
      <c r="E6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0" s="1"/>
    </row>
    <row r="621" spans="1:7" x14ac:dyDescent="0.25">
      <c r="A621" s="1">
        <v>26330</v>
      </c>
      <c r="B621">
        <v>725.7</v>
      </c>
      <c r="C621" s="2">
        <f>IF(ISBLANK(B622), "", M2_Seasonally_Adjusted[[#This Row],[M2SL]]/B622-1)</f>
        <v>1.1146718684687196E-2</v>
      </c>
      <c r="D621" s="2">
        <f>IF(ISBLANK(B633), "", M2_Seasonally_Adjusted[[#This Row],[M2SL]]/B633-1)</f>
        <v>0.13213728549141979</v>
      </c>
      <c r="E6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1" s="1"/>
    </row>
    <row r="622" spans="1:7" x14ac:dyDescent="0.25">
      <c r="A622" s="1">
        <v>26299</v>
      </c>
      <c r="B622">
        <v>717.7</v>
      </c>
      <c r="C622" s="2">
        <f>IF(ISBLANK(B623), "", M2_Seasonally_Adjusted[[#This Row],[M2SL]]/B623-1)</f>
        <v>1.0418133183162093E-2</v>
      </c>
      <c r="D622" s="2">
        <f>IF(ISBLANK(B634), "", M2_Seasonally_Adjusted[[#This Row],[M2SL]]/B634-1)</f>
        <v>0.13398641175541171</v>
      </c>
      <c r="E6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2" s="1"/>
    </row>
    <row r="623" spans="1:7" x14ac:dyDescent="0.25">
      <c r="A623" s="1">
        <v>26268</v>
      </c>
      <c r="B623">
        <v>710.3</v>
      </c>
      <c r="C623" s="2">
        <f>IF(ISBLANK(B624), "", M2_Seasonally_Adjusted[[#This Row],[M2SL]]/B624-1)</f>
        <v>8.0896962815781848E-3</v>
      </c>
      <c r="D623" s="2">
        <f>IF(ISBLANK(B635), "", M2_Seasonally_Adjusted[[#This Row],[M2SL]]/B635-1)</f>
        <v>0.13375897845171592</v>
      </c>
      <c r="E6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3" s="1"/>
    </row>
    <row r="624" spans="1:7" x14ac:dyDescent="0.25">
      <c r="A624" s="1">
        <v>26238</v>
      </c>
      <c r="B624">
        <v>704.6</v>
      </c>
      <c r="C624" s="2">
        <f>IF(ISBLANK(B625), "", M2_Seasonally_Adjusted[[#This Row],[M2SL]]/B625-1)</f>
        <v>8.8774341351660624E-3</v>
      </c>
      <c r="D624" s="2">
        <f>IF(ISBLANK(B636), "", M2_Seasonally_Adjusted[[#This Row],[M2SL]]/B636-1)</f>
        <v>0.13443889872806314</v>
      </c>
      <c r="E6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4" s="1"/>
    </row>
    <row r="625" spans="1:7" x14ac:dyDescent="0.25">
      <c r="A625" s="1">
        <v>26207</v>
      </c>
      <c r="B625">
        <v>698.4</v>
      </c>
      <c r="C625" s="2">
        <f>IF(ISBLANK(B626), "", M2_Seasonally_Adjusted[[#This Row],[M2SL]]/B626-1)</f>
        <v>8.5198555956678135E-3</v>
      </c>
      <c r="D625" s="2">
        <f>IF(ISBLANK(B637), "", M2_Seasonally_Adjusted[[#This Row],[M2SL]]/B637-1)</f>
        <v>0.13303049967553537</v>
      </c>
      <c r="E6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5" s="1"/>
    </row>
    <row r="626" spans="1:7" x14ac:dyDescent="0.25">
      <c r="A626" s="1">
        <v>26177</v>
      </c>
      <c r="B626">
        <v>692.5</v>
      </c>
      <c r="C626" s="2">
        <f>IF(ISBLANK(B627), "", M2_Seasonally_Adjusted[[#This Row],[M2SL]]/B627-1)</f>
        <v>1.0211524434719177E-2</v>
      </c>
      <c r="D626" s="2">
        <f>IF(ISBLANK(B638), "", M2_Seasonally_Adjusted[[#This Row],[M2SL]]/B638-1)</f>
        <v>0.13301701570680624</v>
      </c>
      <c r="E6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6" s="1"/>
    </row>
    <row r="627" spans="1:7" x14ac:dyDescent="0.25">
      <c r="A627" s="1">
        <v>26146</v>
      </c>
      <c r="B627">
        <v>685.5</v>
      </c>
      <c r="C627" s="2">
        <f>IF(ISBLANK(B628), "", M2_Seasonally_Adjusted[[#This Row],[M2SL]]/B628-1)</f>
        <v>8.681577398469642E-3</v>
      </c>
      <c r="D627" s="2">
        <f>IF(ISBLANK(B639), "", M2_Seasonally_Adjusted[[#This Row],[M2SL]]/B639-1)</f>
        <v>0.13324516448999835</v>
      </c>
      <c r="E6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7" s="1"/>
    </row>
    <row r="628" spans="1:7" x14ac:dyDescent="0.25">
      <c r="A628" s="1">
        <v>26115</v>
      </c>
      <c r="B628">
        <v>679.6</v>
      </c>
      <c r="C628" s="2">
        <f>IF(ISBLANK(B629), "", M2_Seasonally_Adjusted[[#This Row],[M2SL]]/B629-1)</f>
        <v>9.8068350668647497E-3</v>
      </c>
      <c r="D628" s="2">
        <f>IF(ISBLANK(B640), "", M2_Seasonally_Adjusted[[#This Row],[M2SL]]/B640-1)</f>
        <v>0.13436821899515938</v>
      </c>
      <c r="E6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8" s="1"/>
    </row>
    <row r="629" spans="1:7" x14ac:dyDescent="0.25">
      <c r="A629" s="1">
        <v>26085</v>
      </c>
      <c r="B629">
        <v>673</v>
      </c>
      <c r="C629" s="2">
        <f>IF(ISBLANK(B630), "", M2_Seasonally_Adjusted[[#This Row],[M2SL]]/B630-1)</f>
        <v>9.4495275236237131E-3</v>
      </c>
      <c r="D629" s="2">
        <f>IF(ISBLANK(B641), "", M2_Seasonally_Adjusted[[#This Row],[M2SL]]/B641-1)</f>
        <v>0.13071236559139776</v>
      </c>
      <c r="E6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9" s="1"/>
    </row>
    <row r="630" spans="1:7" x14ac:dyDescent="0.25">
      <c r="A630" s="1">
        <v>26054</v>
      </c>
      <c r="B630">
        <v>666.7</v>
      </c>
      <c r="C630" s="2">
        <f>IF(ISBLANK(B631), "", M2_Seasonally_Adjusted[[#This Row],[M2SL]]/B631-1)</f>
        <v>1.2606318347509138E-2</v>
      </c>
      <c r="D630" s="2">
        <f>IF(ISBLANK(B642), "", M2_Seasonally_Adjusted[[#This Row],[M2SL]]/B642-1)</f>
        <v>0.12713440405748111</v>
      </c>
      <c r="E6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0" s="1"/>
    </row>
    <row r="631" spans="1:7" x14ac:dyDescent="0.25">
      <c r="A631" s="1">
        <v>26024</v>
      </c>
      <c r="B631">
        <v>658.4</v>
      </c>
      <c r="C631" s="2">
        <f>IF(ISBLANK(B632), "", M2_Seasonally_Adjusted[[#This Row],[M2SL]]/B632-1)</f>
        <v>1.3078935220803167E-2</v>
      </c>
      <c r="D631" s="2">
        <f>IF(ISBLANK(B643), "", M2_Seasonally_Adjusted[[#This Row],[M2SL]]/B643-1)</f>
        <v>0.11896668932698851</v>
      </c>
      <c r="E6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1" s="1"/>
    </row>
    <row r="632" spans="1:7" x14ac:dyDescent="0.25">
      <c r="A632" s="1">
        <v>25993</v>
      </c>
      <c r="B632">
        <v>649.9</v>
      </c>
      <c r="C632" s="2">
        <f>IF(ISBLANK(B633), "", M2_Seasonally_Adjusted[[#This Row],[M2SL]]/B633-1)</f>
        <v>1.3884555382215336E-2</v>
      </c>
      <c r="D632" s="2">
        <f>IF(ISBLANK(B644), "", M2_Seasonally_Adjusted[[#This Row],[M2SL]]/B644-1)</f>
        <v>0.10658947726885759</v>
      </c>
      <c r="E6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2" s="1"/>
    </row>
    <row r="633" spans="1:7" x14ac:dyDescent="0.25">
      <c r="A633" s="1">
        <v>25965</v>
      </c>
      <c r="B633">
        <v>641</v>
      </c>
      <c r="C633" s="2">
        <f>IF(ISBLANK(B634), "", M2_Seasonally_Adjusted[[#This Row],[M2SL]]/B634-1)</f>
        <v>1.2798230368146646E-2</v>
      </c>
      <c r="D633" s="2">
        <f>IF(ISBLANK(B645), "", M2_Seasonally_Adjusted[[#This Row],[M2SL]]/B645-1)</f>
        <v>9.3296946955483628E-2</v>
      </c>
      <c r="E6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3" s="1"/>
    </row>
    <row r="634" spans="1:7" x14ac:dyDescent="0.25">
      <c r="A634" s="1">
        <v>25934</v>
      </c>
      <c r="B634">
        <v>632.9</v>
      </c>
      <c r="C634" s="2">
        <f>IF(ISBLANK(B635), "", M2_Seasonally_Adjusted[[#This Row],[M2SL]]/B635-1)</f>
        <v>1.0215482841181123E-2</v>
      </c>
      <c r="D634" s="2">
        <f>IF(ISBLANK(B646), "", M2_Seasonally_Adjusted[[#This Row],[M2SL]]/B646-1)</f>
        <v>7.3439620081411139E-2</v>
      </c>
      <c r="E6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4" s="1"/>
    </row>
    <row r="635" spans="1:7" x14ac:dyDescent="0.25">
      <c r="A635" s="1">
        <v>25903</v>
      </c>
      <c r="B635">
        <v>626.5</v>
      </c>
      <c r="C635" s="2">
        <f>IF(ISBLANK(B636), "", M2_Seasonally_Adjusted[[#This Row],[M2SL]]/B636-1)</f>
        <v>8.6942521333117639E-3</v>
      </c>
      <c r="D635" s="2">
        <f>IF(ISBLANK(B647), "", M2_Seasonally_Adjusted[[#This Row],[M2SL]]/B647-1)</f>
        <v>6.5657424732097347E-2</v>
      </c>
      <c r="E6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5" s="1"/>
    </row>
    <row r="636" spans="1:7" x14ac:dyDescent="0.25">
      <c r="A636" s="1">
        <v>25873</v>
      </c>
      <c r="B636">
        <v>621.1</v>
      </c>
      <c r="C636" s="2">
        <f>IF(ISBLANK(B637), "", M2_Seasonally_Adjusted[[#This Row],[M2SL]]/B637-1)</f>
        <v>7.6249188838417581E-3</v>
      </c>
      <c r="D636" s="2">
        <f>IF(ISBLANK(B648), "", M2_Seasonally_Adjusted[[#This Row],[M2SL]]/B648-1)</f>
        <v>6.0983942603348273E-2</v>
      </c>
      <c r="E6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6" s="1"/>
    </row>
    <row r="637" spans="1:7" x14ac:dyDescent="0.25">
      <c r="A637" s="1">
        <v>25842</v>
      </c>
      <c r="B637">
        <v>616.4</v>
      </c>
      <c r="C637" s="2">
        <f>IF(ISBLANK(B638), "", M2_Seasonally_Adjusted[[#This Row],[M2SL]]/B638-1)</f>
        <v>8.5078534031413078E-3</v>
      </c>
      <c r="D637" s="2">
        <f>IF(ISBLANK(B649), "", M2_Seasonally_Adjusted[[#This Row],[M2SL]]/B649-1)</f>
        <v>5.6564964004113927E-2</v>
      </c>
      <c r="E6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7" s="1"/>
    </row>
    <row r="638" spans="1:7" x14ac:dyDescent="0.25">
      <c r="A638" s="1">
        <v>25812</v>
      </c>
      <c r="B638">
        <v>611.20000000000005</v>
      </c>
      <c r="C638" s="2">
        <f>IF(ISBLANK(B639), "", M2_Seasonally_Adjusted[[#This Row],[M2SL]]/B639-1)</f>
        <v>1.0414944618945432E-2</v>
      </c>
      <c r="D638" s="2">
        <f>IF(ISBLANK(B650), "", M2_Seasonally_Adjusted[[#This Row],[M2SL]]/B650-1)</f>
        <v>4.9991410410582304E-2</v>
      </c>
      <c r="E6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8" s="1"/>
    </row>
    <row r="639" spans="1:7" x14ac:dyDescent="0.25">
      <c r="A639" s="1">
        <v>25781</v>
      </c>
      <c r="B639">
        <v>604.9</v>
      </c>
      <c r="C639" s="2">
        <f>IF(ISBLANK(B640), "", M2_Seasonally_Adjusted[[#This Row],[M2SL]]/B640-1)</f>
        <v>9.6811884493406275E-3</v>
      </c>
      <c r="D639" s="2">
        <f>IF(ISBLANK(B651), "", M2_Seasonally_Adjusted[[#This Row],[M2SL]]/B651-1)</f>
        <v>4.275124978451994E-2</v>
      </c>
      <c r="E6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9" s="1"/>
    </row>
    <row r="640" spans="1:7" x14ac:dyDescent="0.25">
      <c r="A640" s="1">
        <v>25750</v>
      </c>
      <c r="B640">
        <v>599.1</v>
      </c>
      <c r="C640" s="2">
        <f>IF(ISBLANK(B641), "", M2_Seasonally_Adjusted[[#This Row],[M2SL]]/B641-1)</f>
        <v>6.5524193548387455E-3</v>
      </c>
      <c r="D640" s="2">
        <f>IF(ISBLANK(B652), "", M2_Seasonally_Adjusted[[#This Row],[M2SL]]/B652-1)</f>
        <v>3.3822260569456475E-2</v>
      </c>
      <c r="E6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0" s="1"/>
    </row>
    <row r="641" spans="1:7" x14ac:dyDescent="0.25">
      <c r="A641" s="1">
        <v>25720</v>
      </c>
      <c r="B641">
        <v>595.20000000000005</v>
      </c>
      <c r="C641" s="2">
        <f>IF(ISBLANK(B642), "", M2_Seasonally_Adjusted[[#This Row],[M2SL]]/B642-1)</f>
        <v>6.2552831783602159E-3</v>
      </c>
      <c r="D641" s="2">
        <f>IF(ISBLANK(B653), "", M2_Seasonally_Adjusted[[#This Row],[M2SL]]/B653-1)</f>
        <v>2.8867761452031182E-2</v>
      </c>
      <c r="E6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1" s="1"/>
    </row>
    <row r="642" spans="1:7" x14ac:dyDescent="0.25">
      <c r="A642" s="1">
        <v>25689</v>
      </c>
      <c r="B642">
        <v>591.5</v>
      </c>
      <c r="C642" s="2">
        <f>IF(ISBLANK(B643), "", M2_Seasonally_Adjusted[[#This Row],[M2SL]]/B643-1)</f>
        <v>5.2685248130523998E-3</v>
      </c>
      <c r="D642" s="2">
        <f>IF(ISBLANK(B654), "", M2_Seasonally_Adjusted[[#This Row],[M2SL]]/B654-1)</f>
        <v>2.601908065915004E-2</v>
      </c>
      <c r="E6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2" s="1"/>
    </row>
    <row r="643" spans="1:7" x14ac:dyDescent="0.25">
      <c r="A643" s="1">
        <v>25659</v>
      </c>
      <c r="B643">
        <v>588.4</v>
      </c>
      <c r="C643" s="2">
        <f>IF(ISBLANK(B644), "", M2_Seasonally_Adjusted[[#This Row],[M2SL]]/B644-1)</f>
        <v>1.8729780350759118E-3</v>
      </c>
      <c r="D643" s="2">
        <f>IF(ISBLANK(B655), "", M2_Seasonally_Adjusted[[#This Row],[M2SL]]/B655-1)</f>
        <v>2.2060100746916778E-2</v>
      </c>
      <c r="E6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3" s="1"/>
    </row>
    <row r="644" spans="1:7" x14ac:dyDescent="0.25">
      <c r="A644" s="1">
        <v>25628</v>
      </c>
      <c r="B644">
        <v>587.29999999999995</v>
      </c>
      <c r="C644" s="2">
        <f>IF(ISBLANK(B645), "", M2_Seasonally_Adjusted[[#This Row],[M2SL]]/B645-1)</f>
        <v>1.7056114617091112E-3</v>
      </c>
      <c r="D644" s="2">
        <f>IF(ISBLANK(B656), "", M2_Seasonally_Adjusted[[#This Row],[M2SL]]/B656-1)</f>
        <v>2.2458217270195036E-2</v>
      </c>
      <c r="E6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4" s="1"/>
    </row>
    <row r="645" spans="1:7" x14ac:dyDescent="0.25">
      <c r="A645" s="1">
        <v>25600</v>
      </c>
      <c r="B645">
        <v>586.29999999999995</v>
      </c>
      <c r="C645" s="2">
        <f>IF(ISBLANK(B646), "", M2_Seasonally_Adjusted[[#This Row],[M2SL]]/B646-1)</f>
        <v>-5.5970149253732338E-3</v>
      </c>
      <c r="D645" s="2">
        <f>IF(ISBLANK(B657), "", M2_Seasonally_Adjusted[[#This Row],[M2SL]]/B657-1)</f>
        <v>2.5179227137611448E-2</v>
      </c>
      <c r="E6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6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5" s="1"/>
    </row>
    <row r="646" spans="1:7" x14ac:dyDescent="0.25">
      <c r="A646" s="1">
        <v>25569</v>
      </c>
      <c r="B646">
        <v>589.6</v>
      </c>
      <c r="C646" s="2">
        <f>IF(ISBLANK(B647), "", M2_Seasonally_Adjusted[[#This Row],[M2SL]]/B647-1)</f>
        <v>2.8916482394965026E-3</v>
      </c>
      <c r="D646" s="2">
        <f>IF(ISBLANK(B658), "", M2_Seasonally_Adjusted[[#This Row],[M2SL]]/B658-1)</f>
        <v>3.5657825399613596E-2</v>
      </c>
      <c r="E6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6" s="1"/>
    </row>
    <row r="647" spans="1:7" x14ac:dyDescent="0.25">
      <c r="A647" s="1">
        <v>25538</v>
      </c>
      <c r="B647">
        <v>587.9</v>
      </c>
      <c r="C647" s="2">
        <f>IF(ISBLANK(B648), "", M2_Seasonally_Adjusted[[#This Row],[M2SL]]/B648-1)</f>
        <v>4.2705842159207474E-3</v>
      </c>
      <c r="D647" s="2">
        <f>IF(ISBLANK(B659), "", M2_Seasonally_Adjusted[[#This Row],[M2SL]]/B659-1)</f>
        <v>3.7226534932957023E-2</v>
      </c>
      <c r="E6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7" s="1"/>
    </row>
    <row r="648" spans="1:7" x14ac:dyDescent="0.25">
      <c r="A648" s="1">
        <v>25508</v>
      </c>
      <c r="B648">
        <v>585.4</v>
      </c>
      <c r="C648" s="2">
        <f>IF(ISBLANK(B649), "", M2_Seasonally_Adjusted[[#This Row],[M2SL]]/B649-1)</f>
        <v>3.4281796366129047E-3</v>
      </c>
      <c r="D648" s="2">
        <f>IF(ISBLANK(B660), "", M2_Seasonally_Adjusted[[#This Row],[M2SL]]/B660-1)</f>
        <v>4.0896159317211911E-2</v>
      </c>
      <c r="E6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8" s="1"/>
    </row>
    <row r="649" spans="1:7" x14ac:dyDescent="0.25">
      <c r="A649" s="1">
        <v>25477</v>
      </c>
      <c r="B649">
        <v>583.4</v>
      </c>
      <c r="C649" s="2">
        <f>IF(ISBLANK(B650), "", M2_Seasonally_Adjusted[[#This Row],[M2SL]]/B650-1)</f>
        <v>2.2332932485826795E-3</v>
      </c>
      <c r="D649" s="2">
        <f>IF(ISBLANK(B661), "", M2_Seasonally_Adjusted[[#This Row],[M2SL]]/B661-1)</f>
        <v>4.6269727403156269E-2</v>
      </c>
      <c r="E6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9" s="1"/>
    </row>
    <row r="650" spans="1:7" x14ac:dyDescent="0.25">
      <c r="A650" s="1">
        <v>25447</v>
      </c>
      <c r="B650">
        <v>582.1</v>
      </c>
      <c r="C650" s="2">
        <f>IF(ISBLANK(B651), "", M2_Seasonally_Adjusted[[#This Row],[M2SL]]/B651-1)</f>
        <v>3.4476814342354611E-3</v>
      </c>
      <c r="D650" s="2">
        <f>IF(ISBLANK(B662), "", M2_Seasonally_Adjusted[[#This Row],[M2SL]]/B662-1)</f>
        <v>5.1481213872832443E-2</v>
      </c>
      <c r="E6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0" s="1"/>
    </row>
    <row r="651" spans="1:7" x14ac:dyDescent="0.25">
      <c r="A651" s="1">
        <v>25416</v>
      </c>
      <c r="B651">
        <v>580.1</v>
      </c>
      <c r="C651" s="2">
        <f>IF(ISBLANK(B652), "", M2_Seasonally_Adjusted[[#This Row],[M2SL]]/B652-1)</f>
        <v>1.0353753235547991E-3</v>
      </c>
      <c r="D651" s="2">
        <f>IF(ISBLANK(B663), "", M2_Seasonally_Adjusted[[#This Row],[M2SL]]/B663-1)</f>
        <v>5.5879140880961131E-2</v>
      </c>
      <c r="E6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1" s="1"/>
    </row>
    <row r="652" spans="1:7" x14ac:dyDescent="0.25">
      <c r="A652" s="1">
        <v>25385</v>
      </c>
      <c r="B652">
        <v>579.5</v>
      </c>
      <c r="C652" s="2">
        <f>IF(ISBLANK(B653), "", M2_Seasonally_Adjusted[[#This Row],[M2SL]]/B653-1)</f>
        <v>1.7286084701815252E-3</v>
      </c>
      <c r="D652" s="2">
        <f>IF(ISBLANK(B664), "", M2_Seasonally_Adjusted[[#This Row],[M2SL]]/B664-1)</f>
        <v>6.2133431085043878E-2</v>
      </c>
      <c r="E6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2" s="1"/>
    </row>
    <row r="653" spans="1:7" x14ac:dyDescent="0.25">
      <c r="A653" s="1">
        <v>25355</v>
      </c>
      <c r="B653">
        <v>578.5</v>
      </c>
      <c r="C653" s="2">
        <f>IF(ISBLANK(B654), "", M2_Seasonally_Adjusted[[#This Row],[M2SL]]/B654-1)</f>
        <v>3.4692107545533091E-3</v>
      </c>
      <c r="D653" s="2">
        <f>IF(ISBLANK(B665), "", M2_Seasonally_Adjusted[[#This Row],[M2SL]]/B665-1)</f>
        <v>6.6162919277552579E-2</v>
      </c>
      <c r="E6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3" s="1"/>
    </row>
    <row r="654" spans="1:7" x14ac:dyDescent="0.25">
      <c r="A654" s="1">
        <v>25324</v>
      </c>
      <c r="B654">
        <v>576.5</v>
      </c>
      <c r="C654" s="2">
        <f>IF(ISBLANK(B655), "", M2_Seasonally_Adjusted[[#This Row],[M2SL]]/B655-1)</f>
        <v>1.3896126454751023E-3</v>
      </c>
      <c r="D654" s="2">
        <f>IF(ISBLANK(B666), "", M2_Seasonally_Adjusted[[#This Row],[M2SL]]/B666-1)</f>
        <v>6.977175728335494E-2</v>
      </c>
      <c r="E6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4" s="1"/>
    </row>
    <row r="655" spans="1:7" x14ac:dyDescent="0.25">
      <c r="A655" s="1">
        <v>25294</v>
      </c>
      <c r="B655">
        <v>575.70000000000005</v>
      </c>
      <c r="C655" s="2">
        <f>IF(ISBLANK(B656), "", M2_Seasonally_Adjusted[[#This Row],[M2SL]]/B656-1)</f>
        <v>2.2632311977717201E-3</v>
      </c>
      <c r="D655" s="2">
        <f>IF(ISBLANK(B667), "", M2_Seasonally_Adjusted[[#This Row],[M2SL]]/B667-1)</f>
        <v>7.4668657830875507E-2</v>
      </c>
      <c r="E6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5" s="1"/>
    </row>
    <row r="656" spans="1:7" x14ac:dyDescent="0.25">
      <c r="A656" s="1">
        <v>25263</v>
      </c>
      <c r="B656">
        <v>574.4</v>
      </c>
      <c r="C656" s="2">
        <f>IF(ISBLANK(B657), "", M2_Seasonally_Adjusted[[#This Row],[M2SL]]/B657-1)</f>
        <v>4.371393600279827E-3</v>
      </c>
      <c r="D656" s="2">
        <f>IF(ISBLANK(B668), "", M2_Seasonally_Adjusted[[#This Row],[M2SL]]/B668-1)</f>
        <v>7.7269317329332177E-2</v>
      </c>
      <c r="E6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6" s="1"/>
    </row>
    <row r="657" spans="1:7" x14ac:dyDescent="0.25">
      <c r="A657" s="1">
        <v>25235</v>
      </c>
      <c r="B657">
        <v>571.9</v>
      </c>
      <c r="C657" s="2">
        <f>IF(ISBLANK(B658), "", M2_Seasonally_Adjusted[[#This Row],[M2SL]]/B658-1)</f>
        <v>4.56701212014754E-3</v>
      </c>
      <c r="D657" s="2">
        <f>IF(ISBLANK(B669), "", M2_Seasonally_Adjusted[[#This Row],[M2SL]]/B669-1)</f>
        <v>7.8242835595776716E-2</v>
      </c>
      <c r="E6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7" s="1"/>
    </row>
    <row r="658" spans="1:7" x14ac:dyDescent="0.25">
      <c r="A658" s="1">
        <v>25204</v>
      </c>
      <c r="B658">
        <v>569.29999999999995</v>
      </c>
      <c r="C658" s="2">
        <f>IF(ISBLANK(B659), "", M2_Seasonally_Adjusted[[#This Row],[M2SL]]/B659-1)</f>
        <v>4.4107268877910943E-3</v>
      </c>
      <c r="D658" s="2">
        <f>IF(ISBLANK(B670), "", M2_Seasonally_Adjusted[[#This Row],[M2SL]]/B670-1)</f>
        <v>7.9446340538490645E-2</v>
      </c>
      <c r="E6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8" s="1"/>
    </row>
    <row r="659" spans="1:7" x14ac:dyDescent="0.25">
      <c r="A659" s="1">
        <v>25173</v>
      </c>
      <c r="B659">
        <v>566.79999999999995</v>
      </c>
      <c r="C659" s="2">
        <f>IF(ISBLANK(B660), "", M2_Seasonally_Adjusted[[#This Row],[M2SL]]/B660-1)</f>
        <v>7.8236130867710418E-3</v>
      </c>
      <c r="D659" s="2">
        <f>IF(ISBLANK(B671), "", M2_Seasonally_Adjusted[[#This Row],[M2SL]]/B671-1)</f>
        <v>8.0030487804878092E-2</v>
      </c>
      <c r="E6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9" s="1"/>
    </row>
    <row r="660" spans="1:7" x14ac:dyDescent="0.25">
      <c r="A660" s="1">
        <v>25143</v>
      </c>
      <c r="B660">
        <v>562.4</v>
      </c>
      <c r="C660" s="2">
        <f>IF(ISBLANK(B661), "", M2_Seasonally_Adjusted[[#This Row],[M2SL]]/B661-1)</f>
        <v>8.6083213773313627E-3</v>
      </c>
      <c r="D660" s="2">
        <f>IF(ISBLANK(B672), "", M2_Seasonally_Adjusted[[#This Row],[M2SL]]/B672-1)</f>
        <v>7.9048349961626796E-2</v>
      </c>
      <c r="E6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0" s="1"/>
    </row>
    <row r="661" spans="1:7" x14ac:dyDescent="0.25">
      <c r="A661" s="1">
        <v>25112</v>
      </c>
      <c r="B661">
        <v>557.6</v>
      </c>
      <c r="C661" s="2">
        <f>IF(ISBLANK(B662), "", M2_Seasonally_Adjusted[[#This Row],[M2SL]]/B662-1)</f>
        <v>7.225433526011571E-3</v>
      </c>
      <c r="D661" s="2">
        <f>IF(ISBLANK(B673), "", M2_Seasonally_Adjusted[[#This Row],[M2SL]]/B673-1)</f>
        <v>7.6032419915090577E-2</v>
      </c>
      <c r="E6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1" s="1"/>
    </row>
    <row r="662" spans="1:7" x14ac:dyDescent="0.25">
      <c r="A662" s="1">
        <v>25082</v>
      </c>
      <c r="B662">
        <v>553.6</v>
      </c>
      <c r="C662" s="2">
        <f>IF(ISBLANK(B663), "", M2_Seasonally_Adjusted[[#This Row],[M2SL]]/B663-1)</f>
        <v>7.644703312704948E-3</v>
      </c>
      <c r="D662" s="2">
        <f>IF(ISBLANK(B674), "", M2_Seasonally_Adjusted[[#This Row],[M2SL]]/B674-1)</f>
        <v>7.5578006605789838E-2</v>
      </c>
      <c r="E6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2" s="1"/>
    </row>
    <row r="663" spans="1:7" x14ac:dyDescent="0.25">
      <c r="A663" s="1">
        <v>25051</v>
      </c>
      <c r="B663">
        <v>549.4</v>
      </c>
      <c r="C663" s="2">
        <f>IF(ISBLANK(B664), "", M2_Seasonally_Adjusted[[#This Row],[M2SL]]/B664-1)</f>
        <v>6.9648093841641057E-3</v>
      </c>
      <c r="D663" s="2">
        <f>IF(ISBLANK(B675), "", M2_Seasonally_Adjusted[[#This Row],[M2SL]]/B675-1)</f>
        <v>7.5567736883320302E-2</v>
      </c>
      <c r="E6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3" s="1"/>
    </row>
    <row r="664" spans="1:7" x14ac:dyDescent="0.25">
      <c r="A664" s="1">
        <v>25020</v>
      </c>
      <c r="B664">
        <v>545.6</v>
      </c>
      <c r="C664" s="2">
        <f>IF(ISBLANK(B665), "", M2_Seasonally_Adjusted[[#This Row],[M2SL]]/B665-1)</f>
        <v>5.5289347585698589E-3</v>
      </c>
      <c r="D664" s="2">
        <f>IF(ISBLANK(B676), "", M2_Seasonally_Adjusted[[#This Row],[M2SL]]/B676-1)</f>
        <v>7.7621963262887617E-2</v>
      </c>
      <c r="E6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4" s="1"/>
    </row>
    <row r="665" spans="1:7" x14ac:dyDescent="0.25">
      <c r="A665" s="1">
        <v>24990</v>
      </c>
      <c r="B665">
        <v>542.6</v>
      </c>
      <c r="C665" s="2">
        <f>IF(ISBLANK(B666), "", M2_Seasonally_Adjusted[[#This Row],[M2SL]]/B666-1)</f>
        <v>6.865837817777054E-3</v>
      </c>
      <c r="D665" s="2">
        <f>IF(ISBLANK(B677), "", M2_Seasonally_Adjusted[[#This Row],[M2SL]]/B677-1)</f>
        <v>8.0876494023904399E-2</v>
      </c>
      <c r="E6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5" s="1"/>
    </row>
    <row r="666" spans="1:7" x14ac:dyDescent="0.25">
      <c r="A666" s="1">
        <v>24959</v>
      </c>
      <c r="B666">
        <v>538.9</v>
      </c>
      <c r="C666" s="2">
        <f>IF(ISBLANK(B667), "", M2_Seasonally_Adjusted[[#This Row],[M2SL]]/B667-1)</f>
        <v>5.9734926264698451E-3</v>
      </c>
      <c r="D666" s="2">
        <f>IF(ISBLANK(B678), "", M2_Seasonally_Adjusted[[#This Row],[M2SL]]/B678-1)</f>
        <v>8.3869670152856068E-2</v>
      </c>
      <c r="E6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6" s="1"/>
    </row>
    <row r="667" spans="1:7" x14ac:dyDescent="0.25">
      <c r="A667" s="1">
        <v>24929</v>
      </c>
      <c r="B667">
        <v>535.70000000000005</v>
      </c>
      <c r="C667" s="2">
        <f>IF(ISBLANK(B668), "", M2_Seasonally_Adjusted[[#This Row],[M2SL]]/B668-1)</f>
        <v>4.6886721680419186E-3</v>
      </c>
      <c r="D667" s="2">
        <f>IF(ISBLANK(B679), "", M2_Seasonally_Adjusted[[#This Row],[M2SL]]/B679-1)</f>
        <v>8.8599878073562399E-2</v>
      </c>
      <c r="E6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7" s="1"/>
    </row>
    <row r="668" spans="1:7" x14ac:dyDescent="0.25">
      <c r="A668" s="1">
        <v>24898</v>
      </c>
      <c r="B668">
        <v>533.20000000000005</v>
      </c>
      <c r="C668" s="2">
        <f>IF(ISBLANK(B669), "", M2_Seasonally_Adjusted[[#This Row],[M2SL]]/B669-1)</f>
        <v>5.2790346907996E-3</v>
      </c>
      <c r="D668" s="2">
        <f>IF(ISBLANK(B680), "", M2_Seasonally_Adjusted[[#This Row],[M2SL]]/B680-1)</f>
        <v>8.882989585460499E-2</v>
      </c>
      <c r="E6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8" s="1"/>
    </row>
    <row r="669" spans="1:7" x14ac:dyDescent="0.25">
      <c r="A669" s="1">
        <v>24869</v>
      </c>
      <c r="B669">
        <v>530.4</v>
      </c>
      <c r="C669" s="2">
        <f>IF(ISBLANK(B670), "", M2_Seasonally_Adjusted[[#This Row],[M2SL]]/B670-1)</f>
        <v>5.6882821387940208E-3</v>
      </c>
      <c r="D669" s="2">
        <f>IF(ISBLANK(B681), "", M2_Seasonally_Adjusted[[#This Row],[M2SL]]/B681-1)</f>
        <v>9.3382807668521917E-2</v>
      </c>
      <c r="E6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9" s="1"/>
    </row>
    <row r="670" spans="1:7" x14ac:dyDescent="0.25">
      <c r="A670" s="1">
        <v>24838</v>
      </c>
      <c r="B670">
        <v>527.4</v>
      </c>
      <c r="C670" s="2">
        <f>IF(ISBLANK(B671), "", M2_Seasonally_Adjusted[[#This Row],[M2SL]]/B671-1)</f>
        <v>4.9542682926828618E-3</v>
      </c>
      <c r="D670" s="2">
        <f>IF(ISBLANK(B682), "", M2_Seasonally_Adjusted[[#This Row],[M2SL]]/B682-1)</f>
        <v>9.5099667774086294E-2</v>
      </c>
      <c r="E6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0" s="1"/>
    </row>
    <row r="671" spans="1:7" x14ac:dyDescent="0.25">
      <c r="A671" s="1">
        <v>24807</v>
      </c>
      <c r="B671">
        <v>524.79999999999995</v>
      </c>
      <c r="C671" s="2">
        <f>IF(ISBLANK(B672), "", M2_Seasonally_Adjusted[[#This Row],[M2SL]]/B672-1)</f>
        <v>6.9071373752875864E-3</v>
      </c>
      <c r="D671" s="2">
        <f>IF(ISBLANK(B683), "", M2_Seasonally_Adjusted[[#This Row],[M2SL]]/B683-1)</f>
        <v>9.2877967513536053E-2</v>
      </c>
      <c r="E6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1" s="1"/>
    </row>
    <row r="672" spans="1:7" x14ac:dyDescent="0.25">
      <c r="A672" s="1">
        <v>24777</v>
      </c>
      <c r="B672">
        <v>521.20000000000005</v>
      </c>
      <c r="C672" s="2">
        <f>IF(ISBLANK(B673), "", M2_Seasonally_Adjusted[[#This Row],[M2SL]]/B673-1)</f>
        <v>5.7892705519104748E-3</v>
      </c>
      <c r="D672" s="2">
        <f>IF(ISBLANK(B684), "", M2_Seasonally_Adjusted[[#This Row],[M2SL]]/B684-1)</f>
        <v>9.1975696626859449E-2</v>
      </c>
      <c r="E6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2" s="1"/>
    </row>
    <row r="673" spans="1:7" x14ac:dyDescent="0.25">
      <c r="A673" s="1">
        <v>24746</v>
      </c>
      <c r="B673">
        <v>518.20000000000005</v>
      </c>
      <c r="C673" s="2">
        <f>IF(ISBLANK(B674), "", M2_Seasonally_Adjusted[[#This Row],[M2SL]]/B674-1)</f>
        <v>6.8000777151739911E-3</v>
      </c>
      <c r="D673" s="2">
        <f>IF(ISBLANK(B685), "", M2_Seasonally_Adjusted[[#This Row],[M2SL]]/B685-1)</f>
        <v>8.9342022282951516E-2</v>
      </c>
      <c r="E6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3" s="1"/>
    </row>
    <row r="674" spans="1:7" x14ac:dyDescent="0.25">
      <c r="A674" s="1">
        <v>24716</v>
      </c>
      <c r="B674">
        <v>514.70000000000005</v>
      </c>
      <c r="C674" s="2">
        <f>IF(ISBLANK(B675), "", M2_Seasonally_Adjusted[[#This Row],[M2SL]]/B675-1)</f>
        <v>7.635082223962586E-3</v>
      </c>
      <c r="D674" s="2">
        <f>IF(ISBLANK(B686), "", M2_Seasonally_Adjusted[[#This Row],[M2SL]]/B686-1)</f>
        <v>8.266722759781242E-2</v>
      </c>
      <c r="E6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4" s="1"/>
    </row>
    <row r="675" spans="1:7" x14ac:dyDescent="0.25">
      <c r="A675" s="1">
        <v>24685</v>
      </c>
      <c r="B675">
        <v>510.8</v>
      </c>
      <c r="C675" s="2">
        <f>IF(ISBLANK(B676), "", M2_Seasonally_Adjusted[[#This Row],[M2SL]]/B676-1)</f>
        <v>8.8880110606359697E-3</v>
      </c>
      <c r="D675" s="2">
        <f>IF(ISBLANK(B687), "", M2_Seasonally_Adjusted[[#This Row],[M2SL]]/B687-1)</f>
        <v>8.0829454083791719E-2</v>
      </c>
      <c r="E6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5" s="1"/>
    </row>
    <row r="676" spans="1:7" x14ac:dyDescent="0.25">
      <c r="A676" s="1">
        <v>24654</v>
      </c>
      <c r="B676">
        <v>506.3</v>
      </c>
      <c r="C676" s="2">
        <f>IF(ISBLANK(B677), "", M2_Seasonally_Adjusted[[#This Row],[M2SL]]/B677-1)</f>
        <v>8.5657370517928655E-3</v>
      </c>
      <c r="D676" s="2">
        <f>IF(ISBLANK(B688), "", M2_Seasonally_Adjusted[[#This Row],[M2SL]]/B688-1)</f>
        <v>7.51751964323637E-2</v>
      </c>
      <c r="E6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6" s="1"/>
    </row>
    <row r="677" spans="1:7" x14ac:dyDescent="0.25">
      <c r="A677" s="1">
        <v>24624</v>
      </c>
      <c r="B677">
        <v>502</v>
      </c>
      <c r="C677" s="2">
        <f>IF(ISBLANK(B678), "", M2_Seasonally_Adjusted[[#This Row],[M2SL]]/B678-1)</f>
        <v>9.6540627514078992E-3</v>
      </c>
      <c r="D677" s="2">
        <f>IF(ISBLANK(B689), "", M2_Seasonally_Adjusted[[#This Row],[M2SL]]/B689-1)</f>
        <v>6.5365025466893156E-2</v>
      </c>
      <c r="E6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7" s="1"/>
    </row>
    <row r="678" spans="1:7" x14ac:dyDescent="0.25">
      <c r="A678" s="1">
        <v>24593</v>
      </c>
      <c r="B678">
        <v>497.2</v>
      </c>
      <c r="C678" s="2">
        <f>IF(ISBLANK(B679), "", M2_Seasonally_Adjusted[[#This Row],[M2SL]]/B679-1)</f>
        <v>1.0363747205852425E-2</v>
      </c>
      <c r="D678" s="2">
        <f>IF(ISBLANK(B690), "", M2_Seasonally_Adjusted[[#This Row],[M2SL]]/B690-1)</f>
        <v>5.7647309083173726E-2</v>
      </c>
      <c r="E6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8" s="1"/>
    </row>
    <row r="679" spans="1:7" x14ac:dyDescent="0.25">
      <c r="A679" s="1">
        <v>24563</v>
      </c>
      <c r="B679">
        <v>492.1</v>
      </c>
      <c r="C679" s="2">
        <f>IF(ISBLANK(B680), "", M2_Seasonally_Adjusted[[#This Row],[M2SL]]/B680-1)</f>
        <v>4.9009597712885711E-3</v>
      </c>
      <c r="D679" s="2">
        <f>IF(ISBLANK(B691), "", M2_Seasonally_Adjusted[[#This Row],[M2SL]]/B691-1)</f>
        <v>4.8582995951417018E-2</v>
      </c>
      <c r="E6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9" s="1"/>
    </row>
    <row r="680" spans="1:7" x14ac:dyDescent="0.25">
      <c r="A680" s="1">
        <v>24532</v>
      </c>
      <c r="B680">
        <v>489.7</v>
      </c>
      <c r="C680" s="2">
        <f>IF(ISBLANK(B681), "", M2_Seasonally_Adjusted[[#This Row],[M2SL]]/B681-1)</f>
        <v>9.482580911152283E-3</v>
      </c>
      <c r="D680" s="2">
        <f>IF(ISBLANK(B692), "", M2_Seasonally_Adjusted[[#This Row],[M2SL]]/B692-1)</f>
        <v>4.8159246575342429E-2</v>
      </c>
      <c r="E6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0" s="1"/>
    </row>
    <row r="681" spans="1:7" x14ac:dyDescent="0.25">
      <c r="A681" s="1">
        <v>24504</v>
      </c>
      <c r="B681">
        <v>485.1</v>
      </c>
      <c r="C681" s="2">
        <f>IF(ISBLANK(B682), "", M2_Seasonally_Adjusted[[#This Row],[M2SL]]/B682-1)</f>
        <v>7.2674418604650182E-3</v>
      </c>
      <c r="D681" s="2">
        <f>IF(ISBLANK(B693), "", M2_Seasonally_Adjusted[[#This Row],[M2SL]]/B693-1)</f>
        <v>4.4123977615152743E-2</v>
      </c>
      <c r="E6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1" s="1"/>
    </row>
    <row r="682" spans="1:7" x14ac:dyDescent="0.25">
      <c r="A682" s="1">
        <v>24473</v>
      </c>
      <c r="B682">
        <v>481.6</v>
      </c>
      <c r="C682" s="2">
        <f>IF(ISBLANK(B683), "", M2_Seasonally_Adjusted[[#This Row],[M2SL]]/B683-1)</f>
        <v>2.9154518950438302E-3</v>
      </c>
      <c r="D682" s="2">
        <f>IF(ISBLANK(B694), "", M2_Seasonally_Adjusted[[#This Row],[M2SL]]/B694-1)</f>
        <v>4.2424242424242475E-2</v>
      </c>
      <c r="E6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2" s="1"/>
    </row>
    <row r="683" spans="1:7" x14ac:dyDescent="0.25">
      <c r="A683" s="1">
        <v>24442</v>
      </c>
      <c r="B683">
        <v>480.2</v>
      </c>
      <c r="C683" s="2">
        <f>IF(ISBLANK(B684), "", M2_Seasonally_Adjusted[[#This Row],[M2SL]]/B684-1)</f>
        <v>6.0758432851455435E-3</v>
      </c>
      <c r="D683" s="2">
        <f>IF(ISBLANK(B695), "", M2_Seasonally_Adjusted[[#This Row],[M2SL]]/B695-1)</f>
        <v>4.57317073170731E-2</v>
      </c>
      <c r="E6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3" s="1"/>
    </row>
    <row r="684" spans="1:7" x14ac:dyDescent="0.25">
      <c r="A684" s="1">
        <v>24412</v>
      </c>
      <c r="B684">
        <v>477.3</v>
      </c>
      <c r="C684" s="2">
        <f>IF(ISBLANK(B685), "", M2_Seasonally_Adjusted[[#This Row],[M2SL]]/B685-1)</f>
        <v>3.3634643682993737E-3</v>
      </c>
      <c r="D684" s="2">
        <f>IF(ISBLANK(B696), "", M2_Seasonally_Adjusted[[#This Row],[M2SL]]/B696-1)</f>
        <v>4.7399605003291656E-2</v>
      </c>
      <c r="E6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4" s="1"/>
    </row>
    <row r="685" spans="1:7" x14ac:dyDescent="0.25">
      <c r="A685" s="1">
        <v>24381</v>
      </c>
      <c r="B685">
        <v>475.7</v>
      </c>
      <c r="C685" s="2">
        <f>IF(ISBLANK(B686), "", M2_Seasonally_Adjusted[[#This Row],[M2SL]]/B686-1)</f>
        <v>6.3104753891463083E-4</v>
      </c>
      <c r="D685" s="2">
        <f>IF(ISBLANK(B697), "", M2_Seasonally_Adjusted[[#This Row],[M2SL]]/B697-1)</f>
        <v>5.1038444542642392E-2</v>
      </c>
      <c r="E6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5" s="1"/>
    </row>
    <row r="686" spans="1:7" x14ac:dyDescent="0.25">
      <c r="A686" s="1">
        <v>24351</v>
      </c>
      <c r="B686">
        <v>475.4</v>
      </c>
      <c r="C686" s="2">
        <f>IF(ISBLANK(B687), "", M2_Seasonally_Adjusted[[#This Row],[M2SL]]/B687-1)</f>
        <v>5.9246720270840214E-3</v>
      </c>
      <c r="D686" s="2">
        <f>IF(ISBLANK(B698), "", M2_Seasonally_Adjusted[[#This Row],[M2SL]]/B698-1)</f>
        <v>5.7619577308120062E-2</v>
      </c>
      <c r="E6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6" s="1"/>
    </row>
    <row r="687" spans="1:7" x14ac:dyDescent="0.25">
      <c r="A687" s="1">
        <v>24320</v>
      </c>
      <c r="B687">
        <v>472.6</v>
      </c>
      <c r="C687" s="2">
        <f>IF(ISBLANK(B688), "", M2_Seasonally_Adjusted[[#This Row],[M2SL]]/B688-1)</f>
        <v>3.6101083032491488E-3</v>
      </c>
      <c r="D687" s="2">
        <f>IF(ISBLANK(B699), "", M2_Seasonally_Adjusted[[#This Row],[M2SL]]/B699-1)</f>
        <v>6.0116644235083116E-2</v>
      </c>
      <c r="E6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7" s="1"/>
    </row>
    <row r="688" spans="1:7" x14ac:dyDescent="0.25">
      <c r="A688" s="1">
        <v>24289</v>
      </c>
      <c r="B688">
        <v>470.9</v>
      </c>
      <c r="C688" s="2">
        <f>IF(ISBLANK(B689), "", M2_Seasonally_Adjusted[[#This Row],[M2SL]]/B689-1)</f>
        <v>-6.366723259763063E-4</v>
      </c>
      <c r="D688" s="2">
        <f>IF(ISBLANK(B700), "", M2_Seasonally_Adjusted[[#This Row],[M2SL]]/B700-1)</f>
        <v>6.3219688417250008E-2</v>
      </c>
      <c r="E6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8" s="1"/>
    </row>
    <row r="689" spans="1:7" x14ac:dyDescent="0.25">
      <c r="A689" s="1">
        <v>24259</v>
      </c>
      <c r="B689">
        <v>471.2</v>
      </c>
      <c r="C689" s="2">
        <f>IF(ISBLANK(B690), "", M2_Seasonally_Adjusted[[#This Row],[M2SL]]/B690-1)</f>
        <v>2.3399276749627163E-3</v>
      </c>
      <c r="D689" s="2">
        <f>IF(ISBLANK(B701), "", M2_Seasonally_Adjusted[[#This Row],[M2SL]]/B701-1)</f>
        <v>7.0665757782322203E-2</v>
      </c>
      <c r="E6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9" s="1"/>
    </row>
    <row r="690" spans="1:7" x14ac:dyDescent="0.25">
      <c r="A690" s="1">
        <v>24228</v>
      </c>
      <c r="B690">
        <v>470.1</v>
      </c>
      <c r="C690" s="2">
        <f>IF(ISBLANK(B691), "", M2_Seasonally_Adjusted[[#This Row],[M2SL]]/B691-1)</f>
        <v>1.7046665246112092E-3</v>
      </c>
      <c r="D690" s="2">
        <f>IF(ISBLANK(B702), "", M2_Seasonally_Adjusted[[#This Row],[M2SL]]/B702-1)</f>
        <v>7.549759780370624E-2</v>
      </c>
      <c r="E6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0" s="1"/>
    </row>
    <row r="691" spans="1:7" x14ac:dyDescent="0.25">
      <c r="A691" s="1">
        <v>24198</v>
      </c>
      <c r="B691">
        <v>469.3</v>
      </c>
      <c r="C691" s="2">
        <f>IF(ISBLANK(B692), "", M2_Seasonally_Adjusted[[#This Row],[M2SL]]/B692-1)</f>
        <v>4.4948630136987244E-3</v>
      </c>
      <c r="D691" s="2">
        <f>IF(ISBLANK(B703), "", M2_Seasonally_Adjusted[[#This Row],[M2SL]]/B703-1)</f>
        <v>7.7859439595774127E-2</v>
      </c>
      <c r="E6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1" s="1"/>
    </row>
    <row r="692" spans="1:7" x14ac:dyDescent="0.25">
      <c r="A692" s="1">
        <v>24167</v>
      </c>
      <c r="B692">
        <v>467.2</v>
      </c>
      <c r="C692" s="2">
        <f>IF(ISBLANK(B693), "", M2_Seasonally_Adjusted[[#This Row],[M2SL]]/B693-1)</f>
        <v>5.5962117950925094E-3</v>
      </c>
      <c r="D692" s="2">
        <f>IF(ISBLANK(B704), "", M2_Seasonally_Adjusted[[#This Row],[M2SL]]/B704-1)</f>
        <v>7.8485687903970369E-2</v>
      </c>
      <c r="E6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2" s="1"/>
    </row>
    <row r="693" spans="1:7" x14ac:dyDescent="0.25">
      <c r="A693" s="1">
        <v>24139</v>
      </c>
      <c r="B693">
        <v>464.6</v>
      </c>
      <c r="C693" s="2">
        <f>IF(ISBLANK(B694), "", M2_Seasonally_Adjusted[[#This Row],[M2SL]]/B694-1)</f>
        <v>5.6277056277056481E-3</v>
      </c>
      <c r="D693" s="2">
        <f>IF(ISBLANK(B705), "", M2_Seasonally_Adjusted[[#This Row],[M2SL]]/B705-1)</f>
        <v>7.9460966542751033E-2</v>
      </c>
      <c r="E6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3" s="1"/>
    </row>
    <row r="694" spans="1:7" x14ac:dyDescent="0.25">
      <c r="A694" s="1">
        <v>24108</v>
      </c>
      <c r="B694">
        <v>462</v>
      </c>
      <c r="C694" s="2">
        <f>IF(ISBLANK(B695), "", M2_Seasonally_Adjusted[[#This Row],[M2SL]]/B695-1)</f>
        <v>6.0975609756097615E-3</v>
      </c>
      <c r="D694" s="2">
        <f>IF(ISBLANK(B706), "", M2_Seasonally_Adjusted[[#This Row],[M2SL]]/B706-1)</f>
        <v>8.0701754385964941E-2</v>
      </c>
      <c r="E6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4" s="1"/>
    </row>
    <row r="695" spans="1:7" x14ac:dyDescent="0.25">
      <c r="A695" s="1">
        <v>24077</v>
      </c>
      <c r="B695">
        <v>459.2</v>
      </c>
      <c r="C695" s="2">
        <f>IF(ISBLANK(B696), "", M2_Seasonally_Adjusted[[#This Row],[M2SL]]/B696-1)</f>
        <v>7.6804915514592231E-3</v>
      </c>
      <c r="D695" s="2">
        <f>IF(ISBLANK(B707), "", M2_Seasonally_Adjusted[[#This Row],[M2SL]]/B707-1)</f>
        <v>8.1233812102660785E-2</v>
      </c>
      <c r="E6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5" s="1"/>
    </row>
    <row r="696" spans="1:7" x14ac:dyDescent="0.25">
      <c r="A696" s="1">
        <v>24047</v>
      </c>
      <c r="B696">
        <v>455.7</v>
      </c>
      <c r="C696" s="2">
        <f>IF(ISBLANK(B697), "", M2_Seasonally_Adjusted[[#This Row],[M2SL]]/B697-1)</f>
        <v>6.8493150684931781E-3</v>
      </c>
      <c r="D696" s="2">
        <f>IF(ISBLANK(B708), "", M2_Seasonally_Adjusted[[#This Row],[M2SL]]/B708-1)</f>
        <v>7.9857819905213345E-2</v>
      </c>
      <c r="E6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6" s="1"/>
    </row>
    <row r="697" spans="1:7" x14ac:dyDescent="0.25">
      <c r="A697" s="1">
        <v>24016</v>
      </c>
      <c r="B697">
        <v>452.6</v>
      </c>
      <c r="C697" s="2">
        <f>IF(ISBLANK(B698), "", M2_Seasonally_Adjusted[[#This Row],[M2SL]]/B698-1)</f>
        <v>6.8965517241379448E-3</v>
      </c>
      <c r="D697" s="2">
        <f>IF(ISBLANK(B709), "", M2_Seasonally_Adjusted[[#This Row],[M2SL]]/B709-1)</f>
        <v>7.9933190169410695E-2</v>
      </c>
      <c r="E6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7" s="1"/>
    </row>
    <row r="698" spans="1:7" x14ac:dyDescent="0.25">
      <c r="A698" s="1">
        <v>23986</v>
      </c>
      <c r="B698">
        <v>449.5</v>
      </c>
      <c r="C698" s="2">
        <f>IF(ISBLANK(B699), "", M2_Seasonally_Adjusted[[#This Row],[M2SL]]/B699-1)</f>
        <v>8.2996859578285953E-3</v>
      </c>
      <c r="D698" s="2">
        <f>IF(ISBLANK(B710), "", M2_Seasonally_Adjusted[[#This Row],[M2SL]]/B710-1)</f>
        <v>7.8196210122331467E-2</v>
      </c>
      <c r="E6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8" s="1"/>
    </row>
    <row r="699" spans="1:7" x14ac:dyDescent="0.25">
      <c r="A699" s="1">
        <v>23955</v>
      </c>
      <c r="B699">
        <v>445.8</v>
      </c>
      <c r="C699" s="2">
        <f>IF(ISBLANK(B700), "", M2_Seasonally_Adjusted[[#This Row],[M2SL]]/B700-1)</f>
        <v>6.5477534432152318E-3</v>
      </c>
      <c r="D699" s="2">
        <f>IF(ISBLANK(B711), "", M2_Seasonally_Adjusted[[#This Row],[M2SL]]/B711-1)</f>
        <v>7.8374455732946435E-2</v>
      </c>
      <c r="E6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9" s="1"/>
    </row>
    <row r="700" spans="1:7" x14ac:dyDescent="0.25">
      <c r="A700" s="1">
        <v>23924</v>
      </c>
      <c r="B700">
        <v>442.9</v>
      </c>
      <c r="C700" s="2">
        <f>IF(ISBLANK(B701), "", M2_Seasonally_Adjusted[[#This Row],[M2SL]]/B701-1)</f>
        <v>6.3621904112700634E-3</v>
      </c>
      <c r="D700" s="2">
        <f>IF(ISBLANK(B712), "", M2_Seasonally_Adjusted[[#This Row],[M2SL]]/B712-1)</f>
        <v>7.9980492562789385E-2</v>
      </c>
      <c r="E7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0" s="1"/>
    </row>
    <row r="701" spans="1:7" x14ac:dyDescent="0.25">
      <c r="A701" s="1">
        <v>23894</v>
      </c>
      <c r="B701">
        <v>440.1</v>
      </c>
      <c r="C701" s="2">
        <f>IF(ISBLANK(B702), "", M2_Seasonally_Adjusted[[#This Row],[M2SL]]/B702-1)</f>
        <v>6.8634179821551733E-3</v>
      </c>
      <c r="D701" s="2">
        <f>IF(ISBLANK(B713), "", M2_Seasonally_Adjusted[[#This Row],[M2SL]]/B713-1)</f>
        <v>8.1061164333087632E-2</v>
      </c>
      <c r="E7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1" s="1"/>
    </row>
    <row r="702" spans="1:7" x14ac:dyDescent="0.25">
      <c r="A702" s="1">
        <v>23863</v>
      </c>
      <c r="B702">
        <v>437.1</v>
      </c>
      <c r="C702" s="2">
        <f>IF(ISBLANK(B703), "", M2_Seasonally_Adjusted[[#This Row],[M2SL]]/B703-1)</f>
        <v>3.9044556729446178E-3</v>
      </c>
      <c r="D702" s="2">
        <f>IF(ISBLANK(B714), "", M2_Seasonally_Adjusted[[#This Row],[M2SL]]/B714-1)</f>
        <v>8.1395348837209447E-2</v>
      </c>
      <c r="E7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2" s="1"/>
    </row>
    <row r="703" spans="1:7" x14ac:dyDescent="0.25">
      <c r="A703" s="1">
        <v>23833</v>
      </c>
      <c r="B703">
        <v>435.4</v>
      </c>
      <c r="C703" s="2">
        <f>IF(ISBLANK(B704), "", M2_Seasonally_Adjusted[[#This Row],[M2SL]]/B704-1)</f>
        <v>5.078485687904033E-3</v>
      </c>
      <c r="D703" s="2">
        <f>IF(ISBLANK(B715), "", M2_Seasonally_Adjusted[[#This Row],[M2SL]]/B715-1)</f>
        <v>8.3893452825491543E-2</v>
      </c>
      <c r="E7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3" s="1"/>
    </row>
    <row r="704" spans="1:7" x14ac:dyDescent="0.25">
      <c r="A704" s="1">
        <v>23802</v>
      </c>
      <c r="B704">
        <v>433.2</v>
      </c>
      <c r="C704" s="2">
        <f>IF(ISBLANK(B705), "", M2_Seasonally_Adjusted[[#This Row],[M2SL]]/B705-1)</f>
        <v>6.5055762081784874E-3</v>
      </c>
      <c r="D704" s="2">
        <f>IF(ISBLANK(B716), "", M2_Seasonally_Adjusted[[#This Row],[M2SL]]/B716-1)</f>
        <v>8.3541770885442679E-2</v>
      </c>
      <c r="E7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4" s="1"/>
    </row>
    <row r="705" spans="1:7" x14ac:dyDescent="0.25">
      <c r="A705" s="1">
        <v>23774</v>
      </c>
      <c r="B705">
        <v>430.4</v>
      </c>
      <c r="C705" s="2">
        <f>IF(ISBLANK(B706), "", M2_Seasonally_Adjusted[[#This Row],[M2SL]]/B706-1)</f>
        <v>6.7836257309941139E-3</v>
      </c>
      <c r="D705" s="2">
        <f>IF(ISBLANK(B717), "", M2_Seasonally_Adjusted[[#This Row],[M2SL]]/B717-1)</f>
        <v>8.2494969818913466E-2</v>
      </c>
      <c r="E7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5" s="1"/>
    </row>
    <row r="706" spans="1:7" x14ac:dyDescent="0.25">
      <c r="A706" s="1">
        <v>23743</v>
      </c>
      <c r="B706">
        <v>427.5</v>
      </c>
      <c r="C706" s="2">
        <f>IF(ISBLANK(B707), "", M2_Seasonally_Adjusted[[#This Row],[M2SL]]/B707-1)</f>
        <v>6.5928890981870047E-3</v>
      </c>
      <c r="D706" s="2">
        <f>IF(ISBLANK(B718), "", M2_Seasonally_Adjusted[[#This Row],[M2SL]]/B718-1)</f>
        <v>8.1730769230769162E-2</v>
      </c>
      <c r="E7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6" s="1"/>
    </row>
    <row r="707" spans="1:7" x14ac:dyDescent="0.25">
      <c r="A707" s="1">
        <v>23712</v>
      </c>
      <c r="B707">
        <v>424.7</v>
      </c>
      <c r="C707" s="2">
        <f>IF(ISBLANK(B708), "", M2_Seasonally_Adjusted[[#This Row],[M2SL]]/B708-1)</f>
        <v>6.3981042654028819E-3</v>
      </c>
      <c r="D707" s="2">
        <f>IF(ISBLANK(B719), "", M2_Seasonally_Adjusted[[#This Row],[M2SL]]/B719-1)</f>
        <v>8.0111902339776275E-2</v>
      </c>
      <c r="E7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7" s="1"/>
    </row>
    <row r="708" spans="1:7" x14ac:dyDescent="0.25">
      <c r="A708" s="1">
        <v>23682</v>
      </c>
      <c r="B708">
        <v>422</v>
      </c>
      <c r="C708" s="2">
        <f>IF(ISBLANK(B709), "", M2_Seasonally_Adjusted[[#This Row],[M2SL]]/B709-1)</f>
        <v>6.9195895967548715E-3</v>
      </c>
      <c r="D708" s="2">
        <f>IF(ISBLANK(B720), "", M2_Seasonally_Adjusted[[#This Row],[M2SL]]/B720-1)</f>
        <v>7.7905491698595064E-2</v>
      </c>
      <c r="E7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8" s="1"/>
    </row>
    <row r="709" spans="1:7" x14ac:dyDescent="0.25">
      <c r="A709" s="1">
        <v>23651</v>
      </c>
      <c r="B709">
        <v>419.1</v>
      </c>
      <c r="C709" s="2">
        <f>IF(ISBLANK(B710), "", M2_Seasonally_Adjusted[[#This Row],[M2SL]]/B710-1)</f>
        <v>5.2770448548813409E-3</v>
      </c>
      <c r="D709" s="2">
        <f>IF(ISBLANK(B721), "", M2_Seasonally_Adjusted[[#This Row],[M2SL]]/B721-1)</f>
        <v>7.932011331444766E-2</v>
      </c>
      <c r="E7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9" s="1"/>
    </row>
    <row r="710" spans="1:7" x14ac:dyDescent="0.25">
      <c r="A710" s="1">
        <v>23621</v>
      </c>
      <c r="B710">
        <v>416.9</v>
      </c>
      <c r="C710" s="2">
        <f>IF(ISBLANK(B711), "", M2_Seasonally_Adjusted[[#This Row],[M2SL]]/B711-1)</f>
        <v>8.4663763909047507E-3</v>
      </c>
      <c r="D710" s="2">
        <f>IF(ISBLANK(B722), "", M2_Seasonally_Adjusted[[#This Row],[M2SL]]/B722-1)</f>
        <v>8.0051813471502475E-2</v>
      </c>
      <c r="E7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0" s="1"/>
    </row>
    <row r="711" spans="1:7" x14ac:dyDescent="0.25">
      <c r="A711" s="1">
        <v>23590</v>
      </c>
      <c r="B711">
        <v>413.4</v>
      </c>
      <c r="C711" s="2">
        <f>IF(ISBLANK(B712), "", M2_Seasonally_Adjusted[[#This Row],[M2SL]]/B712-1)</f>
        <v>8.0468178493049436E-3</v>
      </c>
      <c r="D711" s="2">
        <f>IF(ISBLANK(B723), "", M2_Seasonally_Adjusted[[#This Row],[M2SL]]/B723-1)</f>
        <v>7.7685088633993704E-2</v>
      </c>
      <c r="E7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1" s="1"/>
    </row>
    <row r="712" spans="1:7" x14ac:dyDescent="0.25">
      <c r="A712" s="1">
        <v>23559</v>
      </c>
      <c r="B712">
        <v>410.1</v>
      </c>
      <c r="C712" s="2">
        <f>IF(ISBLANK(B713), "", M2_Seasonally_Adjusted[[#This Row],[M2SL]]/B713-1)</f>
        <v>7.3691967575533202E-3</v>
      </c>
      <c r="D712" s="2">
        <f>IF(ISBLANK(B724), "", M2_Seasonally_Adjusted[[#This Row],[M2SL]]/B724-1)</f>
        <v>7.6095512988716862E-2</v>
      </c>
      <c r="E7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2" s="1"/>
    </row>
    <row r="713" spans="1:7" x14ac:dyDescent="0.25">
      <c r="A713" s="1">
        <v>23529</v>
      </c>
      <c r="B713">
        <v>407.1</v>
      </c>
      <c r="C713" s="2">
        <f>IF(ISBLANK(B714), "", M2_Seasonally_Adjusted[[#This Row],[M2SL]]/B714-1)</f>
        <v>7.1746660069273993E-3</v>
      </c>
      <c r="D713" s="2">
        <f>IF(ISBLANK(B725), "", M2_Seasonally_Adjusted[[#This Row],[M2SL]]/B725-1)</f>
        <v>7.5845665961945086E-2</v>
      </c>
      <c r="E7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3" s="1"/>
    </row>
    <row r="714" spans="1:7" x14ac:dyDescent="0.25">
      <c r="A714" s="1">
        <v>23498</v>
      </c>
      <c r="B714">
        <v>404.2</v>
      </c>
      <c r="C714" s="2">
        <f>IF(ISBLANK(B715), "", M2_Seasonally_Adjusted[[#This Row],[M2SL]]/B715-1)</f>
        <v>6.2235499128702187E-3</v>
      </c>
      <c r="D714" s="2">
        <f>IF(ISBLANK(B726), "", M2_Seasonally_Adjusted[[#This Row],[M2SL]]/B726-1)</f>
        <v>7.4714171762829018E-2</v>
      </c>
      <c r="E7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4" s="1"/>
    </row>
    <row r="715" spans="1:7" x14ac:dyDescent="0.25">
      <c r="A715" s="1">
        <v>23468</v>
      </c>
      <c r="B715">
        <v>401.7</v>
      </c>
      <c r="C715" s="2">
        <f>IF(ISBLANK(B716), "", M2_Seasonally_Adjusted[[#This Row],[M2SL]]/B716-1)</f>
        <v>4.7523761880940985E-3</v>
      </c>
      <c r="D715" s="2">
        <f>IF(ISBLANK(B727), "", M2_Seasonally_Adjusted[[#This Row],[M2SL]]/B727-1)</f>
        <v>7.6078221269756163E-2</v>
      </c>
      <c r="E7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5" s="1"/>
    </row>
    <row r="716" spans="1:7" x14ac:dyDescent="0.25">
      <c r="A716" s="1">
        <v>23437</v>
      </c>
      <c r="B716">
        <v>399.8</v>
      </c>
      <c r="C716" s="2">
        <f>IF(ISBLANK(B717), "", M2_Seasonally_Adjusted[[#This Row],[M2SL]]/B717-1)</f>
        <v>5.5331991951710346E-3</v>
      </c>
      <c r="D716" s="2">
        <f>IF(ISBLANK(B728), "", M2_Seasonally_Adjusted[[#This Row],[M2SL]]/B728-1)</f>
        <v>7.8500134879956995E-2</v>
      </c>
      <c r="E7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6" s="1"/>
    </row>
    <row r="717" spans="1:7" x14ac:dyDescent="0.25">
      <c r="A717" s="1">
        <v>23408</v>
      </c>
      <c r="B717">
        <v>397.6</v>
      </c>
      <c r="C717" s="2">
        <f>IF(ISBLANK(B718), "", M2_Seasonally_Adjusted[[#This Row],[M2SL]]/B718-1)</f>
        <v>6.0728744939271273E-3</v>
      </c>
      <c r="D717" s="2">
        <f>IF(ISBLANK(B729), "", M2_Seasonally_Adjusted[[#This Row],[M2SL]]/B729-1)</f>
        <v>8.0728458820331639E-2</v>
      </c>
      <c r="E7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7" s="1"/>
    </row>
    <row r="718" spans="1:7" x14ac:dyDescent="0.25">
      <c r="A718" s="1">
        <v>23377</v>
      </c>
      <c r="B718">
        <v>395.2</v>
      </c>
      <c r="C718" s="2">
        <f>IF(ISBLANK(B719), "", M2_Seasonally_Adjusted[[#This Row],[M2SL]]/B719-1)</f>
        <v>5.0864699898269805E-3</v>
      </c>
      <c r="D718" s="2">
        <f>IF(ISBLANK(B730), "", M2_Seasonally_Adjusted[[#This Row],[M2SL]]/B730-1)</f>
        <v>8.2146768893756938E-2</v>
      </c>
      <c r="E7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8" s="1"/>
    </row>
    <row r="719" spans="1:7" x14ac:dyDescent="0.25">
      <c r="A719" s="1">
        <v>23346</v>
      </c>
      <c r="B719">
        <v>393.2</v>
      </c>
      <c r="C719" s="2">
        <f>IF(ISBLANK(B720), "", M2_Seasonally_Adjusted[[#This Row],[M2SL]]/B720-1)</f>
        <v>4.3422733077904674E-3</v>
      </c>
      <c r="D719" s="2">
        <f>IF(ISBLANK(B731), "", M2_Seasonally_Adjusted[[#This Row],[M2SL]]/B731-1)</f>
        <v>8.4091535704438947E-2</v>
      </c>
      <c r="E7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9" s="1"/>
    </row>
    <row r="720" spans="1:7" x14ac:dyDescent="0.25">
      <c r="A720" s="1">
        <v>23316</v>
      </c>
      <c r="B720">
        <v>391.5</v>
      </c>
      <c r="C720" s="2">
        <f>IF(ISBLANK(B721), "", M2_Seasonally_Adjusted[[#This Row],[M2SL]]/B721-1)</f>
        <v>8.2410507339685246E-3</v>
      </c>
      <c r="D720" s="2">
        <f>IF(ISBLANK(B732), "", M2_Seasonally_Adjusted[[#This Row],[M2SL]]/B732-1)</f>
        <v>8.810450250138957E-2</v>
      </c>
      <c r="E7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0" s="1"/>
    </row>
    <row r="721" spans="1:7" x14ac:dyDescent="0.25">
      <c r="A721" s="1">
        <v>23285</v>
      </c>
      <c r="B721">
        <v>388.3</v>
      </c>
      <c r="C721" s="2">
        <f>IF(ISBLANK(B722), "", M2_Seasonally_Adjusted[[#This Row],[M2SL]]/B722-1)</f>
        <v>5.9585492227980374E-3</v>
      </c>
      <c r="D721" s="2">
        <f>IF(ISBLANK(B733), "", M2_Seasonally_Adjusted[[#This Row],[M2SL]]/B733-1)</f>
        <v>8.7066069428891391E-2</v>
      </c>
      <c r="E7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1" s="1"/>
    </row>
    <row r="722" spans="1:7" x14ac:dyDescent="0.25">
      <c r="A722" s="1">
        <v>23255</v>
      </c>
      <c r="B722">
        <v>386</v>
      </c>
      <c r="C722" s="2">
        <f>IF(ISBLANK(B723), "", M2_Seasonally_Adjusted[[#This Row],[M2SL]]/B723-1)</f>
        <v>6.2565172054223073E-3</v>
      </c>
      <c r="D722" s="2">
        <f>IF(ISBLANK(B734), "", M2_Seasonally_Adjusted[[#This Row],[M2SL]]/B734-1)</f>
        <v>8.7630318399549267E-2</v>
      </c>
      <c r="E7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2" s="1"/>
    </row>
    <row r="723" spans="1:7" x14ac:dyDescent="0.25">
      <c r="A723" s="1">
        <v>23224</v>
      </c>
      <c r="B723">
        <v>383.6</v>
      </c>
      <c r="C723" s="2">
        <f>IF(ISBLANK(B724), "", M2_Seasonally_Adjusted[[#This Row],[M2SL]]/B724-1)</f>
        <v>6.559958016268741E-3</v>
      </c>
      <c r="D723" s="2">
        <f>IF(ISBLANK(B735), "", M2_Seasonally_Adjusted[[#This Row],[M2SL]]/B735-1)</f>
        <v>8.7301587301587436E-2</v>
      </c>
      <c r="E7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3" s="1"/>
    </row>
    <row r="724" spans="1:7" x14ac:dyDescent="0.25">
      <c r="A724" s="1">
        <v>23193</v>
      </c>
      <c r="B724">
        <v>381.1</v>
      </c>
      <c r="C724" s="2">
        <f>IF(ISBLANK(B725), "", M2_Seasonally_Adjusted[[#This Row],[M2SL]]/B725-1)</f>
        <v>7.1353065539112581E-3</v>
      </c>
      <c r="D724" s="2">
        <f>IF(ISBLANK(B736), "", M2_Seasonally_Adjusted[[#This Row],[M2SL]]/B736-1)</f>
        <v>8.6374002280501738E-2</v>
      </c>
      <c r="E7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4" s="1"/>
    </row>
    <row r="725" spans="1:7" x14ac:dyDescent="0.25">
      <c r="A725" s="1">
        <v>23163</v>
      </c>
      <c r="B725">
        <v>378.4</v>
      </c>
      <c r="C725" s="2">
        <f>IF(ISBLANK(B726), "", M2_Seasonally_Adjusted[[#This Row],[M2SL]]/B726-1)</f>
        <v>6.1153948417973503E-3</v>
      </c>
      <c r="D725" s="2">
        <f>IF(ISBLANK(B737), "", M2_Seasonally_Adjusted[[#This Row],[M2SL]]/B737-1)</f>
        <v>8.3309476095047241E-2</v>
      </c>
      <c r="E7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5" s="1"/>
    </row>
    <row r="726" spans="1:7" x14ac:dyDescent="0.25">
      <c r="A726" s="1">
        <v>23132</v>
      </c>
      <c r="B726">
        <v>376.1</v>
      </c>
      <c r="C726" s="2">
        <f>IF(ISBLANK(B727), "", M2_Seasonally_Adjusted[[#This Row],[M2SL]]/B727-1)</f>
        <v>7.500669702652063E-3</v>
      </c>
      <c r="D726" s="2">
        <f>IF(ISBLANK(B738), "", M2_Seasonally_Adjusted[[#This Row],[M2SL]]/B738-1)</f>
        <v>8.2302158273381387E-2</v>
      </c>
      <c r="E7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6" s="1"/>
    </row>
    <row r="727" spans="1:7" x14ac:dyDescent="0.25">
      <c r="A727" s="1">
        <v>23102</v>
      </c>
      <c r="B727">
        <v>373.3</v>
      </c>
      <c r="C727" s="2">
        <f>IF(ISBLANK(B728), "", M2_Seasonally_Adjusted[[#This Row],[M2SL]]/B728-1)</f>
        <v>7.0137577555975383E-3</v>
      </c>
      <c r="D727" s="2">
        <f>IF(ISBLANK(B739), "", M2_Seasonally_Adjusted[[#This Row],[M2SL]]/B739-1)</f>
        <v>8.0463096960926128E-2</v>
      </c>
      <c r="E7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7" s="1"/>
    </row>
    <row r="728" spans="1:7" x14ac:dyDescent="0.25">
      <c r="A728" s="1">
        <v>23071</v>
      </c>
      <c r="B728">
        <v>370.7</v>
      </c>
      <c r="C728" s="2">
        <f>IF(ISBLANK(B729), "", M2_Seasonally_Adjusted[[#This Row],[M2SL]]/B729-1)</f>
        <v>7.6107637945093121E-3</v>
      </c>
      <c r="D728" s="2">
        <f>IF(ISBLANK(B740), "", M2_Seasonally_Adjusted[[#This Row],[M2SL]]/B740-1)</f>
        <v>8.0443019527834281E-2</v>
      </c>
      <c r="E7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8" s="1"/>
    </row>
    <row r="729" spans="1:7" x14ac:dyDescent="0.25">
      <c r="A729" s="1">
        <v>23043</v>
      </c>
      <c r="B729">
        <v>367.9</v>
      </c>
      <c r="C729" s="2">
        <f>IF(ISBLANK(B730), "", M2_Seasonally_Adjusted[[#This Row],[M2SL]]/B730-1)</f>
        <v>7.3932092004380667E-3</v>
      </c>
      <c r="D729" s="2">
        <f>IF(ISBLANK(B741), "", M2_Seasonally_Adjusted[[#This Row],[M2SL]]/B741-1)</f>
        <v>8.1740664510437933E-2</v>
      </c>
      <c r="E7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9" s="1"/>
    </row>
    <row r="730" spans="1:7" x14ac:dyDescent="0.25">
      <c r="A730" s="1">
        <v>23012</v>
      </c>
      <c r="B730">
        <v>365.2</v>
      </c>
      <c r="C730" s="2">
        <f>IF(ISBLANK(B731), "", M2_Seasonally_Adjusted[[#This Row],[M2SL]]/B731-1)</f>
        <v>6.8927488282326532E-3</v>
      </c>
      <c r="D730" s="2">
        <f>IF(ISBLANK(B742), "", M2_Seasonally_Adjusted[[#This Row],[M2SL]]/B742-1)</f>
        <v>8.2074074074073966E-2</v>
      </c>
      <c r="E7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0" s="1"/>
    </row>
    <row r="731" spans="1:7" x14ac:dyDescent="0.25">
      <c r="A731" s="1">
        <v>22981</v>
      </c>
      <c r="B731">
        <v>362.7</v>
      </c>
      <c r="C731" s="2">
        <f>IF(ISBLANK(B732), "", M2_Seasonally_Adjusted[[#This Row],[M2SL]]/B732-1)</f>
        <v>8.060033351862117E-3</v>
      </c>
      <c r="D731" s="2">
        <f>IF(ISBLANK(B743), "", M2_Seasonally_Adjusted[[#This Row],[M2SL]]/B743-1)</f>
        <v>8.1073025335320459E-2</v>
      </c>
      <c r="E7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1" s="1"/>
    </row>
    <row r="732" spans="1:7" x14ac:dyDescent="0.25">
      <c r="A732" s="1">
        <v>22951</v>
      </c>
      <c r="B732">
        <v>359.8</v>
      </c>
      <c r="C732" s="2">
        <f>IF(ISBLANK(B733), "", M2_Seasonally_Adjusted[[#This Row],[M2SL]]/B733-1)</f>
        <v>7.2788353863382227E-3</v>
      </c>
      <c r="D732" s="2">
        <f>IF(ISBLANK(B744), "", M2_Seasonally_Adjusted[[#This Row],[M2SL]]/B744-1)</f>
        <v>7.918416316736665E-2</v>
      </c>
      <c r="E7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2" s="1"/>
    </row>
    <row r="733" spans="1:7" x14ac:dyDescent="0.25">
      <c r="A733" s="1">
        <v>22920</v>
      </c>
      <c r="B733">
        <v>357.2</v>
      </c>
      <c r="C733" s="2">
        <f>IF(ISBLANK(B734), "", M2_Seasonally_Adjusted[[#This Row],[M2SL]]/B734-1)</f>
        <v>6.4806987883911926E-3</v>
      </c>
      <c r="D733" s="2">
        <f>IF(ISBLANK(B745), "", M2_Seasonally_Adjusted[[#This Row],[M2SL]]/B745-1)</f>
        <v>7.8828148595590397E-2</v>
      </c>
      <c r="E7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3" s="1"/>
    </row>
    <row r="734" spans="1:7" x14ac:dyDescent="0.25">
      <c r="A734" s="1">
        <v>22890</v>
      </c>
      <c r="B734">
        <v>354.9</v>
      </c>
      <c r="C734" s="2">
        <f>IF(ISBLANK(B735), "", M2_Seasonally_Adjusted[[#This Row],[M2SL]]/B735-1)</f>
        <v>5.9523809523809312E-3</v>
      </c>
      <c r="D734" s="2">
        <f>IF(ISBLANK(B746), "", M2_Seasonally_Adjusted[[#This Row],[M2SL]]/B746-1)</f>
        <v>7.708649468892248E-2</v>
      </c>
      <c r="E7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4" s="1"/>
    </row>
    <row r="735" spans="1:7" x14ac:dyDescent="0.25">
      <c r="A735" s="1">
        <v>22859</v>
      </c>
      <c r="B735">
        <v>352.8</v>
      </c>
      <c r="C735" s="2">
        <f>IF(ISBLANK(B736), "", M2_Seasonally_Adjusted[[#This Row],[M2SL]]/B736-1)</f>
        <v>5.7012542759407037E-3</v>
      </c>
      <c r="D735" s="2">
        <f>IF(ISBLANK(B747), "", M2_Seasonally_Adjusted[[#This Row],[M2SL]]/B747-1)</f>
        <v>7.6923076923076872E-2</v>
      </c>
      <c r="E7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5" s="1"/>
    </row>
    <row r="736" spans="1:7" x14ac:dyDescent="0.25">
      <c r="A736" s="1">
        <v>22828</v>
      </c>
      <c r="B736">
        <v>350.8</v>
      </c>
      <c r="C736" s="2">
        <f>IF(ISBLANK(B737), "", M2_Seasonally_Adjusted[[#This Row],[M2SL]]/B737-1)</f>
        <v>4.294302891497237E-3</v>
      </c>
      <c r="D736" s="2">
        <f>IF(ISBLANK(B748), "", M2_Seasonally_Adjusted[[#This Row],[M2SL]]/B748-1)</f>
        <v>7.7395577395577453E-2</v>
      </c>
      <c r="E7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6" s="1"/>
    </row>
    <row r="737" spans="1:7" x14ac:dyDescent="0.25">
      <c r="A737" s="1">
        <v>22798</v>
      </c>
      <c r="B737">
        <v>349.3</v>
      </c>
      <c r="C737" s="2">
        <f>IF(ISBLANK(B738), "", M2_Seasonally_Adjusted[[#This Row],[M2SL]]/B738-1)</f>
        <v>5.1798561151079614E-3</v>
      </c>
      <c r="D737" s="2">
        <f>IF(ISBLANK(B749), "", M2_Seasonally_Adjusted[[#This Row],[M2SL]]/B749-1)</f>
        <v>7.7089115016959697E-2</v>
      </c>
      <c r="E7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7" s="1"/>
    </row>
    <row r="738" spans="1:7" x14ac:dyDescent="0.25">
      <c r="A738" s="1">
        <v>22767</v>
      </c>
      <c r="B738">
        <v>347.5</v>
      </c>
      <c r="C738" s="2">
        <f>IF(ISBLANK(B739), "", M2_Seasonally_Adjusted[[#This Row],[M2SL]]/B739-1)</f>
        <v>5.7887120115773794E-3</v>
      </c>
      <c r="D738" s="2">
        <f>IF(ISBLANK(B750), "", M2_Seasonally_Adjusted[[#This Row],[M2SL]]/B750-1)</f>
        <v>7.8522656734947294E-2</v>
      </c>
      <c r="E7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8" s="1"/>
    </row>
    <row r="739" spans="1:7" x14ac:dyDescent="0.25">
      <c r="A739" s="1">
        <v>22737</v>
      </c>
      <c r="B739">
        <v>345.5</v>
      </c>
      <c r="C739" s="2">
        <f>IF(ISBLANK(B740), "", M2_Seasonally_Adjusted[[#This Row],[M2SL]]/B740-1)</f>
        <v>6.9950451763334254E-3</v>
      </c>
      <c r="D739" s="2">
        <f>IF(ISBLANK(B751), "", M2_Seasonally_Adjusted[[#This Row],[M2SL]]/B751-1)</f>
        <v>8.0025007814942262E-2</v>
      </c>
      <c r="E7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9" s="1"/>
    </row>
    <row r="740" spans="1:7" x14ac:dyDescent="0.25">
      <c r="A740" s="1">
        <v>22706</v>
      </c>
      <c r="B740">
        <v>343.1</v>
      </c>
      <c r="C740" s="2">
        <f>IF(ISBLANK(B741), "", M2_Seasonally_Adjusted[[#This Row],[M2SL]]/B741-1)</f>
        <v>8.820935019111964E-3</v>
      </c>
      <c r="D740" s="2">
        <f>IF(ISBLANK(B752), "", M2_Seasonally_Adjusted[[#This Row],[M2SL]]/B752-1)</f>
        <v>7.7913917687715939E-2</v>
      </c>
      <c r="E7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0" s="1"/>
    </row>
    <row r="741" spans="1:7" x14ac:dyDescent="0.25">
      <c r="A741" s="1">
        <v>22678</v>
      </c>
      <c r="B741">
        <v>340.1</v>
      </c>
      <c r="C741" s="2">
        <f>IF(ISBLANK(B742), "", M2_Seasonally_Adjusted[[#This Row],[M2SL]]/B742-1)</f>
        <v>7.7037037037037681E-3</v>
      </c>
      <c r="D741" s="2">
        <f>IF(ISBLANK(B753), "", M2_Seasonally_Adjusted[[#This Row],[M2SL]]/B753-1)</f>
        <v>7.4565560821485022E-2</v>
      </c>
      <c r="E7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1" s="1"/>
    </row>
    <row r="742" spans="1:7" x14ac:dyDescent="0.25">
      <c r="A742" s="1">
        <v>22647</v>
      </c>
      <c r="B742">
        <v>337.5</v>
      </c>
      <c r="C742" s="2">
        <f>IF(ISBLANK(B743), "", M2_Seasonally_Adjusted[[#This Row],[M2SL]]/B743-1)</f>
        <v>5.9612518628913147E-3</v>
      </c>
      <c r="D742" s="2">
        <f>IF(ISBLANK(B754), "", M2_Seasonally_Adjusted[[#This Row],[M2SL]]/B754-1)</f>
        <v>7.4498567335243404E-2</v>
      </c>
      <c r="E7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2" s="1"/>
    </row>
    <row r="743" spans="1:7" x14ac:dyDescent="0.25">
      <c r="A743" s="1">
        <v>22616</v>
      </c>
      <c r="B743">
        <v>335.5</v>
      </c>
      <c r="C743" s="2">
        <f>IF(ISBLANK(B744), "", M2_Seasonally_Adjusted[[#This Row],[M2SL]]/B744-1)</f>
        <v>6.2987402519496527E-3</v>
      </c>
      <c r="D743" s="2">
        <f>IF(ISBLANK(B755), "", M2_Seasonally_Adjusted[[#This Row],[M2SL]]/B755-1)</f>
        <v>7.3943661971830998E-2</v>
      </c>
      <c r="E7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3" s="1"/>
    </row>
    <row r="744" spans="1:7" x14ac:dyDescent="0.25">
      <c r="A744" s="1">
        <v>22586</v>
      </c>
      <c r="B744">
        <v>333.4</v>
      </c>
      <c r="C744" s="2">
        <f>IF(ISBLANK(B745), "", M2_Seasonally_Adjusted[[#This Row],[M2SL]]/B745-1)</f>
        <v>6.9465418302625537E-3</v>
      </c>
      <c r="D744" s="2">
        <f>IF(ISBLANK(B756), "", M2_Seasonally_Adjusted[[#This Row],[M2SL]]/B756-1)</f>
        <v>7.2370537150209024E-2</v>
      </c>
      <c r="E7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4" s="1"/>
    </row>
    <row r="745" spans="1:7" x14ac:dyDescent="0.25">
      <c r="A745" s="1">
        <v>22555</v>
      </c>
      <c r="B745">
        <v>331.1</v>
      </c>
      <c r="C745" s="2">
        <f>IF(ISBLANK(B746), "", M2_Seasonally_Adjusted[[#This Row],[M2SL]]/B746-1)</f>
        <v>4.8558421851290223E-3</v>
      </c>
      <c r="D745" s="2">
        <f>IF(ISBLANK(B757), "", M2_Seasonally_Adjusted[[#This Row],[M2SL]]/B757-1)</f>
        <v>6.9789983844911196E-2</v>
      </c>
      <c r="E7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5" s="1"/>
    </row>
    <row r="746" spans="1:7" x14ac:dyDescent="0.25">
      <c r="A746" s="1">
        <v>22525</v>
      </c>
      <c r="B746">
        <v>329.5</v>
      </c>
      <c r="C746" s="2">
        <f>IF(ISBLANK(B747), "", M2_Seasonally_Adjusted[[#This Row],[M2SL]]/B747-1)</f>
        <v>5.7997557997557792E-3</v>
      </c>
      <c r="D746" s="2">
        <f>IF(ISBLANK(B758), "", M2_Seasonally_Adjusted[[#This Row],[M2SL]]/B758-1)</f>
        <v>6.841763942931256E-2</v>
      </c>
      <c r="E7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6" s="1"/>
    </row>
    <row r="747" spans="1:7" x14ac:dyDescent="0.25">
      <c r="A747" s="1">
        <v>22494</v>
      </c>
      <c r="B747">
        <v>327.60000000000002</v>
      </c>
      <c r="C747" s="2">
        <f>IF(ISBLANK(B748), "", M2_Seasonally_Adjusted[[#This Row],[M2SL]]/B748-1)</f>
        <v>6.1425061425062211E-3</v>
      </c>
      <c r="D747" s="2">
        <f>IF(ISBLANK(B759), "", M2_Seasonally_Adjusted[[#This Row],[M2SL]]/B759-1)</f>
        <v>6.744868035190632E-2</v>
      </c>
      <c r="E7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7" s="1"/>
    </row>
    <row r="748" spans="1:7" x14ac:dyDescent="0.25">
      <c r="A748" s="1">
        <v>22463</v>
      </c>
      <c r="B748">
        <v>325.60000000000002</v>
      </c>
      <c r="C748" s="2">
        <f>IF(ISBLANK(B749), "", M2_Seasonally_Adjusted[[#This Row],[M2SL]]/B749-1)</f>
        <v>4.0086339808820259E-3</v>
      </c>
      <c r="D748" s="2">
        <f>IF(ISBLANK(B760), "", M2_Seasonally_Adjusted[[#This Row],[M2SL]]/B760-1)</f>
        <v>7.0700427490956841E-2</v>
      </c>
      <c r="E7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8" s="1"/>
    </row>
    <row r="749" spans="1:7" x14ac:dyDescent="0.25">
      <c r="A749" s="1">
        <v>22433</v>
      </c>
      <c r="B749">
        <v>324.3</v>
      </c>
      <c r="C749" s="2">
        <f>IF(ISBLANK(B750), "", M2_Seasonally_Adjusted[[#This Row],[M2SL]]/B750-1)</f>
        <v>6.5176908752329066E-3</v>
      </c>
      <c r="D749" s="2">
        <f>IF(ISBLANK(B761), "", M2_Seasonally_Adjusted[[#This Row],[M2SL]]/B761-1)</f>
        <v>7.2775388686735054E-2</v>
      </c>
      <c r="E7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9" s="1"/>
    </row>
    <row r="750" spans="1:7" x14ac:dyDescent="0.25">
      <c r="A750" s="1">
        <v>22402</v>
      </c>
      <c r="B750">
        <v>322.2</v>
      </c>
      <c r="C750" s="2">
        <f>IF(ISBLANK(B751), "", M2_Seasonally_Adjusted[[#This Row],[M2SL]]/B751-1)</f>
        <v>7.1897467958736971E-3</v>
      </c>
      <c r="D750" s="2">
        <f>IF(ISBLANK(B762), "", M2_Seasonally_Adjusted[[#This Row],[M2SL]]/B762-1)</f>
        <v>7.0787637088733923E-2</v>
      </c>
      <c r="E7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0" s="1"/>
    </row>
    <row r="751" spans="1:7" x14ac:dyDescent="0.25">
      <c r="A751" s="1">
        <v>22372</v>
      </c>
      <c r="B751">
        <v>319.89999999999998</v>
      </c>
      <c r="C751" s="2">
        <f>IF(ISBLANK(B752), "", M2_Seasonally_Adjusted[[#This Row],[M2SL]]/B752-1)</f>
        <v>5.0267043669494083E-3</v>
      </c>
      <c r="D751" s="2">
        <f>IF(ISBLANK(B763), "", M2_Seasonally_Adjusted[[#This Row],[M2SL]]/B763-1)</f>
        <v>6.5978007330889543E-2</v>
      </c>
      <c r="E7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1" s="1"/>
    </row>
    <row r="752" spans="1:7" x14ac:dyDescent="0.25">
      <c r="A752" s="1">
        <v>22341</v>
      </c>
      <c r="B752">
        <v>318.3</v>
      </c>
      <c r="C752" s="2">
        <f>IF(ISBLANK(B753), "", M2_Seasonally_Adjusted[[#This Row],[M2SL]]/B753-1)</f>
        <v>5.687203791469253E-3</v>
      </c>
      <c r="D752" s="2">
        <f>IF(ISBLANK(B764), "", M2_Seasonally_Adjusted[[#This Row],[M2SL]]/B764-1)</f>
        <v>6.3481456732375596E-2</v>
      </c>
      <c r="E7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2" s="1"/>
    </row>
    <row r="753" spans="1:7" x14ac:dyDescent="0.25">
      <c r="A753" s="1">
        <v>22313</v>
      </c>
      <c r="B753">
        <v>316.5</v>
      </c>
      <c r="C753" s="2">
        <f>IF(ISBLANK(B754), "", M2_Seasonally_Adjusted[[#This Row],[M2SL]]/B754-1)</f>
        <v>7.6408787010504575E-3</v>
      </c>
      <c r="D753" s="2">
        <f>IF(ISBLANK(B765), "", M2_Seasonally_Adjusted[[#This Row],[M2SL]]/B765-1)</f>
        <v>6.0656836461126185E-2</v>
      </c>
      <c r="E7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3" s="1"/>
    </row>
    <row r="754" spans="1:7" x14ac:dyDescent="0.25">
      <c r="A754" s="1">
        <v>22282</v>
      </c>
      <c r="B754">
        <v>314.10000000000002</v>
      </c>
      <c r="C754" s="2">
        <f>IF(ISBLANK(B755), "", M2_Seasonally_Adjusted[[#This Row],[M2SL]]/B755-1)</f>
        <v>5.4417413572345197E-3</v>
      </c>
      <c r="D754" s="2">
        <f>IF(ISBLANK(B766), "", M2_Seasonally_Adjusted[[#This Row],[M2SL]]/B766-1)</f>
        <v>5.3319919517102798E-2</v>
      </c>
      <c r="E7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4" s="1"/>
    </row>
    <row r="755" spans="1:7" x14ac:dyDescent="0.25">
      <c r="A755" s="1">
        <v>22251</v>
      </c>
      <c r="B755">
        <v>312.39999999999998</v>
      </c>
      <c r="C755" s="2">
        <f>IF(ISBLANK(B756), "", M2_Seasonally_Adjusted[[#This Row],[M2SL]]/B756-1)</f>
        <v>4.8247024766805424E-3</v>
      </c>
      <c r="D755" s="2">
        <f>IF(ISBLANK(B767), "", M2_Seasonally_Adjusted[[#This Row],[M2SL]]/B767-1)</f>
        <v>4.9026192075218189E-2</v>
      </c>
      <c r="E7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5" s="1"/>
    </row>
    <row r="756" spans="1:7" x14ac:dyDescent="0.25">
      <c r="A756" s="1">
        <v>22221</v>
      </c>
      <c r="B756">
        <v>310.89999999999998</v>
      </c>
      <c r="C756" s="2">
        <f>IF(ISBLANK(B757), "", M2_Seasonally_Adjusted[[#This Row],[M2SL]]/B757-1)</f>
        <v>4.5234248788368348E-3</v>
      </c>
      <c r="D756" s="2">
        <f>IF(ISBLANK(B768), "", M2_Seasonally_Adjusted[[#This Row],[M2SL]]/B768-1)</f>
        <v>4.6449007068326997E-2</v>
      </c>
      <c r="E7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6" s="1"/>
    </row>
    <row r="757" spans="1:7" x14ac:dyDescent="0.25">
      <c r="A757" s="1">
        <v>22190</v>
      </c>
      <c r="B757">
        <v>309.5</v>
      </c>
      <c r="C757" s="2">
        <f>IF(ISBLANK(B758), "", M2_Seasonally_Adjusted[[#This Row],[M2SL]]/B758-1)</f>
        <v>3.5667963683527759E-3</v>
      </c>
      <c r="D757" s="2">
        <f>IF(ISBLANK(B769), "", M2_Seasonally_Adjusted[[#This Row],[M2SL]]/B769-1)</f>
        <v>4.3844856661045428E-2</v>
      </c>
      <c r="E7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7" s="1"/>
    </row>
    <row r="758" spans="1:7" x14ac:dyDescent="0.25">
      <c r="A758" s="1">
        <v>22160</v>
      </c>
      <c r="B758">
        <v>308.39999999999998</v>
      </c>
      <c r="C758" s="2">
        <f>IF(ISBLANK(B759), "", M2_Seasonally_Adjusted[[#This Row],[M2SL]]/B759-1)</f>
        <v>4.8875855327468187E-3</v>
      </c>
      <c r="D758" s="2">
        <f>IF(ISBLANK(B770), "", M2_Seasonally_Adjusted[[#This Row],[M2SL]]/B770-1)</f>
        <v>3.9433771486349745E-2</v>
      </c>
      <c r="E7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8" s="1"/>
    </row>
    <row r="759" spans="1:7" x14ac:dyDescent="0.25">
      <c r="A759" s="1">
        <v>22129</v>
      </c>
      <c r="B759">
        <v>306.89999999999998</v>
      </c>
      <c r="C759" s="2">
        <f>IF(ISBLANK(B760), "", M2_Seasonally_Adjusted[[#This Row],[M2SL]]/B760-1)</f>
        <v>9.2074975337059772E-3</v>
      </c>
      <c r="D759" s="2">
        <f>IF(ISBLANK(B771), "", M2_Seasonally_Adjusted[[#This Row],[M2SL]]/B771-1)</f>
        <v>3.5425101214574983E-2</v>
      </c>
      <c r="E7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9" s="1"/>
    </row>
    <row r="760" spans="1:7" x14ac:dyDescent="0.25">
      <c r="A760" s="1">
        <v>22098</v>
      </c>
      <c r="B760">
        <v>304.10000000000002</v>
      </c>
      <c r="C760" s="2">
        <f>IF(ISBLANK(B761), "", M2_Seasonally_Adjusted[[#This Row],[M2SL]]/B761-1)</f>
        <v>5.9543499834602276E-3</v>
      </c>
      <c r="D760" s="2">
        <f>IF(ISBLANK(B772), "", M2_Seasonally_Adjusted[[#This Row],[M2SL]]/B772-1)</f>
        <v>3.0149051490514944E-2</v>
      </c>
      <c r="E7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60" s="1"/>
    </row>
    <row r="761" spans="1:7" x14ac:dyDescent="0.25">
      <c r="A761" s="1">
        <v>22068</v>
      </c>
      <c r="B761">
        <v>302.3</v>
      </c>
      <c r="C761" s="2">
        <f>IF(ISBLANK(B762), "", M2_Seasonally_Adjusted[[#This Row],[M2SL]]/B762-1)</f>
        <v>4.6527085410437152E-3</v>
      </c>
      <c r="D761" s="2">
        <f>IF(ISBLANK(B773), "", M2_Seasonally_Adjusted[[#This Row],[M2SL]]/B773-1)</f>
        <v>2.7881672900373911E-2</v>
      </c>
      <c r="E7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61" s="1"/>
    </row>
    <row r="762" spans="1:7" x14ac:dyDescent="0.25">
      <c r="A762" s="1">
        <v>22037</v>
      </c>
      <c r="B762">
        <v>300.89999999999998</v>
      </c>
      <c r="C762" s="2">
        <f>IF(ISBLANK(B763), "", M2_Seasonally_Adjusted[[#This Row],[M2SL]]/B763-1)</f>
        <v>2.6657780739751669E-3</v>
      </c>
      <c r="D762" s="2">
        <f>IF(ISBLANK(B774), "", M2_Seasonally_Adjusted[[#This Row],[M2SL]]/B774-1)</f>
        <v>2.9774127310061571E-2</v>
      </c>
      <c r="E7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62" s="1"/>
    </row>
    <row r="763" spans="1:7" x14ac:dyDescent="0.25">
      <c r="A763" s="1">
        <v>22007</v>
      </c>
      <c r="B763">
        <v>300.10000000000002</v>
      </c>
      <c r="C763" s="2">
        <f>IF(ISBLANK(B764), "", M2_Seasonally_Adjusted[[#This Row],[M2SL]]/B764-1)</f>
        <v>2.6729034413632835E-3</v>
      </c>
      <c r="D763" s="2">
        <f>IF(ISBLANK(B775), "", M2_Seasonally_Adjusted[[#This Row],[M2SL]]/B775-1)</f>
        <v>3.4470872113064432E-2</v>
      </c>
      <c r="E7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3" s="1"/>
    </row>
    <row r="764" spans="1:7" x14ac:dyDescent="0.25">
      <c r="A764" s="1">
        <v>21976</v>
      </c>
      <c r="B764">
        <v>299.3</v>
      </c>
      <c r="C764" s="2">
        <f>IF(ISBLANK(B765), "", M2_Seasonally_Adjusted[[#This Row],[M2SL]]/B765-1)</f>
        <v>3.0160857908847483E-3</v>
      </c>
      <c r="D764" s="2">
        <f>IF(ISBLANK(B776), "", M2_Seasonally_Adjusted[[#This Row],[M2SL]]/B776-1)</f>
        <v>3.4923928077455146E-2</v>
      </c>
      <c r="E7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4" s="1"/>
    </row>
    <row r="765" spans="1:7" x14ac:dyDescent="0.25">
      <c r="A765" s="1">
        <v>21947</v>
      </c>
      <c r="B765">
        <v>298.39999999999998</v>
      </c>
      <c r="C765" s="2">
        <f>IF(ISBLANK(B766), "", M2_Seasonally_Adjusted[[#This Row],[M2SL]]/B766-1)</f>
        <v>6.7069081153592336E-4</v>
      </c>
      <c r="D765" s="2">
        <f>IF(ISBLANK(B777), "", M2_Seasonally_Adjusted[[#This Row],[M2SL]]/B777-1)</f>
        <v>3.7191518943343826E-2</v>
      </c>
      <c r="E7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5" s="1"/>
    </row>
    <row r="766" spans="1:7" x14ac:dyDescent="0.25">
      <c r="A766" s="1">
        <v>21916</v>
      </c>
      <c r="B766">
        <v>298.2</v>
      </c>
      <c r="C766" s="2">
        <f>IF(ISBLANK(B767), "", M2_Seasonally_Adjusted[[#This Row],[M2SL]]/B767-1)</f>
        <v>1.343183344526544E-3</v>
      </c>
      <c r="D766" s="2">
        <f>IF(ISBLANK(B778), "", M2_Seasonally_Adjusted[[#This Row],[M2SL]]/B778-1)</f>
        <v>4.0474528960223077E-2</v>
      </c>
      <c r="E7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6" s="1"/>
    </row>
    <row r="767" spans="1:7" x14ac:dyDescent="0.25">
      <c r="A767" s="1">
        <v>21885</v>
      </c>
      <c r="B767">
        <v>297.8</v>
      </c>
      <c r="C767" s="2">
        <f>IF(ISBLANK(B768), "", M2_Seasonally_Adjusted[[#This Row],[M2SL]]/B768-1)</f>
        <v>2.3561090541903695E-3</v>
      </c>
      <c r="D767" s="2" t="str">
        <f>IF(ISBLANK(B779), "", M2_Seasonally_Adjusted[[#This Row],[M2SL]]/B779-1)</f>
        <v/>
      </c>
      <c r="E7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7" s="1"/>
    </row>
    <row r="768" spans="1:7" x14ac:dyDescent="0.25">
      <c r="A768" s="1">
        <v>21855</v>
      </c>
      <c r="B768">
        <v>297.10000000000002</v>
      </c>
      <c r="C768" s="2">
        <f>IF(ISBLANK(B769), "", M2_Seasonally_Adjusted[[#This Row],[M2SL]]/B769-1)</f>
        <v>2.0236087689713411E-3</v>
      </c>
      <c r="D768" s="2" t="str">
        <f>IF(ISBLANK(B780), "", M2_Seasonally_Adjusted[[#This Row],[M2SL]]/B780-1)</f>
        <v/>
      </c>
      <c r="E7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8" s="1"/>
    </row>
    <row r="769" spans="1:7" x14ac:dyDescent="0.25">
      <c r="A769" s="1">
        <v>21824</v>
      </c>
      <c r="B769">
        <v>296.5</v>
      </c>
      <c r="C769" s="2">
        <f>IF(ISBLANK(B770), "", M2_Seasonally_Adjusted[[#This Row],[M2SL]]/B770-1)</f>
        <v>-6.7408156386916662E-4</v>
      </c>
      <c r="D769" s="2" t="str">
        <f>IF(ISBLANK(B781), "", M2_Seasonally_Adjusted[[#This Row],[M2SL]]/B781-1)</f>
        <v/>
      </c>
      <c r="E7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9" s="1"/>
    </row>
    <row r="770" spans="1:7" x14ac:dyDescent="0.25">
      <c r="A770" s="1">
        <v>21794</v>
      </c>
      <c r="B770">
        <v>296.7</v>
      </c>
      <c r="C770" s="2">
        <f>IF(ISBLANK(B771), "", M2_Seasonally_Adjusted[[#This Row],[M2SL]]/B771-1)</f>
        <v>1.0121457489880026E-3</v>
      </c>
      <c r="D770" s="2" t="str">
        <f>IF(ISBLANK(B782), "", M2_Seasonally_Adjusted[[#This Row],[M2SL]]/B782-1)</f>
        <v/>
      </c>
      <c r="E7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0" s="1"/>
    </row>
    <row r="771" spans="1:7" x14ac:dyDescent="0.25">
      <c r="A771" s="1">
        <v>21763</v>
      </c>
      <c r="B771">
        <v>296.39999999999998</v>
      </c>
      <c r="C771" s="2">
        <f>IF(ISBLANK(B772), "", M2_Seasonally_Adjusted[[#This Row],[M2SL]]/B772-1)</f>
        <v>4.0650406504063596E-3</v>
      </c>
      <c r="D771" s="2" t="str">
        <f>IF(ISBLANK(B783), "", M2_Seasonally_Adjusted[[#This Row],[M2SL]]/B783-1)</f>
        <v/>
      </c>
      <c r="E7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1" s="1"/>
    </row>
    <row r="772" spans="1:7" x14ac:dyDescent="0.25">
      <c r="A772" s="1">
        <v>21732</v>
      </c>
      <c r="B772">
        <v>295.2</v>
      </c>
      <c r="C772" s="2">
        <f>IF(ISBLANK(B773), "", M2_Seasonally_Adjusted[[#This Row],[M2SL]]/B773-1)</f>
        <v>3.7402244134647766E-3</v>
      </c>
      <c r="D772" s="2" t="str">
        <f>IF(ISBLANK(B784), "", M2_Seasonally_Adjusted[[#This Row],[M2SL]]/B784-1)</f>
        <v/>
      </c>
      <c r="E7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2" s="1"/>
    </row>
    <row r="773" spans="1:7" x14ac:dyDescent="0.25">
      <c r="A773" s="1">
        <v>21702</v>
      </c>
      <c r="B773">
        <v>294.10000000000002</v>
      </c>
      <c r="C773" s="2">
        <f>IF(ISBLANK(B774), "", M2_Seasonally_Adjusted[[#This Row],[M2SL]]/B774-1)</f>
        <v>6.5023956194387722E-3</v>
      </c>
      <c r="D773" s="2" t="str">
        <f>IF(ISBLANK(B785), "", M2_Seasonally_Adjusted[[#This Row],[M2SL]]/B785-1)</f>
        <v/>
      </c>
      <c r="E7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4" spans="1:7" x14ac:dyDescent="0.25">
      <c r="A774" s="1">
        <v>21671</v>
      </c>
      <c r="B774">
        <v>292.2</v>
      </c>
      <c r="C774" s="2">
        <f>IF(ISBLANK(B775), "", M2_Seasonally_Adjusted[[#This Row],[M2SL]]/B775-1)</f>
        <v>7.2388831437433243E-3</v>
      </c>
      <c r="D774" s="2" t="str">
        <f>IF(ISBLANK(B786), "", M2_Seasonally_Adjusted[[#This Row],[M2SL]]/B786-1)</f>
        <v/>
      </c>
      <c r="E7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5" spans="1:7" x14ac:dyDescent="0.25">
      <c r="A775" s="1">
        <v>21641</v>
      </c>
      <c r="B775">
        <v>290.10000000000002</v>
      </c>
      <c r="C775" s="2">
        <f>IF(ISBLANK(B776), "", M2_Seasonally_Adjusted[[#This Row],[M2SL]]/B776-1)</f>
        <v>3.1120331950209579E-3</v>
      </c>
      <c r="D775" s="2" t="str">
        <f>IF(ISBLANK(B787), "", M2_Seasonally_Adjusted[[#This Row],[M2SL]]/B787-1)</f>
        <v/>
      </c>
      <c r="E7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6" spans="1:7" x14ac:dyDescent="0.25">
      <c r="A776" s="1">
        <v>21610</v>
      </c>
      <c r="B776">
        <v>289.2</v>
      </c>
      <c r="C776" s="2">
        <f>IF(ISBLANK(B777), "", M2_Seasonally_Adjusted[[#This Row],[M2SL]]/B777-1)</f>
        <v>5.2137643378520337E-3</v>
      </c>
      <c r="D776" s="2" t="str">
        <f>IF(ISBLANK(B788), "", M2_Seasonally_Adjusted[[#This Row],[M2SL]]/B788-1)</f>
        <v/>
      </c>
      <c r="E7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7" spans="1:7" x14ac:dyDescent="0.25">
      <c r="A777" s="1">
        <v>21582</v>
      </c>
      <c r="B777">
        <v>287.7</v>
      </c>
      <c r="C777" s="2">
        <f>IF(ISBLANK(B778), "", M2_Seasonally_Adjusted[[#This Row],[M2SL]]/B778-1)</f>
        <v>3.8381018841588954E-3</v>
      </c>
      <c r="D777" s="2" t="str">
        <f>IF(ISBLANK(B789), "", M2_Seasonally_Adjusted[[#This Row],[M2SL]]/B789-1)</f>
        <v/>
      </c>
      <c r="E7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8" spans="1:7" x14ac:dyDescent="0.25">
      <c r="A778" s="1">
        <v>21551</v>
      </c>
      <c r="B778">
        <v>286.60000000000002</v>
      </c>
      <c r="C778" s="2" t="str">
        <f>IF(ISBLANK(B779), "", M2_Seasonally_Adjusted[[#This Row],[M2SL]]/B779-1)</f>
        <v/>
      </c>
      <c r="D778" s="2" t="str">
        <f>IF(ISBLANK(B790), "", M2_Seasonally_Adjusted[[#This Row],[M2SL]]/B790-1)</f>
        <v/>
      </c>
      <c r="E7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7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C026CB09-3F12-47AB-BA81-466009470F5E}">
            <xm:f>DOR!$E$5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C779:C1048576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4 f d 5 6 4 - 9 d 6 0 - 4 4 b 1 - 8 f 0 9 - 0 4 1 5 9 c 6 d 3 d 0 e "   x m l n s = " h t t p : / / s c h e m a s . m i c r o s o f t . c o m / D a t a M a s h u p " > A A A A A H 8 E A A B Q S w M E F A A C A A g A L Z F a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C 2 R W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k V p X 8 Q u m m n U B A A C R A g A A E w A c A E Z v c m 1 1 b G F z L 1 N l Y 3 R p b 2 4 x L m 0 g o h g A K K A U A A A A A A A A A A A A A A A A A A A A A A A A A A A A h V D N S g M x E L 4 X + g 4 h B d l C 3 N q C H i y L l L b g w f r D V j y I h 3 R 3 t o 1 k k 5 q Z i K X 0 g f Q 1 + m J m r d J V F H P J l 5 n M 9 z M I G S l r W L q 7 u / 1 m o 9 n A h X S Q s x a f 9 E J D o j V S 6 x U b 5 I 8 e C X L O E q a B m g 0 W T m q 9 y y B U h v g c j 2 z m S z A U 3 c E s H l p D A W P E F 0 R L P O 1 0 i s A a I 2 n r F R Y B W j f v z J 1 c L j 4 6 H y j O 8 P l M 5 c m k l 1 4 c F E / J J J A s 9 I q 3 x f 0 I t C o V g U u 4 4 I I N r f a l w a Q n 2 N h k N l d m n p w c H x 1 1 B b v x l i C l l Y Z k D + N L a + C h L X a 2 W 3 x s D m n 7 R o B s 6 W z p s U o 1 l b P w 8 T q 8 w 9 Q 5 y B w c R r u E g t 1 / 1 g d a p 5 n U 0 m F C z t c p p 6 s l s D J Y K d T 2 d c 8 3 d d J g Y V 2 5 s 1 z 9 w u g X A 2 K 9 5 q P B d B z C U c W U S 4 K N Y G t e L e O r S P B C m 8 1 e 8 0 L N T a A g F y S h F i K 1 j q K f l m o K V y 6 E i 0 e A G Z h q d 3 X O b 0 P d f 4 P 8 s F C J 1 B 0 b X 8 7 A b U I S D u b w N u X t Z k O Z P 7 T 6 7 1 B L A Q I t A B Q A A g A I A C 2 R W l e V J b m n q A A A A P k A A A A S A A A A A A A A A A A A A A A A A A A A A A B D b 2 5 m a W c v U G F j a 2 F n Z S 5 4 b W x Q S w E C L Q A U A A I A C A A t k V p X D 8 r p q 6 Q A A A D p A A A A E w A A A A A A A A A A A A A A A A D 0 A A A A W 0 N v b n R l b n R f V H l w Z X N d L n h t b F B L A Q I t A B Q A A g A I A C 2 R W l f x C 6 a a d Q E A A J E C A A A T A A A A A A A A A A A A A A A A A O U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L A A A A A A A A u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0 y J T I w U 2 V h c 2 9 u Y W x s e S U y M E F k a n V z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T J f U 2 V h c 2 9 u Y W x s e V 9 B Z G p 1 c 3 R l Z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x M C 0 y N l Q x N j o w O T o y N y 4 2 M D k 5 N D Q 0 W i I g L z 4 8 R W 5 0 c n k g V H l w Z T 0 i R m l s b E N v b H V t b l R 5 c G V z I i B W Y W x 1 Z T 0 i c 0 N R V T 0 i I C 8 + P E V u d H J 5 I F R 5 c G U 9 I k Z p b G x D b 2 x 1 b W 5 O Y W 1 l c y I g V m F s d W U 9 I n N b J n F 1 b 3 Q 7 R E F U R S Z x d W 9 0 O y w m c X V v d D t N M l N M J n F 1 b 3 Q 7 X S I g L z 4 8 R W 5 0 c n k g V H l w Z T 0 i U X V l c n l J R C I g V m F s d W U 9 I n M w N W M 3 O D Y 2 M S 0 3 M j g 3 L T R i Z j Q t Y T k z N C 0 z M j U 2 Z j E 1 M z Y z M m Q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3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M i B T Z W F z b 2 5 h b G x 5 I E F k a n V z d G V k L 1 R 5 c G U g b W 9 k a W Z p w 6 k u e 0 R B V E U s M H 0 m c X V v d D s s J n F 1 b 3 Q 7 U 2 V j d G l v b j E v T T I g U 2 V h c 2 9 u Y W x s e S B B Z G p 1 c 3 R l Z C 9 U e X B l I G 1 v Z G l m a c O p M S 5 7 T T J T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M i B T Z W F z b 2 5 h b G x 5 I E F k a n V z d G V k L 1 R 5 c G U g b W 9 k a W Z p w 6 k u e 0 R B V E U s M H 0 m c X V v d D s s J n F 1 b 3 Q 7 U 2 V j d G l v b j E v T T I g U 2 V h c 2 9 u Y W x s e S B B Z G p 1 c 3 R l Z C 9 U e X B l I G 1 v Z G l m a c O p M S 5 7 T T J T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I l M j B T Z W F z b 2 5 h b G x 5 J T I w Q W R q d X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I l M j B T Z W F z b 2 5 h b G x 5 J T I w Q W R q d X N 0 Z W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i U y M F N l Y X N v b m F s b H k l M j B B Z G p 1 c 3 R l Z C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s h H c V 0 I u Z M t B S 2 / b e L V 0 Q A A A A A A g A A A A A A A 2 Y A A M A A A A A Q A A A A F q 4 i o T c v M W q + 6 x C F O 6 N 1 e A A A A A A E g A A A o A A A A B A A A A A O 7 t / 4 T k r e E 3 / G u f 7 Q D 6 L L U A A A A D S A 3 J B p e m q V d V n I M x s g A 8 y Z f p 6 3 J N N E j R 8 x P 4 f M r P v L r u K k w q c i d S e L h w q Z c V q 6 R 3 m G h O l e 5 i 1 H D v o + R 3 s r D U I K r D k a / J G l J 9 j g 6 F 3 6 n 8 J 4 F A A A A P 9 3 + K s 5 D v p 9 + D W V q R J B E w u t w 5 t e < / D a t a M a s h u p > 
</file>

<file path=customXml/itemProps1.xml><?xml version="1.0" encoding="utf-8"?>
<ds:datastoreItem xmlns:ds="http://schemas.openxmlformats.org/officeDocument/2006/customXml" ds:itemID="{B2EAC1F5-C43D-4BE6-9310-86A5310CD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2023-05-12T12:26:45Z</dcterms:created>
  <dcterms:modified xsi:type="dcterms:W3CDTF">2023-10-27T06:07:35Z</dcterms:modified>
</cp:coreProperties>
</file>